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Rozpočty 2025\089 ul. Matěje Kopeckého, Chomutov\"/>
    </mc:Choice>
  </mc:AlternateContent>
  <bookViews>
    <workbookView xWindow="0" yWindow="0" windowWidth="0" windowHeight="0"/>
  </bookViews>
  <sheets>
    <sheet name="Rekapitulace stavby" sheetId="1" r:id="rId1"/>
    <sheet name="SO 01 - Úprava parkovacíc..." sheetId="2" r:id="rId2"/>
    <sheet name="VRN - VRN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 01 - Úprava parkovacíc...'!$C$84:$K$289</definedName>
    <definedName name="_xlnm.Print_Area" localSheetId="1">'SO 01 - Úprava parkovacíc...'!$C$4:$J$39,'SO 01 - Úprava parkovacíc...'!$C$45:$J$66,'SO 01 - Úprava parkovacíc...'!$C$72:$K$289</definedName>
    <definedName name="_xlnm.Print_Titles" localSheetId="1">'SO 01 - Úprava parkovacíc...'!$84:$84</definedName>
    <definedName name="_xlnm._FilterDatabase" localSheetId="2" hidden="1">'VRN - VRN'!$C$83:$K$131</definedName>
    <definedName name="_xlnm.Print_Area" localSheetId="2">'VRN - VRN'!$C$4:$J$39,'VRN - VRN'!$C$45:$J$65,'VRN - VRN'!$C$71:$K$131</definedName>
    <definedName name="_xlnm.Print_Titles" localSheetId="2">'VRN - VRN'!$83:$83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26"/>
  <c r="BH126"/>
  <c r="BG126"/>
  <c r="BF126"/>
  <c r="T126"/>
  <c r="R126"/>
  <c r="P126"/>
  <c r="BI119"/>
  <c r="BH119"/>
  <c r="BG119"/>
  <c r="BF119"/>
  <c r="T119"/>
  <c r="R119"/>
  <c r="P119"/>
  <c r="BI115"/>
  <c r="BH115"/>
  <c r="BG115"/>
  <c r="BF115"/>
  <c r="T115"/>
  <c r="T114"/>
  <c r="R115"/>
  <c r="R114"/>
  <c r="P115"/>
  <c r="P114"/>
  <c r="BI107"/>
  <c r="BH107"/>
  <c r="BG107"/>
  <c r="BF107"/>
  <c r="T107"/>
  <c r="T106"/>
  <c r="R107"/>
  <c r="R106"/>
  <c r="P107"/>
  <c r="P106"/>
  <c r="BI95"/>
  <c r="BH95"/>
  <c r="BG95"/>
  <c r="BF95"/>
  <c r="T95"/>
  <c r="R95"/>
  <c r="P95"/>
  <c r="BI87"/>
  <c r="BH87"/>
  <c r="BG87"/>
  <c r="BF87"/>
  <c r="T87"/>
  <c r="R87"/>
  <c r="P87"/>
  <c r="J80"/>
  <c r="F80"/>
  <c r="F78"/>
  <c r="E76"/>
  <c r="J54"/>
  <c r="F54"/>
  <c r="F52"/>
  <c r="E50"/>
  <c r="J24"/>
  <c r="E24"/>
  <c r="J55"/>
  <c r="J23"/>
  <c r="J18"/>
  <c r="E18"/>
  <c r="F81"/>
  <c r="J17"/>
  <c r="J12"/>
  <c r="J78"/>
  <c r="E7"/>
  <c r="E74"/>
  <c i="2" r="J37"/>
  <c r="J36"/>
  <c i="1" r="AY55"/>
  <c i="2" r="J35"/>
  <c i="1" r="AX55"/>
  <c i="2" r="BI287"/>
  <c r="BH287"/>
  <c r="BG287"/>
  <c r="BF287"/>
  <c r="T287"/>
  <c r="T286"/>
  <c r="R287"/>
  <c r="R286"/>
  <c r="P287"/>
  <c r="P286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3"/>
  <c r="BH273"/>
  <c r="BG273"/>
  <c r="BF273"/>
  <c r="T273"/>
  <c r="R273"/>
  <c r="P273"/>
  <c r="BI269"/>
  <c r="BH269"/>
  <c r="BG269"/>
  <c r="BF269"/>
  <c r="T269"/>
  <c r="R269"/>
  <c r="P269"/>
  <c r="BI263"/>
  <c r="BH263"/>
  <c r="BG263"/>
  <c r="BF263"/>
  <c r="T263"/>
  <c r="R263"/>
  <c r="P263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46"/>
  <c r="BH246"/>
  <c r="BG246"/>
  <c r="BF246"/>
  <c r="T246"/>
  <c r="R246"/>
  <c r="P246"/>
  <c r="BI243"/>
  <c r="BH243"/>
  <c r="BG243"/>
  <c r="BF243"/>
  <c r="T243"/>
  <c r="R243"/>
  <c r="P243"/>
  <c r="BI239"/>
  <c r="BH239"/>
  <c r="BG239"/>
  <c r="BF239"/>
  <c r="T239"/>
  <c r="R239"/>
  <c r="P239"/>
  <c r="BI235"/>
  <c r="BH235"/>
  <c r="BG235"/>
  <c r="BF235"/>
  <c r="T235"/>
  <c r="R235"/>
  <c r="P235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0"/>
  <c r="BH200"/>
  <c r="BG200"/>
  <c r="BF200"/>
  <c r="T200"/>
  <c r="R200"/>
  <c r="P200"/>
  <c r="BI197"/>
  <c r="BH197"/>
  <c r="BG197"/>
  <c r="BF197"/>
  <c r="T197"/>
  <c r="R197"/>
  <c r="P197"/>
  <c r="BI192"/>
  <c r="BH192"/>
  <c r="BG192"/>
  <c r="BF192"/>
  <c r="T192"/>
  <c r="R192"/>
  <c r="P192"/>
  <c r="BI189"/>
  <c r="BH189"/>
  <c r="BG189"/>
  <c r="BF189"/>
  <c r="T189"/>
  <c r="R189"/>
  <c r="P189"/>
  <c r="BI185"/>
  <c r="BH185"/>
  <c r="BG185"/>
  <c r="BF185"/>
  <c r="T185"/>
  <c r="R185"/>
  <c r="P185"/>
  <c r="BI180"/>
  <c r="BH180"/>
  <c r="BG180"/>
  <c r="BF180"/>
  <c r="T180"/>
  <c r="R180"/>
  <c r="P180"/>
  <c r="BI174"/>
  <c r="BH174"/>
  <c r="BG174"/>
  <c r="BF174"/>
  <c r="T174"/>
  <c r="R174"/>
  <c r="P174"/>
  <c r="BI169"/>
  <c r="BH169"/>
  <c r="BG169"/>
  <c r="BF169"/>
  <c r="T169"/>
  <c r="R169"/>
  <c r="P169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7"/>
  <c r="BH117"/>
  <c r="BG117"/>
  <c r="BF117"/>
  <c r="T117"/>
  <c r="R117"/>
  <c r="P117"/>
  <c r="BI112"/>
  <c r="BH112"/>
  <c r="BG112"/>
  <c r="BF112"/>
  <c r="T112"/>
  <c r="R112"/>
  <c r="P112"/>
  <c r="BI108"/>
  <c r="BH108"/>
  <c r="BG108"/>
  <c r="BF108"/>
  <c r="T108"/>
  <c r="R108"/>
  <c r="P108"/>
  <c r="BI103"/>
  <c r="BH103"/>
  <c r="BG103"/>
  <c r="BF103"/>
  <c r="T103"/>
  <c r="R103"/>
  <c r="P103"/>
  <c r="BI98"/>
  <c r="BH98"/>
  <c r="BG98"/>
  <c r="BF98"/>
  <c r="T98"/>
  <c r="R98"/>
  <c r="P98"/>
  <c r="BI93"/>
  <c r="BH93"/>
  <c r="BG93"/>
  <c r="BF93"/>
  <c r="T93"/>
  <c r="R93"/>
  <c r="P93"/>
  <c r="BI88"/>
  <c r="BH88"/>
  <c r="BG88"/>
  <c r="BF88"/>
  <c r="T88"/>
  <c r="R88"/>
  <c r="P88"/>
  <c r="J81"/>
  <c r="F81"/>
  <c r="F79"/>
  <c r="E77"/>
  <c r="J54"/>
  <c r="F54"/>
  <c r="F52"/>
  <c r="E50"/>
  <c r="J24"/>
  <c r="E24"/>
  <c r="J55"/>
  <c r="J23"/>
  <c r="J18"/>
  <c r="E18"/>
  <c r="F55"/>
  <c r="J17"/>
  <c r="J12"/>
  <c r="J79"/>
  <c r="E7"/>
  <c r="E48"/>
  <c i="1" r="L50"/>
  <c r="AM50"/>
  <c r="AM49"/>
  <c r="L49"/>
  <c r="AM47"/>
  <c r="L47"/>
  <c r="L45"/>
  <c r="L44"/>
  <c i="2" r="J146"/>
  <c r="J276"/>
  <c r="BK134"/>
  <c i="3" r="J95"/>
  <c i="2" r="BK153"/>
  <c r="BK246"/>
  <c r="J169"/>
  <c r="BK180"/>
  <c r="J192"/>
  <c r="BK263"/>
  <c r="J151"/>
  <c r="BK98"/>
  <c r="J149"/>
  <c r="BK214"/>
  <c r="BK88"/>
  <c r="J189"/>
  <c r="J253"/>
  <c r="BK279"/>
  <c r="J108"/>
  <c i="3" r="J87"/>
  <c i="2" r="BK225"/>
  <c r="J197"/>
  <c r="BK228"/>
  <c r="J269"/>
  <c r="BK239"/>
  <c r="BK155"/>
  <c r="BK137"/>
  <c r="J112"/>
  <c r="J222"/>
  <c r="J228"/>
  <c r="J214"/>
  <c r="BK259"/>
  <c r="J158"/>
  <c r="J134"/>
  <c r="J225"/>
  <c r="J137"/>
  <c r="BK169"/>
  <c r="BK161"/>
  <c r="J174"/>
  <c r="J259"/>
  <c r="BK282"/>
  <c r="BK253"/>
  <c r="BK235"/>
  <c r="J235"/>
  <c r="J155"/>
  <c r="BK243"/>
  <c r="BK164"/>
  <c r="BK146"/>
  <c r="BK211"/>
  <c r="J88"/>
  <c r="J117"/>
  <c r="BK149"/>
  <c r="BK158"/>
  <c r="BK124"/>
  <c r="BK174"/>
  <c r="BK192"/>
  <c i="3" r="BK107"/>
  <c i="2" r="BK208"/>
  <c r="BK276"/>
  <c r="J127"/>
  <c i="1" r="AS54"/>
  <c i="2" r="BK117"/>
  <c i="3" r="BK115"/>
  <c i="2" r="J124"/>
  <c r="J200"/>
  <c r="J256"/>
  <c r="BK222"/>
  <c r="BK189"/>
  <c i="3" r="BK87"/>
  <c i="2" r="J287"/>
  <c i="3" r="J126"/>
  <c i="2" r="BK144"/>
  <c r="J153"/>
  <c r="BK185"/>
  <c r="J185"/>
  <c r="J208"/>
  <c r="J211"/>
  <c r="J144"/>
  <c r="BK139"/>
  <c r="BK151"/>
  <c r="J282"/>
  <c r="BK93"/>
  <c r="J239"/>
  <c i="3" r="BK126"/>
  <c i="2" r="BK121"/>
  <c i="3" r="J119"/>
  <c i="2" r="BK269"/>
  <c r="BK200"/>
  <c i="3" r="J107"/>
  <c i="2" r="BK273"/>
  <c r="BK127"/>
  <c r="J180"/>
  <c r="J98"/>
  <c r="J164"/>
  <c r="J121"/>
  <c r="J161"/>
  <c i="3" r="BK119"/>
  <c i="2" r="BK287"/>
  <c r="J139"/>
  <c r="J103"/>
  <c r="J246"/>
  <c r="J279"/>
  <c i="3" r="J115"/>
  <c i="2" r="J263"/>
  <c i="3" r="BK95"/>
  <c i="2" r="BK256"/>
  <c r="J93"/>
  <c r="BK103"/>
  <c r="J243"/>
  <c r="BK197"/>
  <c r="J273"/>
  <c r="BK108"/>
  <c r="BK112"/>
  <c i="3" l="1" r="T86"/>
  <c r="R118"/>
  <c r="P86"/>
  <c r="P85"/>
  <c r="P84"/>
  <c i="1" r="AU56"/>
  <c i="3" r="P118"/>
  <c r="R86"/>
  <c r="R85"/>
  <c r="R84"/>
  <c r="T118"/>
  <c i="2" r="T87"/>
  <c r="T111"/>
  <c r="R111"/>
  <c r="P111"/>
  <c r="P252"/>
  <c r="P87"/>
  <c r="P133"/>
  <c r="BK133"/>
  <c r="J133"/>
  <c r="J63"/>
  <c r="BK87"/>
  <c r="J87"/>
  <c r="J61"/>
  <c r="R87"/>
  <c r="BK111"/>
  <c r="J111"/>
  <c r="J62"/>
  <c r="T133"/>
  <c r="T252"/>
  <c r="R252"/>
  <c r="R133"/>
  <c r="BK252"/>
  <c r="J252"/>
  <c r="J64"/>
  <c r="BK286"/>
  <c r="J286"/>
  <c r="J65"/>
  <c i="3" r="BK86"/>
  <c r="J86"/>
  <c r="J61"/>
  <c r="BK106"/>
  <c r="J106"/>
  <c r="J62"/>
  <c r="BK114"/>
  <c r="J114"/>
  <c r="J63"/>
  <c r="BK118"/>
  <c r="J118"/>
  <c r="J64"/>
  <c r="E48"/>
  <c r="J52"/>
  <c r="F55"/>
  <c r="J81"/>
  <c r="BE95"/>
  <c r="BE126"/>
  <c r="BE107"/>
  <c r="BE119"/>
  <c r="BE87"/>
  <c r="BE115"/>
  <c i="2" r="BE189"/>
  <c r="BE127"/>
  <c r="BE137"/>
  <c r="BE222"/>
  <c r="BE243"/>
  <c r="BE151"/>
  <c r="BE174"/>
  <c r="BE180"/>
  <c r="BE112"/>
  <c r="BE134"/>
  <c r="BE149"/>
  <c r="BE164"/>
  <c r="BE192"/>
  <c r="BE214"/>
  <c r="BE225"/>
  <c r="BE228"/>
  <c r="BE235"/>
  <c r="J52"/>
  <c r="BE121"/>
  <c r="BE139"/>
  <c r="BE287"/>
  <c r="E75"/>
  <c r="BE144"/>
  <c r="BE146"/>
  <c r="BE161"/>
  <c r="BE200"/>
  <c r="BE211"/>
  <c r="BE239"/>
  <c r="J82"/>
  <c r="BE103"/>
  <c r="BE153"/>
  <c r="BE169"/>
  <c r="BE197"/>
  <c r="BE246"/>
  <c r="BE253"/>
  <c r="BE93"/>
  <c r="BE108"/>
  <c r="F82"/>
  <c r="BE117"/>
  <c r="BE124"/>
  <c r="BE158"/>
  <c r="BE155"/>
  <c r="BE208"/>
  <c r="BE259"/>
  <c r="BE263"/>
  <c r="BE269"/>
  <c r="BE282"/>
  <c r="BE98"/>
  <c r="BE185"/>
  <c r="BE256"/>
  <c r="BE273"/>
  <c r="BE276"/>
  <c r="BE88"/>
  <c r="BE279"/>
  <c i="3" r="J34"/>
  <c i="1" r="AW56"/>
  <c i="3" r="F34"/>
  <c i="1" r="BA56"/>
  <c i="3" r="F36"/>
  <c i="1" r="BC56"/>
  <c i="3" r="F37"/>
  <c i="1" r="BD56"/>
  <c i="2" r="F37"/>
  <c i="1" r="BD55"/>
  <c i="2" r="F35"/>
  <c i="1" r="BB55"/>
  <c i="3" r="F35"/>
  <c i="1" r="BB56"/>
  <c i="2" r="F34"/>
  <c i="1" r="BA55"/>
  <c i="2" r="F36"/>
  <c i="1" r="BC55"/>
  <c i="2" r="J34"/>
  <c i="1" r="AW55"/>
  <c i="2" l="1" r="R86"/>
  <c r="R85"/>
  <c i="3" r="T85"/>
  <c r="T84"/>
  <c i="2" r="T86"/>
  <c r="T85"/>
  <c r="P86"/>
  <c r="P85"/>
  <c i="1" r="AU55"/>
  <c i="2" r="BK86"/>
  <c r="BK85"/>
  <c r="J85"/>
  <c r="J59"/>
  <c i="3" r="BK85"/>
  <c r="J85"/>
  <c r="J60"/>
  <c i="2" r="J86"/>
  <c r="J60"/>
  <c r="J30"/>
  <c i="1" r="AG55"/>
  <c i="3" r="F33"/>
  <c i="1" r="AZ56"/>
  <c r="AU54"/>
  <c r="BA54"/>
  <c r="W30"/>
  <c r="BB54"/>
  <c r="AX54"/>
  <c i="2" r="F33"/>
  <c i="1" r="AZ55"/>
  <c i="3" r="J33"/>
  <c i="1" r="AV56"/>
  <c r="AT56"/>
  <c r="BD54"/>
  <c r="W33"/>
  <c i="2" r="J33"/>
  <c i="1" r="AV55"/>
  <c r="AT55"/>
  <c r="BC54"/>
  <c r="AY54"/>
  <c i="3" l="1" r="BK84"/>
  <c r="J84"/>
  <c r="J59"/>
  <c i="1" r="AN55"/>
  <c i="2" r="J39"/>
  <c i="1" r="AZ54"/>
  <c r="W29"/>
  <c r="W32"/>
  <c r="AW54"/>
  <c r="AK30"/>
  <c r="W31"/>
  <c i="3" l="1" r="J30"/>
  <c i="1" r="AG56"/>
  <c r="AV54"/>
  <c r="AK29"/>
  <c i="3" l="1" r="J39"/>
  <c i="1" r="AN56"/>
  <c r="AT54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<sst xmlns="http://schemas.openxmlformats.org/spreadsheetml/2006/main">
  <si>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</si>
  <si>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</si>
  <si>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</si>
  <si>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</si>
  <si>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</si>
  <si>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{dc079dbe-a8be-4f51-bc95-2871889038a4}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</si>
  <si>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</si>
  <si>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</si>
  <si>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</si>
  <si>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</si>
  <si>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</si>
  <si>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</si>
  <si>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</si>
  <si>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</si>
  <si>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2025-089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</si>
  <si>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</si>
  <si>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</si>
  <si>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Úprava parkovacích stání, ul. Matěje Kopeckého, Chomutov</t>
  </si>
  <si>
    <t>KSO:</t>
  </si>
  <si>
    <t/>
  </si>
  <si>
    <t>CC-CZ:</t>
  </si>
  <si>
    <t>Místo:</t>
  </si>
  <si>
    <t xml:space="preserve"> </t>
  </si>
  <si>
    <t>Datum:</t>
  </si>
  <si>
    <t>31. 10. 2025</t>
  </si>
  <si>
    <t>Zadavatel:</t>
  </si>
  <si>
    <t>IČ:</t>
  </si>
  <si>
    <t>Statutární město Chomutov</t>
  </si>
  <si>
    <t>DIČ:</t>
  </si>
  <si>
    <t>Účastník:</t>
  </si>
  <si>
    <t>Vyplň údaj</t>
  </si>
  <si>
    <t>Projektant:</t>
  </si>
  <si>
    <t>DOSPRO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</si>
  <si>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</si>
  <si>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</si>
  <si>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</si>
  <si>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</si>
  <si>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</si>
  <si>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</si>
  <si>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</si>
  <si>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</si>
  <si>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</si>
  <si>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</si>
  <si>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</si>
  <si>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</si>
  <si>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</si>
  <si>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</si>
  <si>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</si>
  <si>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</si>
  <si>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</si>
  <si>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</si>
  <si>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</si>
  <si>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</si>
  <si>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</si>
  <si>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</si>
  <si>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</si>
  <si>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</si>
  <si>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</si>
  <si>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</si>
  <si>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</si>
  <si>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</si>
  <si>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</si>
  <si>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</si>
  <si>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</si>
  <si>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</si>
  <si>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</si>
  <si>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</si>
  <si>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</si>
  <si>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</si>
  <si>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</si>
  <si>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</si>
  <si>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</si>
  <si>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</si>
  <si>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</si>
  <si>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</si>
  <si>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</si>
  <si>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</si>
  <si>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Úprava parkovacích stání</t>
  </si>
  <si>
    <t>STA</t>
  </si>
  <si>
    <t>1</t>
  </si>
  <si>
    <t>{15ab585b-43f0-4881-a7ec-5ffc4ffe6e0b}</t>
  </si>
  <si>
    <t>2</t>
  </si>
  <si>
    <t>VRN</t>
  </si>
  <si>
    <t>{8427a3fe-41a1-4803-9700-bb6fe3f0fda3}</t>
  </si>
  <si>
    <t>KRYCÍ LIST SOUPISU PRACÍ</t>
  </si>
  <si>
    <t>Objekt:</t>
  </si>
  <si>
    <t>SO 01 - Úprava parkovacích stání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</si>
  <si>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</si>
  <si>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</si>
  <si>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</si>
  <si>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</si>
  <si>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</si>
  <si>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</si>
  <si>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</si>
  <si>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</si>
  <si>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</si>
  <si>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</si>
  <si>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</si>
  <si>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</si>
  <si>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</si>
  <si>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</si>
  <si>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</si>
  <si>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</si>
  <si>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</si>
  <si>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</si>
  <si>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</si>
  <si>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</si>
  <si>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</si>
  <si>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</si>
  <si>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</si>
  <si>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</si>
  <si>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</si>
  <si>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</si>
  <si>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</si>
  <si>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</si>
  <si>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113107162</t>
  </si>
  <si>
    <t>Odstranění podkladu z kameniva drceného tl přes 100 do 200 mm strojně pl přes 50 do 200 m2</t>
  </si>
  <si>
    <t>m2</t>
  </si>
  <si>
    <t>CS ÚRS 2025 02</t>
  </si>
  <si>
    <t>4</t>
  </si>
  <si>
    <t>-1875291236</t>
  </si>
  <si>
    <t>PP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</si>
  <si>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</si>
  <si>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Online PSC</t>
  </si>
  <si>
    <t>https://podminky.urs.cz/item/CS_URS_2025_02/113107162</t>
  </si>
  <si>
    <t>VV</t>
  </si>
  <si>
    <t>Odstranění podkladních vrstev chodníku</t>
  </si>
  <si>
    <t>148</t>
  </si>
  <si>
    <t>113107170</t>
  </si>
  <si>
    <t>Odstranění podkladu z betonu prostého tl do 100 mm strojně pl přes 50 do 200 m2</t>
  </si>
  <si>
    <t>1010942112</t>
  </si>
  <si>
    <t>Odstranění podkladů nebo krytů strojně plochy jednotlivě přes 50 m2 do 200 m2 s přemístěním hmot na skládku na vzdálenost do 20 m nebo s naložením na dopravní prostředek z betonu prostého, o tl. vrstvy do 100 mm</t>
  </si>
  <si>
    <t>https://podminky.urs.cz/item/CS_URS_2025_02/113107170</t>
  </si>
  <si>
    <t>50 mm betonová podkladní vrstva</t>
  </si>
  <si>
    <t>3</t>
  </si>
  <si>
    <t>113107181</t>
  </si>
  <si>
    <t>Odstranění podkladu živičného tl do 50 mm strojně pl přes 50 do 200 m2</t>
  </si>
  <si>
    <t>-568565682</t>
  </si>
  <si>
    <t>Odstranění podkladů nebo krytů strojně plochy jednotlivě přes 50 m2 do 200 m2 s přemístěním hmot na skládku na vzdálenost do 20 m nebo s naložením na dopravní prostředek živičných, o tl. vrstvy do 50 mm</t>
  </si>
  <si>
    <t>https://podminky.urs.cz/item/CS_URS_2025_02/113107181</t>
  </si>
  <si>
    <t>Součet</t>
  </si>
  <si>
    <t>113201112</t>
  </si>
  <si>
    <t>Vytrhání obrub silničních ležatých</t>
  </si>
  <si>
    <t>m</t>
  </si>
  <si>
    <t>1516838637</t>
  </si>
  <si>
    <t>Vytrhání obrub s vybouráním lože, s přemístěním hmot na skládku na vzdálenost do 3 m nebo s naložením na dopravní prostředek silničních ležatých</t>
  </si>
  <si>
    <t>https://podminky.urs.cz/item/CS_URS_2025_02/113201112</t>
  </si>
  <si>
    <t>Demontáž stávající kamenné obruby</t>
  </si>
  <si>
    <t>176</t>
  </si>
  <si>
    <t>5</t>
  </si>
  <si>
    <t>181951112</t>
  </si>
  <si>
    <t>Úprava pláně v hornině třídy těžitelnosti I skupiny 1 až 3 se zhutněním strojně</t>
  </si>
  <si>
    <t>-1779056815</t>
  </si>
  <si>
    <t>Úprava pláně vyrovnáním výškových rozdílů strojně v hornině třídy těžitelnosti I, skupiny 1 až 3 se zhutněním</t>
  </si>
  <si>
    <t>https://podminky.urs.cz/item/CS_URS_2025_02/181951112</t>
  </si>
  <si>
    <t>Komunikace pozemní</t>
  </si>
  <si>
    <t>6</t>
  </si>
  <si>
    <t>564861111</t>
  </si>
  <si>
    <t>Podklad ze štěrkodrtě ŠD plochy přes 100 m2 tl 200 mm</t>
  </si>
  <si>
    <t>-1776548879</t>
  </si>
  <si>
    <t>Podklad ze štěrkodrti ŠD s rozprostřením a zhutněním plochy přes 100 m2, po zhutnění tl. 200 mm</t>
  </si>
  <si>
    <t>https://podminky.urs.cz/item/CS_URS_2025_02/564861111</t>
  </si>
  <si>
    <t>125</t>
  </si>
  <si>
    <t>7</t>
  </si>
  <si>
    <t>564911511</t>
  </si>
  <si>
    <t>Podklad z R-materiálu plochy přes 100 m2 tl 50 mm</t>
  </si>
  <si>
    <t>917584125</t>
  </si>
  <si>
    <t>Podklad nebo podsyp z R-materiálu s rozprostřením a zhutněním plochy přes 100 m2, po zhutnění tl. 50 mm</t>
  </si>
  <si>
    <t>https://podminky.urs.cz/item/CS_URS_2025_02/564911511</t>
  </si>
  <si>
    <t>125*1,02</t>
  </si>
  <si>
    <t>8</t>
  </si>
  <si>
    <t>573111112</t>
  </si>
  <si>
    <t>Postřik živičný infiltrační s posypem z asfaltu množství 1 kg/m2</t>
  </si>
  <si>
    <t>879602133</t>
  </si>
  <si>
    <t>Postřik infiltrační PI z asfaltu silničního s posypem kamenivem, v množství 1,00 kg/m2</t>
  </si>
  <si>
    <t>https://podminky.urs.cz/item/CS_URS_2025_02/573111112</t>
  </si>
  <si>
    <t>9</t>
  </si>
  <si>
    <t>573231108</t>
  </si>
  <si>
    <t>Postřik živičný spojovací ze silniční emulze v množství 0,50 kg/m2</t>
  </si>
  <si>
    <t>709210845</t>
  </si>
  <si>
    <t>Postřik spojovací PS bez posypu kamenivem ze silniční emulze, v množství 0,50 kg/m2</t>
  </si>
  <si>
    <t>https://podminky.urs.cz/item/CS_URS_2025_02/573231108</t>
  </si>
  <si>
    <t>10</t>
  </si>
  <si>
    <t>577144011</t>
  </si>
  <si>
    <t>Asfaltový beton vrstva obrusná ACO 11+ tř. I tl 50 mm š do 1,5 m z nemodifikovaného asfaltu</t>
  </si>
  <si>
    <t>-596647977</t>
  </si>
  <si>
    <t>Asfaltový beton vrstva obrusná ACO 11 z nemodifikovaného asfaltu s rozprostřením a se zhutněním ACO 11+ v pruhu šířky do 1,5 m, po zhutnění tl. 50 mm</t>
  </si>
  <si>
    <t>https://podminky.urs.cz/item/CS_URS_2025_02/577144011</t>
  </si>
  <si>
    <t>1 – CHODNÍK</t>
  </si>
  <si>
    <t>Ostatní konstrukce a práce, bourání</t>
  </si>
  <si>
    <t>11</t>
  </si>
  <si>
    <t>912211131</t>
  </si>
  <si>
    <t>Montáž směrového sloupku plastového pružného (balisety) přišroubováním k podkladu</t>
  </si>
  <si>
    <t>kus</t>
  </si>
  <si>
    <t>-1310031644</t>
  </si>
  <si>
    <t>Montáž směrového sloupku plastového pružného - balisety přišroubováním k podkladu</t>
  </si>
  <si>
    <t>https://podminky.urs.cz/item/CS_URS_2025_02/912211131</t>
  </si>
  <si>
    <t>M</t>
  </si>
  <si>
    <t>56288000</t>
  </si>
  <si>
    <t>sloupek plastový baliseta</t>
  </si>
  <si>
    <t>-1218066271</t>
  </si>
  <si>
    <t>13</t>
  </si>
  <si>
    <t>914111111</t>
  </si>
  <si>
    <t>Montáž svislé dopravní značky do velikosti 1 m2 objímkami na sloupek nebo konzolu</t>
  </si>
  <si>
    <t>1940275677</t>
  </si>
  <si>
    <t>Montáž svislé dopravní značky základní velikosti do 1 m2 objímkami na sloupky nebo konzoly</t>
  </si>
  <si>
    <t>https://podminky.urs.cz/item/CS_URS_2025_02/914111111</t>
  </si>
  <si>
    <t xml:space="preserve"> - IP11g - 1x</t>
  </si>
  <si>
    <t>14</t>
  </si>
  <si>
    <t>40445625</t>
  </si>
  <si>
    <t>informativní značky provozní IP8, IP9, IP11-IP13 500x700mm</t>
  </si>
  <si>
    <t>745830609</t>
  </si>
  <si>
    <t>15</t>
  </si>
  <si>
    <t>914511111</t>
  </si>
  <si>
    <t>Montáž sloupku dopravních značek délky do 3,5 m s betonovým základem</t>
  </si>
  <si>
    <t>726507565</t>
  </si>
  <si>
    <t>Montáž sloupku dopravních značek délky do 3,5 m do betonového základu</t>
  </si>
  <si>
    <t>https://podminky.urs.cz/item/CS_URS_2025_02/914511111</t>
  </si>
  <si>
    <t>16</t>
  </si>
  <si>
    <t>40445225</t>
  </si>
  <si>
    <t>sloupek pro dopravní značku Zn D 60mm v 3,5m</t>
  </si>
  <si>
    <t>902824310</t>
  </si>
  <si>
    <t>17</t>
  </si>
  <si>
    <t>40445256</t>
  </si>
  <si>
    <t>svorka upínací na sloupek dopravní značky D 60mm</t>
  </si>
  <si>
    <t>-1787029818</t>
  </si>
  <si>
    <t>18</t>
  </si>
  <si>
    <t>40445253</t>
  </si>
  <si>
    <t>víčko plastové na sloupek D 60mm</t>
  </si>
  <si>
    <t>829139945</t>
  </si>
  <si>
    <t>19</t>
  </si>
  <si>
    <t>915121112</t>
  </si>
  <si>
    <t>Vodorovné dopravní značení vodící čáry souvislé š 250 mm retroreflexní bílá barva</t>
  </si>
  <si>
    <t>-553101940</t>
  </si>
  <si>
    <t>Vodorovné dopravní značení stříkané barvou vodící čára bílá šířky 250 mm souvislá retroreflexní</t>
  </si>
  <si>
    <t>https://podminky.urs.cz/item/CS_URS_2025_02/915121112</t>
  </si>
  <si>
    <t>20</t>
  </si>
  <si>
    <t>915121122</t>
  </si>
  <si>
    <t>Vodorovné dopravní značení vodící čáry přerušované š 250 mm retroreflexní bílá barva</t>
  </si>
  <si>
    <t>30486867</t>
  </si>
  <si>
    <t>Vodorovné dopravní značení stříkané barvou vodící čára bílá šířky 250 mm přerušovaná retroreflexní</t>
  </si>
  <si>
    <t>https://podminky.urs.cz/item/CS_URS_2025_02/915121122</t>
  </si>
  <si>
    <t>915131112</t>
  </si>
  <si>
    <t>Vodorovné dopravní značení přechody pro chodce, šipky, symboly retroreflexní bílá barva</t>
  </si>
  <si>
    <t>-1324697032</t>
  </si>
  <si>
    <t>Vodorovné dopravní značení stříkané barvou přechody pro chodce, šipky, symboly bílé retroreflexní</t>
  </si>
  <si>
    <t>https://podminky.urs.cz/item/CS_URS_2025_02/915131112</t>
  </si>
  <si>
    <t>22</t>
  </si>
  <si>
    <t>915221112</t>
  </si>
  <si>
    <t>Vodorovné dopravní značení vodící čáry souvislé š 250 mm retroreflexní bílý plast</t>
  </si>
  <si>
    <t>-1247712139</t>
  </si>
  <si>
    <t>Vodorovné dopravní značení stříkaným plastem vodící čára bílá šířky 250 mm souvislá retroreflexní</t>
  </si>
  <si>
    <t>https://podminky.urs.cz/item/CS_URS_2025_02/915221112</t>
  </si>
  <si>
    <t>V4</t>
  </si>
  <si>
    <t>181,5</t>
  </si>
  <si>
    <t>23</t>
  </si>
  <si>
    <t>915221122</t>
  </si>
  <si>
    <t>Vodorovné dopravní značení vodící čáry přerušované š 250 mm retroreflexní bílý plast</t>
  </si>
  <si>
    <t>-101812195</t>
  </si>
  <si>
    <t>Vodorovné dopravní značení stříkaným plastem vodící čára bílá šířky 250 mm přerušovaná retroreflexní</t>
  </si>
  <si>
    <t>https://podminky.urs.cz/item/CS_URS_2025_02/915221122</t>
  </si>
  <si>
    <t xml:space="preserve"> - V10d (0,5/0,5/0,25m) = 166 m</t>
  </si>
  <si>
    <t>166</t>
  </si>
  <si>
    <t>24</t>
  </si>
  <si>
    <t>915223111</t>
  </si>
  <si>
    <t>Varovný pás z plastu pro orientaci nevidomých šířky 420 mm</t>
  </si>
  <si>
    <t>-290590675</t>
  </si>
  <si>
    <t>Orientační prvky pro nevidomé z plastu na pozemních komunikacích a komunikacích pro pěší varovný pás šířky 420 mm</t>
  </si>
  <si>
    <t>https://podminky.urs.cz/item/CS_URS_2025_02/915223111</t>
  </si>
  <si>
    <t>Varovný pás - lepený na asfalt, bílá barva</t>
  </si>
  <si>
    <t xml:space="preserve"> - šířka 0,4 m , délka 3,5 m </t>
  </si>
  <si>
    <t>3,5</t>
  </si>
  <si>
    <t>25</t>
  </si>
  <si>
    <t>915231112</t>
  </si>
  <si>
    <t>Vodorovné dopravní značení přechody pro chodce, šipky, symboly retroreflexní bílý plast</t>
  </si>
  <si>
    <t>120014326</t>
  </si>
  <si>
    <t>Vodorovné dopravní značení stříkaným plastem přechody pro chodce, šipky, symboly nápisy bílé retroreflexní</t>
  </si>
  <si>
    <t>https://podminky.urs.cz/item/CS_URS_2025_02/915231112</t>
  </si>
  <si>
    <t>- V13 = 1,5 m2</t>
  </si>
  <si>
    <t>1,5</t>
  </si>
  <si>
    <t>26</t>
  </si>
  <si>
    <t>915611111</t>
  </si>
  <si>
    <t>Předznačení vodorovného liniového značení</t>
  </si>
  <si>
    <t>-637869153</t>
  </si>
  <si>
    <t>Předznačení pro vodorovné značení stříkané barvou nebo prováděné z nátěrových hmot liniové dělicí čáry, vodicí proužky</t>
  </si>
  <si>
    <t>https://podminky.urs.cz/item/CS_URS_2025_02/915611111</t>
  </si>
  <si>
    <t>166+181,5</t>
  </si>
  <si>
    <t>27</t>
  </si>
  <si>
    <t>915621111</t>
  </si>
  <si>
    <t>Předznačení vodorovného plošného značení</t>
  </si>
  <si>
    <t>-2094963415</t>
  </si>
  <si>
    <t>Předznačení pro vodorovné značení stříkané barvou nebo prováděné z nátěrových hmot plošné šipky, symboly, nápisy</t>
  </si>
  <si>
    <t>https://podminky.urs.cz/item/CS_URS_2025_02/915621111</t>
  </si>
  <si>
    <t>28</t>
  </si>
  <si>
    <t>916131113</t>
  </si>
  <si>
    <t>Osazení silničního obrubníku betonového ležatého s boční opěrou do lože z betonu prostého</t>
  </si>
  <si>
    <t>-1808194111</t>
  </si>
  <si>
    <t>Osazení silničního obrubníku betonového se zřízením lože, s vyplněním a zatřením spár cementovou maltou ležatého s boční opěrou z betonu prostého, do lože z betonu prostého</t>
  </si>
  <si>
    <t>https://podminky.urs.cz/item/CS_URS_2025_02/916131113</t>
  </si>
  <si>
    <t>Betonový obrubník - nájezdový 150 x 150 mm</t>
  </si>
  <si>
    <t>2,5</t>
  </si>
  <si>
    <t>29</t>
  </si>
  <si>
    <t>59217029</t>
  </si>
  <si>
    <t>obrubník silniční betonový nájezdový 1000x150x150mm</t>
  </si>
  <si>
    <t>-816833658</t>
  </si>
  <si>
    <t>2,5*1,05 'Přepočtené koeficientem množství</t>
  </si>
  <si>
    <t>30</t>
  </si>
  <si>
    <t>916131213</t>
  </si>
  <si>
    <t>Osazení silničního obrubníku betonového stojatého s boční opěrou do lože z betonu prostého</t>
  </si>
  <si>
    <t>-1166079992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</si>
  <si>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</si>
  <si>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https://podminky.urs.cz/item/CS_URS_2025_02/916131213</t>
  </si>
  <si>
    <t>Betonový obrubník - silniční betonová 150 x 250 mm</t>
  </si>
  <si>
    <t>Betonový obrubník - přechodový pravý 250/150 x 150 mm</t>
  </si>
  <si>
    <t>31</t>
  </si>
  <si>
    <t>59217031</t>
  </si>
  <si>
    <t>obrubník silniční betonový 1000x150x250mm</t>
  </si>
  <si>
    <t>1483028178</t>
  </si>
  <si>
    <t>1*1,05 'Přepočtené koeficientem množství</t>
  </si>
  <si>
    <t>32</t>
  </si>
  <si>
    <t>59217076</t>
  </si>
  <si>
    <t>obrubník silniční betonový přechodový 1000x150x250mm</t>
  </si>
  <si>
    <t>-253251864</t>
  </si>
  <si>
    <t>33</t>
  </si>
  <si>
    <t>916133112</t>
  </si>
  <si>
    <t>Osazení silničního obrubníku betonového ke kruhovým objezdům do lože z betonu prostého s boční opěrou</t>
  </si>
  <si>
    <t>-889417097</t>
  </si>
  <si>
    <t>Osazení silničního obrubníku ke kruhovým objezdům se zřízením lože tl. do 150 mm, s vyplněním a zatřením spár cementovou maltou betonového, do lože z betonu prostého s boční opěrou</t>
  </si>
  <si>
    <t>https://podminky.urs.cz/item/CS_URS_2025_02/916133112</t>
  </si>
  <si>
    <t>Obrubník ke kruhovým objezdům 300 x 195 mm</t>
  </si>
  <si>
    <t>169,5</t>
  </si>
  <si>
    <t>Obrubník ke kruhovým objezdům – přechodový díl 300/150 x 195/250</t>
  </si>
  <si>
    <t>0,6*2</t>
  </si>
  <si>
    <t>34</t>
  </si>
  <si>
    <t>59217057</t>
  </si>
  <si>
    <t>obrubník betonový pro kruhový objezd přímý 200x600x300mm</t>
  </si>
  <si>
    <t>-990983186</t>
  </si>
  <si>
    <t>169,5*1,05 'Přepočtené koeficientem množství</t>
  </si>
  <si>
    <t>35</t>
  </si>
  <si>
    <t>59217057R</t>
  </si>
  <si>
    <t>obrubník betonový pro kruhový objezd obrubník přechodový 15 - 250 - 195 -dl.0,6m</t>
  </si>
  <si>
    <t>-1545843321</t>
  </si>
  <si>
    <t>2*1,05 'Přepočtené koeficientem množství</t>
  </si>
  <si>
    <t>36</t>
  </si>
  <si>
    <t>916991121</t>
  </si>
  <si>
    <t>Lože pod obrubníky, krajníky nebo obruby z dlažebních kostek z betonu prostého</t>
  </si>
  <si>
    <t>m3</t>
  </si>
  <si>
    <t>-1170737618</t>
  </si>
  <si>
    <t>https://podminky.urs.cz/item/CS_URS_2025_02/916991121</t>
  </si>
  <si>
    <t>170,7*0,15</t>
  </si>
  <si>
    <t>2,5*0,07</t>
  </si>
  <si>
    <t>2*0,06</t>
  </si>
  <si>
    <t>37</t>
  </si>
  <si>
    <t>919732211</t>
  </si>
  <si>
    <t>Styčná spára napojení nového živičného povrchu na stávající za tepla š 15 mm hl 25 mm s prořezáním</t>
  </si>
  <si>
    <t>-329369026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</si>
  <si>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</si>
  <si>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https://podminky.urs.cz/item/CS_URS_2025_02/919732211</t>
  </si>
  <si>
    <t>P</t>
  </si>
  <si>
    <t xml:space="preserve">Poznámka k položce:_x000d_
 - provedení asfaltové zálivky za horka, typ N2 - pouze v obrusné vrstvě vozovky (0,05 m) – mezi novým asfaltem a stávajícím chodníkem_x000d_
</t>
  </si>
  <si>
    <t>38</t>
  </si>
  <si>
    <t>919732221</t>
  </si>
  <si>
    <t>Styčná spára napojení nového živičného povrchu na stávající za tepla š 15 mm hl 25 mm bez prořezání</t>
  </si>
  <si>
    <t>1671687035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</si>
  <si>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</si>
  <si>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https://podminky.urs.cz/item/CS_URS_2025_02/919732221</t>
  </si>
  <si>
    <t>170,7+2,5+2</t>
  </si>
  <si>
    <t>39</t>
  </si>
  <si>
    <t>919735111</t>
  </si>
  <si>
    <t>Řezání stávajícího živičného krytu hl do 50 mm</t>
  </si>
  <si>
    <t>1475560164</t>
  </si>
  <si>
    <t>Řezání stávajícího živičného krytu nebo podkladu hloubky do 50 mm</t>
  </si>
  <si>
    <t>https://podminky.urs.cz/item/CS_URS_2025_02/919735111</t>
  </si>
  <si>
    <t>40</t>
  </si>
  <si>
    <t>966006132</t>
  </si>
  <si>
    <t>Odstranění značek dopravních nebo orientačních se sloupky s betonovými patkami</t>
  </si>
  <si>
    <t>411184303</t>
  </si>
  <si>
    <t>Odstranění dopravních nebo orientačních značek se sloupkem s uložením hmot na vzdálenost do 20 m nebo s naložením na dopravní prostředek, se zásypem jam a jeho zhutněním s betonovou patkou</t>
  </si>
  <si>
    <t>https://podminky.urs.cz/item/CS_URS_2025_02/966006132</t>
  </si>
  <si>
    <t>Odstranění stávajícího dopravního značení</t>
  </si>
  <si>
    <t xml:space="preserve"> - značka B29 - včetně sloupku a betonového základu</t>
  </si>
  <si>
    <t>997</t>
  </si>
  <si>
    <t>Doprava suti a vybouraných hmot</t>
  </si>
  <si>
    <t>41</t>
  </si>
  <si>
    <t>997013631</t>
  </si>
  <si>
    <t>Poplatek za uložení na skládce (skládkovné) stavebního odpadu směsného kód odpadu 17 09 04</t>
  </si>
  <si>
    <t>t</t>
  </si>
  <si>
    <t>-1931639585</t>
  </si>
  <si>
    <t>Poplatek za uložení stavebního odpadu na skládce (skládkovné) směsného stavebního a demoličního zatříděného do Katalogu odpadů pod kódem 17 09 04</t>
  </si>
  <si>
    <t>https://podminky.urs.cz/item/CS_URS_2025_02/997013631</t>
  </si>
  <si>
    <t>42</t>
  </si>
  <si>
    <t>997221551</t>
  </si>
  <si>
    <t>Vodorovná doprava suti ze sypkých materiálů do 1 km</t>
  </si>
  <si>
    <t>1509200241</t>
  </si>
  <si>
    <t>Vodorovná doprava suti bez naložení, ale se složením a s hrubým urovnáním ze sypkých materiálů, na vzdálenost do 1 km</t>
  </si>
  <si>
    <t>https://podminky.urs.cz/item/CS_URS_2025_02/997221551</t>
  </si>
  <si>
    <t>43</t>
  </si>
  <si>
    <t>997221559</t>
  </si>
  <si>
    <t>Příplatek ZKD 1 km u vodorovné dopravy suti ze sypkých materiálů</t>
  </si>
  <si>
    <t>-413847597</t>
  </si>
  <si>
    <t>Vodorovná doprava suti bez naložení, ale se složením a s hrubým urovnáním ze sypkých materiálů, na vzdálenost Příplatek k ceně za každý další započatý 1 km přes 1 km</t>
  </si>
  <si>
    <t>https://podminky.urs.cz/item/CS_URS_2025_02/997221559</t>
  </si>
  <si>
    <t>42,92*19 'Přepočtené koeficientem množství</t>
  </si>
  <si>
    <t>44</t>
  </si>
  <si>
    <t>997221561</t>
  </si>
  <si>
    <t>Vodorovná doprava suti z kusových materiálů do 1 km</t>
  </si>
  <si>
    <t>2143353586</t>
  </si>
  <si>
    <t>Vodorovná doprava suti bez naložení, ale se složením a s hrubým urovnáním z kusových materiálů, na vzdálenost do 1 km</t>
  </si>
  <si>
    <t>https://podminky.urs.cz/item/CS_URS_2025_02/997221561</t>
  </si>
  <si>
    <t>144,066</t>
  </si>
  <si>
    <t>-42,92</t>
  </si>
  <si>
    <t>45</t>
  </si>
  <si>
    <t>997221569</t>
  </si>
  <si>
    <t>Příplatek ZKD 1 km u vodorovné dopravy suti z kusových materiálů</t>
  </si>
  <si>
    <t>-1379992699</t>
  </si>
  <si>
    <t>Vodorovná doprava suti bez naložení, ale se složením a s hrubým urovnáním z kusových materiálů, na vzdálenost Příplatek k ceně za každý další započatý 1 km přes 1 km</t>
  </si>
  <si>
    <t>https://podminky.urs.cz/item/CS_URS_2025_02/997221569</t>
  </si>
  <si>
    <t>101,146*19 'Přepočtené koeficientem množství</t>
  </si>
  <si>
    <t>46</t>
  </si>
  <si>
    <t>997221611</t>
  </si>
  <si>
    <t>Nakládání suti na dopravní prostředky pro vodorovnou dopravu</t>
  </si>
  <si>
    <t>-200121507</t>
  </si>
  <si>
    <t>Nakládání na dopravní prostředky pro vodorovnou dopravu suti</t>
  </si>
  <si>
    <t>https://podminky.urs.cz/item/CS_URS_2025_02/997221611</t>
  </si>
  <si>
    <t>47</t>
  </si>
  <si>
    <t>997221615</t>
  </si>
  <si>
    <t>Poplatek za uložení na skládce (skládkovné) stavebního odpadu betonového kód odpadu 17 01 01</t>
  </si>
  <si>
    <t>-2101849508</t>
  </si>
  <si>
    <t>Poplatek za uložení stavebního odpadu na skládce (skládkovné) z prostého betonu zatříděného do Katalogu odpadů pod kódem 17 01 01</t>
  </si>
  <si>
    <t>https://podminky.urs.cz/item/CS_URS_2025_02/997221615</t>
  </si>
  <si>
    <t>48</t>
  </si>
  <si>
    <t>997221645</t>
  </si>
  <si>
    <t>Poplatek za uložení na skládce (skládkovné) odpadu asfaltového bez dehtu kód odpadu 17 03 02</t>
  </si>
  <si>
    <t>1136315737</t>
  </si>
  <si>
    <t>Poplatek za uložení stavebního odpadu na skládce (skládkovné) asfaltového bez obsahu dehtu zatříděného do Katalogu odpadů pod kódem 17 03 02</t>
  </si>
  <si>
    <t>https://podminky.urs.cz/item/CS_URS_2025_02/997221645</t>
  </si>
  <si>
    <t>49</t>
  </si>
  <si>
    <t>997221655</t>
  </si>
  <si>
    <t>Poplatek za uložení na skládce (skládkovné) zeminy a kamení kód odpadu 17 05 04</t>
  </si>
  <si>
    <t>-1511466140</t>
  </si>
  <si>
    <t>Poplatek za uložení stavebního odpadu na skládce (skládkovné) zeminy a kamení zatříděného do Katalogu odpadů pod kódem 17 05 04</t>
  </si>
  <si>
    <t>https://podminky.urs.cz/item/CS_URS_2025_02/997221655</t>
  </si>
  <si>
    <t>42,92</t>
  </si>
  <si>
    <t>998</t>
  </si>
  <si>
    <t>Přesun hmot</t>
  </si>
  <si>
    <t>50</t>
  </si>
  <si>
    <t>998225111</t>
  </si>
  <si>
    <t>Přesun hmot pro pozemní komunikace s krytem z kamene, monolitickým betonovým nebo živičným</t>
  </si>
  <si>
    <t>1234631116</t>
  </si>
  <si>
    <t>Přesun hmot pro komunikace s krytem z kameniva, monolitickým betonovým nebo živičným dopravní vzdálenost do 200 m jakékoliv délky objektu</t>
  </si>
  <si>
    <t>https://podminky.urs.cz/item/CS_URS_2025_02/998225111</t>
  </si>
  <si>
    <t>VRN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</si>
  <si>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</si>
  <si>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</si>
  <si>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</si>
  <si>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</si>
  <si>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</si>
  <si>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Vedlejší rozpočtové náklady</t>
  </si>
  <si>
    <t>VRN1</t>
  </si>
  <si>
    <t>Průzkumné, geodetické a projektové práce</t>
  </si>
  <si>
    <t>012002000</t>
  </si>
  <si>
    <t>Geodetické práce -(veškeré geodet. práce při realizaci - vytýčení stavby)</t>
  </si>
  <si>
    <t>kpl</t>
  </si>
  <si>
    <t>1024</t>
  </si>
  <si>
    <t>-1131529552</t>
  </si>
  <si>
    <t>Geodetické práce</t>
  </si>
  <si>
    <t>https://podminky.urs.cz/item/CS_URS_2025_02/012002000</t>
  </si>
  <si>
    <t>Ostatní požadavky - geodetické zaměření</t>
  </si>
  <si>
    <t xml:space="preserve"> - obsahuje veškěré zeměměřičské práce</t>
  </si>
  <si>
    <t xml:space="preserve"> - mj. zaměření stavby před zahájením, vytyčení trvalého a dočasného záboru (obvod stavby), případné vytyčení mikrosítě</t>
  </si>
  <si>
    <t xml:space="preserve"> - jedná se o veškerá měření dle TKP v průběhu výstavby</t>
  </si>
  <si>
    <t>013254000</t>
  </si>
  <si>
    <t xml:space="preserve">Vypracování dokumentace </t>
  </si>
  <si>
    <t>-1868047366</t>
  </si>
  <si>
    <t>Vypracování dokumentace (geometrický plán, GDSPS, DSPS, DIO+DIR)</t>
  </si>
  <si>
    <t>https://podminky.urs.cz/item/CS_URS_2025_02/013254000</t>
  </si>
  <si>
    <t>Ostatní požadavky - vypracování dokumentace</t>
  </si>
  <si>
    <t xml:space="preserve"> - realizační dokumentace stavby</t>
  </si>
  <si>
    <t xml:space="preserve"> - geodetická dokumentace skutečného provedení stavby</t>
  </si>
  <si>
    <t xml:space="preserve"> - dokumentace skutečného provedení stavby</t>
  </si>
  <si>
    <t xml:space="preserve"> - geometrický plán</t>
  </si>
  <si>
    <t xml:space="preserve"> - projednání a stanovení definitivního dopravního značení</t>
  </si>
  <si>
    <t xml:space="preserve"> - vše 4x vytištěné pare + digitálně (*.pdf, vč. živých formátů jako je *.dwg, *.txt, *.xls atd.</t>
  </si>
  <si>
    <t>VRN3</t>
  </si>
  <si>
    <t>Zařízení staveniště</t>
  </si>
  <si>
    <t>030001000</t>
  </si>
  <si>
    <t>-1658151676</t>
  </si>
  <si>
    <t>https://podminky.urs.cz/item/CS_URS_2025_02/030001000</t>
  </si>
  <si>
    <t>Zařízení staveniště, včetně skládky mezideponie</t>
  </si>
  <si>
    <t xml:space="preserve"> - zajištění námejní smlouvy na přilehlém soukromém pozemku - zařízení staveniště, včetně skladu hmot a mezideponie</t>
  </si>
  <si>
    <t xml:space="preserve"> - předpoklad: kanceláře 10m2, deponie 25m2, sklad hmot 25m2</t>
  </si>
  <si>
    <t>VRN4</t>
  </si>
  <si>
    <t>Inženýrská činnost</t>
  </si>
  <si>
    <t>043154000</t>
  </si>
  <si>
    <t>Zkoušky hutnicí - zkoušky (SZZ atd.)</t>
  </si>
  <si>
    <t>2134613364</t>
  </si>
  <si>
    <t>Zkoušky hutnicí</t>
  </si>
  <si>
    <t>https://podminky.urs.cz/item/CS_URS_2025_02/043154000</t>
  </si>
  <si>
    <t>VRN7</t>
  </si>
  <si>
    <t>Provozní vlivy</t>
  </si>
  <si>
    <t>072103000</t>
  </si>
  <si>
    <t>Silniční provoz - projednání DIO a zajištění DIR</t>
  </si>
  <si>
    <t>-2057133764</t>
  </si>
  <si>
    <t>https://podminky.urs.cz/item/CS_URS_2025_02/072103000</t>
  </si>
  <si>
    <t>Dopravně inženýrské opatření</t>
  </si>
  <si>
    <t xml:space="preserve"> - zpracování návrhu DIO</t>
  </si>
  <si>
    <t xml:space="preserve"> - projednání DIO a zajištění DIR</t>
  </si>
  <si>
    <t>072203000</t>
  </si>
  <si>
    <t>Silniční provoz - zajištění DIO (dopravní značení)</t>
  </si>
  <si>
    <t>1711762269</t>
  </si>
  <si>
    <t>https://podminky.urs.cz/item/CS_URS_2025_02/072203000</t>
  </si>
  <si>
    <t xml:space="preserve"> - přechodné úprava provozu během realizace (přechodné značení)</t>
  </si>
  <si>
    <t xml:space="preserve"> - předpokladem je označení pracovního místa dle TP 66, schéma B/1 – uzpůsobeno na jednopruhovou jednosměrnou komunikaci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</si>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</sst>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7162" TargetMode="External" /><Relationship Id="rId2" Type="http://schemas.openxmlformats.org/officeDocument/2006/relationships/hyperlink" Target="https://podminky.urs.cz/item/CS_URS_2025_02/113107170" TargetMode="External" /><Relationship Id="rId3" Type="http://schemas.openxmlformats.org/officeDocument/2006/relationships/hyperlink" Target="https://podminky.urs.cz/item/CS_URS_2025_02/113107181" TargetMode="External" /><Relationship Id="rId4" Type="http://schemas.openxmlformats.org/officeDocument/2006/relationships/hyperlink" Target="https://podminky.urs.cz/item/CS_URS_2025_02/113201112" TargetMode="External" /><Relationship Id="rId5" Type="http://schemas.openxmlformats.org/officeDocument/2006/relationships/hyperlink" Target="https://podminky.urs.cz/item/CS_URS_2025_02/181951112" TargetMode="External" /><Relationship Id="rId6" Type="http://schemas.openxmlformats.org/officeDocument/2006/relationships/hyperlink" Target="https://podminky.urs.cz/item/CS_URS_2025_02/564861111" TargetMode="External" /><Relationship Id="rId7" Type="http://schemas.openxmlformats.org/officeDocument/2006/relationships/hyperlink" Target="https://podminky.urs.cz/item/CS_URS_2025_02/564911511" TargetMode="External" /><Relationship Id="rId8" Type="http://schemas.openxmlformats.org/officeDocument/2006/relationships/hyperlink" Target="https://podminky.urs.cz/item/CS_URS_2025_02/573111112" TargetMode="External" /><Relationship Id="rId9" Type="http://schemas.openxmlformats.org/officeDocument/2006/relationships/hyperlink" Target="https://podminky.urs.cz/item/CS_URS_2025_02/573231108" TargetMode="External" /><Relationship Id="rId10" Type="http://schemas.openxmlformats.org/officeDocument/2006/relationships/hyperlink" Target="https://podminky.urs.cz/item/CS_URS_2025_02/577144011" TargetMode="External" /><Relationship Id="rId11" Type="http://schemas.openxmlformats.org/officeDocument/2006/relationships/hyperlink" Target="https://podminky.urs.cz/item/CS_URS_2025_02/912211131" TargetMode="External" /><Relationship Id="rId12" Type="http://schemas.openxmlformats.org/officeDocument/2006/relationships/hyperlink" Target="https://podminky.urs.cz/item/CS_URS_2025_02/914111111" TargetMode="External" /><Relationship Id="rId13" Type="http://schemas.openxmlformats.org/officeDocument/2006/relationships/hyperlink" Target="https://podminky.urs.cz/item/CS_URS_2025_02/914511111" TargetMode="External" /><Relationship Id="rId14" Type="http://schemas.openxmlformats.org/officeDocument/2006/relationships/hyperlink" Target="https://podminky.urs.cz/item/CS_URS_2025_02/915121112" TargetMode="External" /><Relationship Id="rId15" Type="http://schemas.openxmlformats.org/officeDocument/2006/relationships/hyperlink" Target="https://podminky.urs.cz/item/CS_URS_2025_02/915121122" TargetMode="External" /><Relationship Id="rId16" Type="http://schemas.openxmlformats.org/officeDocument/2006/relationships/hyperlink" Target="https://podminky.urs.cz/item/CS_URS_2025_02/915131112" TargetMode="External" /><Relationship Id="rId17" Type="http://schemas.openxmlformats.org/officeDocument/2006/relationships/hyperlink" Target="https://podminky.urs.cz/item/CS_URS_2025_02/915221112" TargetMode="External" /><Relationship Id="rId18" Type="http://schemas.openxmlformats.org/officeDocument/2006/relationships/hyperlink" Target="https://podminky.urs.cz/item/CS_URS_2025_02/915221122" TargetMode="External" /><Relationship Id="rId19" Type="http://schemas.openxmlformats.org/officeDocument/2006/relationships/hyperlink" Target="https://podminky.urs.cz/item/CS_URS_2025_02/915223111" TargetMode="External" /><Relationship Id="rId20" Type="http://schemas.openxmlformats.org/officeDocument/2006/relationships/hyperlink" Target="https://podminky.urs.cz/item/CS_URS_2025_02/915231112" TargetMode="External" /><Relationship Id="rId21" Type="http://schemas.openxmlformats.org/officeDocument/2006/relationships/hyperlink" Target="https://podminky.urs.cz/item/CS_URS_2025_02/915611111" TargetMode="External" /><Relationship Id="rId22" Type="http://schemas.openxmlformats.org/officeDocument/2006/relationships/hyperlink" Target="https://podminky.urs.cz/item/CS_URS_2025_02/915621111" TargetMode="External" /><Relationship Id="rId23" Type="http://schemas.openxmlformats.org/officeDocument/2006/relationships/hyperlink" Target="https://podminky.urs.cz/item/CS_URS_2025_02/916131113" TargetMode="External" /><Relationship Id="rId24" Type="http://schemas.openxmlformats.org/officeDocument/2006/relationships/hyperlink" Target="https://podminky.urs.cz/item/CS_URS_2025_02/916131213" TargetMode="External" /><Relationship Id="rId25" Type="http://schemas.openxmlformats.org/officeDocument/2006/relationships/hyperlink" Target="https://podminky.urs.cz/item/CS_URS_2025_02/916133112" TargetMode="External" /><Relationship Id="rId26" Type="http://schemas.openxmlformats.org/officeDocument/2006/relationships/hyperlink" Target="https://podminky.urs.cz/item/CS_URS_2025_02/916991121" TargetMode="External" /><Relationship Id="rId27" Type="http://schemas.openxmlformats.org/officeDocument/2006/relationships/hyperlink" Target="https://podminky.urs.cz/item/CS_URS_2025_02/919732211" TargetMode="External" /><Relationship Id="rId28" Type="http://schemas.openxmlformats.org/officeDocument/2006/relationships/hyperlink" Target="https://podminky.urs.cz/item/CS_URS_2025_02/919732221" TargetMode="External" /><Relationship Id="rId29" Type="http://schemas.openxmlformats.org/officeDocument/2006/relationships/hyperlink" Target="https://podminky.urs.cz/item/CS_URS_2025_02/919735111" TargetMode="External" /><Relationship Id="rId30" Type="http://schemas.openxmlformats.org/officeDocument/2006/relationships/hyperlink" Target="https://podminky.urs.cz/item/CS_URS_2025_02/966006132" TargetMode="External" /><Relationship Id="rId31" Type="http://schemas.openxmlformats.org/officeDocument/2006/relationships/hyperlink" Target="https://podminky.urs.cz/item/CS_URS_2025_02/997013631" TargetMode="External" /><Relationship Id="rId32" Type="http://schemas.openxmlformats.org/officeDocument/2006/relationships/hyperlink" Target="https://podminky.urs.cz/item/CS_URS_2025_02/997221551" TargetMode="External" /><Relationship Id="rId33" Type="http://schemas.openxmlformats.org/officeDocument/2006/relationships/hyperlink" Target="https://podminky.urs.cz/item/CS_URS_2025_02/997221559" TargetMode="External" /><Relationship Id="rId34" Type="http://schemas.openxmlformats.org/officeDocument/2006/relationships/hyperlink" Target="https://podminky.urs.cz/item/CS_URS_2025_02/997221561" TargetMode="External" /><Relationship Id="rId35" Type="http://schemas.openxmlformats.org/officeDocument/2006/relationships/hyperlink" Target="https://podminky.urs.cz/item/CS_URS_2025_02/997221569" TargetMode="External" /><Relationship Id="rId36" Type="http://schemas.openxmlformats.org/officeDocument/2006/relationships/hyperlink" Target="https://podminky.urs.cz/item/CS_URS_2025_02/997221611" TargetMode="External" /><Relationship Id="rId37" Type="http://schemas.openxmlformats.org/officeDocument/2006/relationships/hyperlink" Target="https://podminky.urs.cz/item/CS_URS_2025_02/997221615" TargetMode="External" /><Relationship Id="rId38" Type="http://schemas.openxmlformats.org/officeDocument/2006/relationships/hyperlink" Target="https://podminky.urs.cz/item/CS_URS_2025_02/997221645" TargetMode="External" /><Relationship Id="rId39" Type="http://schemas.openxmlformats.org/officeDocument/2006/relationships/hyperlink" Target="https://podminky.urs.cz/item/CS_URS_2025_02/997221655" TargetMode="External" /><Relationship Id="rId40" Type="http://schemas.openxmlformats.org/officeDocument/2006/relationships/hyperlink" Target="https://podminky.urs.cz/item/CS_URS_2025_02/998225111" TargetMode="External" /><Relationship Id="rId4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2002000" TargetMode="External" /><Relationship Id="rId2" Type="http://schemas.openxmlformats.org/officeDocument/2006/relationships/hyperlink" Target="https://podminky.urs.cz/item/CS_URS_2025_02/013254000" TargetMode="External" /><Relationship Id="rId3" Type="http://schemas.openxmlformats.org/officeDocument/2006/relationships/hyperlink" Target="https://podminky.urs.cz/item/CS_URS_2025_02/030001000" TargetMode="External" /><Relationship Id="rId4" Type="http://schemas.openxmlformats.org/officeDocument/2006/relationships/hyperlink" Target="https://podminky.urs.cz/item/CS_URS_2025_02/043154000" TargetMode="External" /><Relationship Id="rId5" Type="http://schemas.openxmlformats.org/officeDocument/2006/relationships/hyperlink" Target="https://podminky.urs.cz/item/CS_URS_2025_02/072103000" TargetMode="External" /><Relationship Id="rId6" Type="http://schemas.openxmlformats.org/officeDocument/2006/relationships/hyperlink" Target="https://podminky.urs.cz/item/CS_URS_2025_02/072203000" TargetMode="External" /><Relationship Id="rId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33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2025-089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Úprava parkovacích stání, ul. Matěje Kopeckého, Chomutov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31. 10. 2025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Chomutov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DOSPRO s.r.o.</v>
      </c>
      <c r="AN49" s="66"/>
      <c r="AO49" s="66"/>
      <c r="AP49" s="66"/>
      <c r="AQ49" s="42"/>
      <c r="AR49" s="46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6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70</v>
      </c>
      <c r="BT54" s="111" t="s">
        <v>71</v>
      </c>
      <c r="BU54" s="112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16.5" customHeight="1">
      <c r="A55" s="113" t="s">
        <v>75</v>
      </c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01 - Úprava parkovacíc...'!J30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78</v>
      </c>
      <c r="AR55" s="120"/>
      <c r="AS55" s="121">
        <v>0</v>
      </c>
      <c r="AT55" s="122">
        <f>ROUND(SUM(AV55:AW55),2)</f>
        <v>0</v>
      </c>
      <c r="AU55" s="123">
        <f>'SO 01 - Úprava parkovacíc...'!P85</f>
        <v>0</v>
      </c>
      <c r="AV55" s="122">
        <f>'SO 01 - Úprava parkovacíc...'!J33</f>
        <v>0</v>
      </c>
      <c r="AW55" s="122">
        <f>'SO 01 - Úprava parkovacíc...'!J34</f>
        <v>0</v>
      </c>
      <c r="AX55" s="122">
        <f>'SO 01 - Úprava parkovacíc...'!J35</f>
        <v>0</v>
      </c>
      <c r="AY55" s="122">
        <f>'SO 01 - Úprava parkovacíc...'!J36</f>
        <v>0</v>
      </c>
      <c r="AZ55" s="122">
        <f>'SO 01 - Úprava parkovacíc...'!F33</f>
        <v>0</v>
      </c>
      <c r="BA55" s="122">
        <f>'SO 01 - Úprava parkovacíc...'!F34</f>
        <v>0</v>
      </c>
      <c r="BB55" s="122">
        <f>'SO 01 - Úprava parkovacíc...'!F35</f>
        <v>0</v>
      </c>
      <c r="BC55" s="122">
        <f>'SO 01 - Úprava parkovacíc...'!F36</f>
        <v>0</v>
      </c>
      <c r="BD55" s="124">
        <f>'SO 01 - Úprava parkovacíc...'!F37</f>
        <v>0</v>
      </c>
      <c r="BE55" s="7"/>
      <c r="BT55" s="125" t="s">
        <v>79</v>
      </c>
      <c r="BV55" s="125" t="s">
        <v>73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7" customFormat="1" ht="16.5" customHeight="1">
      <c r="A56" s="113" t="s">
        <v>75</v>
      </c>
      <c r="B56" s="114"/>
      <c r="C56" s="115"/>
      <c r="D56" s="116" t="s">
        <v>82</v>
      </c>
      <c r="E56" s="116"/>
      <c r="F56" s="116"/>
      <c r="G56" s="116"/>
      <c r="H56" s="116"/>
      <c r="I56" s="117"/>
      <c r="J56" s="116" t="s">
        <v>82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'VRN - VRN'!J30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78</v>
      </c>
      <c r="AR56" s="120"/>
      <c r="AS56" s="126">
        <v>0</v>
      </c>
      <c r="AT56" s="127">
        <f>ROUND(SUM(AV56:AW56),2)</f>
        <v>0</v>
      </c>
      <c r="AU56" s="128">
        <f>'VRN - VRN'!P84</f>
        <v>0</v>
      </c>
      <c r="AV56" s="127">
        <f>'VRN - VRN'!J33</f>
        <v>0</v>
      </c>
      <c r="AW56" s="127">
        <f>'VRN - VRN'!J34</f>
        <v>0</v>
      </c>
      <c r="AX56" s="127">
        <f>'VRN - VRN'!J35</f>
        <v>0</v>
      </c>
      <c r="AY56" s="127">
        <f>'VRN - VRN'!J36</f>
        <v>0</v>
      </c>
      <c r="AZ56" s="127">
        <f>'VRN - VRN'!F33</f>
        <v>0</v>
      </c>
      <c r="BA56" s="127">
        <f>'VRN - VRN'!F34</f>
        <v>0</v>
      </c>
      <c r="BB56" s="127">
        <f>'VRN - VRN'!F35</f>
        <v>0</v>
      </c>
      <c r="BC56" s="127">
        <f>'VRN - VRN'!F36</f>
        <v>0</v>
      </c>
      <c r="BD56" s="129">
        <f>'VRN - VRN'!F37</f>
        <v>0</v>
      </c>
      <c r="BE56" s="7"/>
      <c r="BT56" s="125" t="s">
        <v>79</v>
      </c>
      <c r="BV56" s="125" t="s">
        <v>73</v>
      </c>
      <c r="BW56" s="125" t="s">
        <v>83</v>
      </c>
      <c r="BX56" s="125" t="s">
        <v>5</v>
      </c>
      <c r="CL56" s="125" t="s">
        <v>19</v>
      </c>
      <c r="CM56" s="125" t="s">
        <v>81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B5cVPVB7dlT0Pj3OGDr4nw4jL/do8RjvUnKq/eiMSTNbjbvHv2Wv+RffSsbmtGYQmAsRpawJpEN7HPLzDt/8Sg==" hashValue="zUFG2yboKmpTXzxFKgZ12tTMj5oGtCznWYG71JUhckgZUInxmKRZWaJJJ3LeFV0qNCOYdFqZMVysKv+NzHCu1w==" algorithmName="SHA-512" password="CB6D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 01 - Úprava parkovacíc...'!C2" display="/"/>
    <hyperlink ref="A56" location="'VRN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84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Úprava parkovacích stání, ul. Matěje Kopeckého, Chomutov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31. 10. 2025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ROUND((SUM(BE85:BE289)),  2)</f>
        <v>0</v>
      </c>
      <c r="G33" s="40"/>
      <c r="H33" s="40"/>
      <c r="I33" s="150">
        <v>0.20999999999999999</v>
      </c>
      <c r="J33" s="149">
        <f>ROUND(((SUM(BE85:BE289))*I33),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ROUND((SUM(BF85:BF289)),  2)</f>
        <v>0</v>
      </c>
      <c r="G34" s="40"/>
      <c r="H34" s="40"/>
      <c r="I34" s="150">
        <v>0.12</v>
      </c>
      <c r="J34" s="149">
        <f>ROUND(((SUM(BF85:BF289))*I34),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ROUND((SUM(BG85:BG289)),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ROUND((SUM(BH85:BH289)),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ROUND((SUM(BI85:BI289)),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Úprava parkovacích stání, ul. Matěje Kopeckého, Chomutov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01 - Úprava parkovacích stání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31. 10. 2025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Chomutov</v>
      </c>
      <c r="G54" s="42"/>
      <c r="H54" s="42"/>
      <c r="I54" s="34" t="s">
        <v>31</v>
      </c>
      <c r="J54" s="38" t="str">
        <f>E21</f>
        <v>DOSPRO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88</v>
      </c>
      <c r="D57" s="164"/>
      <c r="E57" s="164"/>
      <c r="F57" s="164"/>
      <c r="G57" s="164"/>
      <c r="H57" s="164"/>
      <c r="I57" s="164"/>
      <c r="J57" s="165" t="s">
        <v>89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90</v>
      </c>
    </row>
    <row r="60" s="9" customFormat="1" ht="24.96" customHeight="1">
      <c r="A60" s="9"/>
      <c r="B60" s="167"/>
      <c r="C60" s="168"/>
      <c r="D60" s="169" t="s">
        <v>91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92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93</v>
      </c>
      <c r="E62" s="176"/>
      <c r="F62" s="176"/>
      <c r="G62" s="176"/>
      <c r="H62" s="176"/>
      <c r="I62" s="176"/>
      <c r="J62" s="177">
        <f>J111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94</v>
      </c>
      <c r="E63" s="176"/>
      <c r="F63" s="176"/>
      <c r="G63" s="176"/>
      <c r="H63" s="176"/>
      <c r="I63" s="176"/>
      <c r="J63" s="177">
        <f>J133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95</v>
      </c>
      <c r="E64" s="176"/>
      <c r="F64" s="176"/>
      <c r="G64" s="176"/>
      <c r="H64" s="176"/>
      <c r="I64" s="176"/>
      <c r="J64" s="177">
        <f>J252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96</v>
      </c>
      <c r="E65" s="176"/>
      <c r="F65" s="176"/>
      <c r="G65" s="176"/>
      <c r="H65" s="176"/>
      <c r="I65" s="176"/>
      <c r="J65" s="177">
        <f>J286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97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Úprava parkovacích stání, ul. Matěje Kopeckého, Chomutov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85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SO 01 - Úprava parkovacích stání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 xml:space="preserve"> </v>
      </c>
      <c r="G79" s="42"/>
      <c r="H79" s="42"/>
      <c r="I79" s="34" t="s">
        <v>23</v>
      </c>
      <c r="J79" s="74" t="str">
        <f>IF(J12="","",J12)</f>
        <v>31. 10. 2025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>Statutární město Chomutov</v>
      </c>
      <c r="G81" s="42"/>
      <c r="H81" s="42"/>
      <c r="I81" s="34" t="s">
        <v>31</v>
      </c>
      <c r="J81" s="38" t="str">
        <f>E21</f>
        <v>DOSPRO s.r.o.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34</v>
      </c>
      <c r="J82" s="38" t="str">
        <f>E24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98</v>
      </c>
      <c r="D84" s="182" t="s">
        <v>56</v>
      </c>
      <c r="E84" s="182" t="s">
        <v>52</v>
      </c>
      <c r="F84" s="182" t="s">
        <v>53</v>
      </c>
      <c r="G84" s="182" t="s">
        <v>99</v>
      </c>
      <c r="H84" s="182" t="s">
        <v>100</v>
      </c>
      <c r="I84" s="182" t="s">
        <v>101</v>
      </c>
      <c r="J84" s="182" t="s">
        <v>89</v>
      </c>
      <c r="K84" s="183" t="s">
        <v>102</v>
      </c>
      <c r="L84" s="184"/>
      <c r="M84" s="94" t="s">
        <v>19</v>
      </c>
      <c r="N84" s="95" t="s">
        <v>41</v>
      </c>
      <c r="O84" s="95" t="s">
        <v>103</v>
      </c>
      <c r="P84" s="95" t="s">
        <v>104</v>
      </c>
      <c r="Q84" s="95" t="s">
        <v>105</v>
      </c>
      <c r="R84" s="95" t="s">
        <v>106</v>
      </c>
      <c r="S84" s="95" t="s">
        <v>107</v>
      </c>
      <c r="T84" s="96" t="s">
        <v>108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109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229.39292074999997</v>
      </c>
      <c r="S85" s="98"/>
      <c r="T85" s="188">
        <f>T86</f>
        <v>144.06599999999997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70</v>
      </c>
      <c r="AU85" s="19" t="s">
        <v>90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70</v>
      </c>
      <c r="E86" s="193" t="s">
        <v>110</v>
      </c>
      <c r="F86" s="193" t="s">
        <v>111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P87+P111+P133+P252+P286</f>
        <v>0</v>
      </c>
      <c r="Q86" s="198"/>
      <c r="R86" s="199">
        <f>R87+R111+R133+R252+R286</f>
        <v>229.39292074999997</v>
      </c>
      <c r="S86" s="198"/>
      <c r="T86" s="200">
        <f>T87+T111+T133+T252+T286</f>
        <v>144.06599999999997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79</v>
      </c>
      <c r="AT86" s="202" t="s">
        <v>70</v>
      </c>
      <c r="AU86" s="202" t="s">
        <v>71</v>
      </c>
      <c r="AY86" s="201" t="s">
        <v>112</v>
      </c>
      <c r="BK86" s="203">
        <f>BK87+BK111+BK133+BK252+BK286</f>
        <v>0</v>
      </c>
    </row>
    <row r="87" s="12" customFormat="1" ht="22.8" customHeight="1">
      <c r="A87" s="12"/>
      <c r="B87" s="190"/>
      <c r="C87" s="191"/>
      <c r="D87" s="192" t="s">
        <v>70</v>
      </c>
      <c r="E87" s="204" t="s">
        <v>79</v>
      </c>
      <c r="F87" s="204" t="s">
        <v>113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SUM(P88:P110)</f>
        <v>0</v>
      </c>
      <c r="Q87" s="198"/>
      <c r="R87" s="199">
        <f>SUM(R88:R110)</f>
        <v>0</v>
      </c>
      <c r="S87" s="198"/>
      <c r="T87" s="200">
        <f>SUM(T88:T110)</f>
        <v>143.98399999999998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79</v>
      </c>
      <c r="AT87" s="202" t="s">
        <v>70</v>
      </c>
      <c r="AU87" s="202" t="s">
        <v>79</v>
      </c>
      <c r="AY87" s="201" t="s">
        <v>112</v>
      </c>
      <c r="BK87" s="203">
        <f>SUM(BK88:BK110)</f>
        <v>0</v>
      </c>
    </row>
    <row r="88" s="2" customFormat="1" ht="33" customHeight="1">
      <c r="A88" s="40"/>
      <c r="B88" s="41"/>
      <c r="C88" s="206" t="s">
        <v>79</v>
      </c>
      <c r="D88" s="206" t="s">
        <v>114</v>
      </c>
      <c r="E88" s="207" t="s">
        <v>115</v>
      </c>
      <c r="F88" s="208" t="s">
        <v>116</v>
      </c>
      <c r="G88" s="209" t="s">
        <v>117</v>
      </c>
      <c r="H88" s="210">
        <v>148</v>
      </c>
      <c r="I88" s="211"/>
      <c r="J88" s="212">
        <f>ROUND(I88*H88,2)</f>
        <v>0</v>
      </c>
      <c r="K88" s="208" t="s">
        <v>118</v>
      </c>
      <c r="L88" s="46"/>
      <c r="M88" s="213" t="s">
        <v>19</v>
      </c>
      <c r="N88" s="214" t="s">
        <v>42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0.28999999999999998</v>
      </c>
      <c r="T88" s="216">
        <f>S88*H88</f>
        <v>42.919999999999995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119</v>
      </c>
      <c r="AT88" s="217" t="s">
        <v>114</v>
      </c>
      <c r="AU88" s="217" t="s">
        <v>81</v>
      </c>
      <c r="AY88" s="19" t="s">
        <v>112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79</v>
      </c>
      <c r="BK88" s="218">
        <f>ROUND(I88*H88,2)</f>
        <v>0</v>
      </c>
      <c r="BL88" s="19" t="s">
        <v>119</v>
      </c>
      <c r="BM88" s="217" t="s">
        <v>120</v>
      </c>
    </row>
    <row r="89" s="2" customFormat="1">
      <c r="A89" s="40"/>
      <c r="B89" s="41"/>
      <c r="C89" s="42"/>
      <c r="D89" s="219" t="s">
        <v>121</v>
      </c>
      <c r="E89" s="42"/>
      <c r="F89" s="220" t="s">
        <v>122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121</v>
      </c>
      <c r="AU89" s="19" t="s">
        <v>81</v>
      </c>
    </row>
    <row r="90" s="2" customFormat="1">
      <c r="A90" s="40"/>
      <c r="B90" s="41"/>
      <c r="C90" s="42"/>
      <c r="D90" s="224" t="s">
        <v>123</v>
      </c>
      <c r="E90" s="42"/>
      <c r="F90" s="225" t="s">
        <v>124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123</v>
      </c>
      <c r="AU90" s="19" t="s">
        <v>81</v>
      </c>
    </row>
    <row r="91" s="13" customFormat="1">
      <c r="A91" s="13"/>
      <c r="B91" s="226"/>
      <c r="C91" s="227"/>
      <c r="D91" s="219" t="s">
        <v>125</v>
      </c>
      <c r="E91" s="228" t="s">
        <v>19</v>
      </c>
      <c r="F91" s="229" t="s">
        <v>126</v>
      </c>
      <c r="G91" s="227"/>
      <c r="H91" s="228" t="s">
        <v>19</v>
      </c>
      <c r="I91" s="230"/>
      <c r="J91" s="227"/>
      <c r="K91" s="227"/>
      <c r="L91" s="231"/>
      <c r="M91" s="232"/>
      <c r="N91" s="233"/>
      <c r="O91" s="233"/>
      <c r="P91" s="233"/>
      <c r="Q91" s="233"/>
      <c r="R91" s="233"/>
      <c r="S91" s="233"/>
      <c r="T91" s="234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5" t="s">
        <v>125</v>
      </c>
      <c r="AU91" s="235" t="s">
        <v>81</v>
      </c>
      <c r="AV91" s="13" t="s">
        <v>79</v>
      </c>
      <c r="AW91" s="13" t="s">
        <v>33</v>
      </c>
      <c r="AX91" s="13" t="s">
        <v>71</v>
      </c>
      <c r="AY91" s="235" t="s">
        <v>112</v>
      </c>
    </row>
    <row r="92" s="14" customFormat="1">
      <c r="A92" s="14"/>
      <c r="B92" s="236"/>
      <c r="C92" s="237"/>
      <c r="D92" s="219" t="s">
        <v>125</v>
      </c>
      <c r="E92" s="238" t="s">
        <v>19</v>
      </c>
      <c r="F92" s="239" t="s">
        <v>127</v>
      </c>
      <c r="G92" s="237"/>
      <c r="H92" s="240">
        <v>148</v>
      </c>
      <c r="I92" s="241"/>
      <c r="J92" s="237"/>
      <c r="K92" s="237"/>
      <c r="L92" s="242"/>
      <c r="M92" s="243"/>
      <c r="N92" s="244"/>
      <c r="O92" s="244"/>
      <c r="P92" s="244"/>
      <c r="Q92" s="244"/>
      <c r="R92" s="244"/>
      <c r="S92" s="244"/>
      <c r="T92" s="245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6" t="s">
        <v>125</v>
      </c>
      <c r="AU92" s="246" t="s">
        <v>81</v>
      </c>
      <c r="AV92" s="14" t="s">
        <v>81</v>
      </c>
      <c r="AW92" s="14" t="s">
        <v>33</v>
      </c>
      <c r="AX92" s="14" t="s">
        <v>79</v>
      </c>
      <c r="AY92" s="246" t="s">
        <v>112</v>
      </c>
    </row>
    <row r="93" s="2" customFormat="1" ht="24.15" customHeight="1">
      <c r="A93" s="40"/>
      <c r="B93" s="41"/>
      <c r="C93" s="206" t="s">
        <v>81</v>
      </c>
      <c r="D93" s="206" t="s">
        <v>114</v>
      </c>
      <c r="E93" s="207" t="s">
        <v>128</v>
      </c>
      <c r="F93" s="208" t="s">
        <v>129</v>
      </c>
      <c r="G93" s="209" t="s">
        <v>117</v>
      </c>
      <c r="H93" s="210">
        <v>148</v>
      </c>
      <c r="I93" s="211"/>
      <c r="J93" s="212">
        <f>ROUND(I93*H93,2)</f>
        <v>0</v>
      </c>
      <c r="K93" s="208" t="s">
        <v>118</v>
      </c>
      <c r="L93" s="46"/>
      <c r="M93" s="213" t="s">
        <v>19</v>
      </c>
      <c r="N93" s="214" t="s">
        <v>42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0.23999999999999999</v>
      </c>
      <c r="T93" s="216">
        <f>S93*H93</f>
        <v>35.519999999999996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119</v>
      </c>
      <c r="AT93" s="217" t="s">
        <v>114</v>
      </c>
      <c r="AU93" s="217" t="s">
        <v>81</v>
      </c>
      <c r="AY93" s="19" t="s">
        <v>112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79</v>
      </c>
      <c r="BK93" s="218">
        <f>ROUND(I93*H93,2)</f>
        <v>0</v>
      </c>
      <c r="BL93" s="19" t="s">
        <v>119</v>
      </c>
      <c r="BM93" s="217" t="s">
        <v>130</v>
      </c>
    </row>
    <row r="94" s="2" customFormat="1">
      <c r="A94" s="40"/>
      <c r="B94" s="41"/>
      <c r="C94" s="42"/>
      <c r="D94" s="219" t="s">
        <v>121</v>
      </c>
      <c r="E94" s="42"/>
      <c r="F94" s="220" t="s">
        <v>131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121</v>
      </c>
      <c r="AU94" s="19" t="s">
        <v>81</v>
      </c>
    </row>
    <row r="95" s="2" customFormat="1">
      <c r="A95" s="40"/>
      <c r="B95" s="41"/>
      <c r="C95" s="42"/>
      <c r="D95" s="224" t="s">
        <v>123</v>
      </c>
      <c r="E95" s="42"/>
      <c r="F95" s="225" t="s">
        <v>132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123</v>
      </c>
      <c r="AU95" s="19" t="s">
        <v>81</v>
      </c>
    </row>
    <row r="96" s="13" customFormat="1">
      <c r="A96" s="13"/>
      <c r="B96" s="226"/>
      <c r="C96" s="227"/>
      <c r="D96" s="219" t="s">
        <v>125</v>
      </c>
      <c r="E96" s="228" t="s">
        <v>19</v>
      </c>
      <c r="F96" s="229" t="s">
        <v>133</v>
      </c>
      <c r="G96" s="227"/>
      <c r="H96" s="228" t="s">
        <v>19</v>
      </c>
      <c r="I96" s="230"/>
      <c r="J96" s="227"/>
      <c r="K96" s="227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125</v>
      </c>
      <c r="AU96" s="235" t="s">
        <v>81</v>
      </c>
      <c r="AV96" s="13" t="s">
        <v>79</v>
      </c>
      <c r="AW96" s="13" t="s">
        <v>33</v>
      </c>
      <c r="AX96" s="13" t="s">
        <v>71</v>
      </c>
      <c r="AY96" s="235" t="s">
        <v>112</v>
      </c>
    </row>
    <row r="97" s="14" customFormat="1">
      <c r="A97" s="14"/>
      <c r="B97" s="236"/>
      <c r="C97" s="237"/>
      <c r="D97" s="219" t="s">
        <v>125</v>
      </c>
      <c r="E97" s="238" t="s">
        <v>19</v>
      </c>
      <c r="F97" s="239" t="s">
        <v>127</v>
      </c>
      <c r="G97" s="237"/>
      <c r="H97" s="240">
        <v>148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125</v>
      </c>
      <c r="AU97" s="246" t="s">
        <v>81</v>
      </c>
      <c r="AV97" s="14" t="s">
        <v>81</v>
      </c>
      <c r="AW97" s="14" t="s">
        <v>33</v>
      </c>
      <c r="AX97" s="14" t="s">
        <v>79</v>
      </c>
      <c r="AY97" s="246" t="s">
        <v>112</v>
      </c>
    </row>
    <row r="98" s="2" customFormat="1" ht="24.15" customHeight="1">
      <c r="A98" s="40"/>
      <c r="B98" s="41"/>
      <c r="C98" s="206" t="s">
        <v>134</v>
      </c>
      <c r="D98" s="206" t="s">
        <v>114</v>
      </c>
      <c r="E98" s="207" t="s">
        <v>135</v>
      </c>
      <c r="F98" s="208" t="s">
        <v>136</v>
      </c>
      <c r="G98" s="209" t="s">
        <v>117</v>
      </c>
      <c r="H98" s="210">
        <v>148</v>
      </c>
      <c r="I98" s="211"/>
      <c r="J98" s="212">
        <f>ROUND(I98*H98,2)</f>
        <v>0</v>
      </c>
      <c r="K98" s="208" t="s">
        <v>118</v>
      </c>
      <c r="L98" s="46"/>
      <c r="M98" s="213" t="s">
        <v>19</v>
      </c>
      <c r="N98" s="214" t="s">
        <v>42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0.098000000000000004</v>
      </c>
      <c r="T98" s="216">
        <f>S98*H98</f>
        <v>14.504000000000001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119</v>
      </c>
      <c r="AT98" s="217" t="s">
        <v>114</v>
      </c>
      <c r="AU98" s="217" t="s">
        <v>81</v>
      </c>
      <c r="AY98" s="19" t="s">
        <v>112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79</v>
      </c>
      <c r="BK98" s="218">
        <f>ROUND(I98*H98,2)</f>
        <v>0</v>
      </c>
      <c r="BL98" s="19" t="s">
        <v>119</v>
      </c>
      <c r="BM98" s="217" t="s">
        <v>137</v>
      </c>
    </row>
    <row r="99" s="2" customFormat="1">
      <c r="A99" s="40"/>
      <c r="B99" s="41"/>
      <c r="C99" s="42"/>
      <c r="D99" s="219" t="s">
        <v>121</v>
      </c>
      <c r="E99" s="42"/>
      <c r="F99" s="220" t="s">
        <v>138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121</v>
      </c>
      <c r="AU99" s="19" t="s">
        <v>81</v>
      </c>
    </row>
    <row r="100" s="2" customFormat="1">
      <c r="A100" s="40"/>
      <c r="B100" s="41"/>
      <c r="C100" s="42"/>
      <c r="D100" s="224" t="s">
        <v>123</v>
      </c>
      <c r="E100" s="42"/>
      <c r="F100" s="225" t="s">
        <v>139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123</v>
      </c>
      <c r="AU100" s="19" t="s">
        <v>81</v>
      </c>
    </row>
    <row r="101" s="14" customFormat="1">
      <c r="A101" s="14"/>
      <c r="B101" s="236"/>
      <c r="C101" s="237"/>
      <c r="D101" s="219" t="s">
        <v>125</v>
      </c>
      <c r="E101" s="238" t="s">
        <v>19</v>
      </c>
      <c r="F101" s="239" t="s">
        <v>127</v>
      </c>
      <c r="G101" s="237"/>
      <c r="H101" s="240">
        <v>148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125</v>
      </c>
      <c r="AU101" s="246" t="s">
        <v>81</v>
      </c>
      <c r="AV101" s="14" t="s">
        <v>81</v>
      </c>
      <c r="AW101" s="14" t="s">
        <v>33</v>
      </c>
      <c r="AX101" s="14" t="s">
        <v>71</v>
      </c>
      <c r="AY101" s="246" t="s">
        <v>112</v>
      </c>
    </row>
    <row r="102" s="15" customFormat="1">
      <c r="A102" s="15"/>
      <c r="B102" s="247"/>
      <c r="C102" s="248"/>
      <c r="D102" s="219" t="s">
        <v>125</v>
      </c>
      <c r="E102" s="249" t="s">
        <v>19</v>
      </c>
      <c r="F102" s="250" t="s">
        <v>140</v>
      </c>
      <c r="G102" s="248"/>
      <c r="H102" s="251">
        <v>148</v>
      </c>
      <c r="I102" s="252"/>
      <c r="J102" s="248"/>
      <c r="K102" s="248"/>
      <c r="L102" s="253"/>
      <c r="M102" s="254"/>
      <c r="N102" s="255"/>
      <c r="O102" s="255"/>
      <c r="P102" s="255"/>
      <c r="Q102" s="255"/>
      <c r="R102" s="255"/>
      <c r="S102" s="255"/>
      <c r="T102" s="256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57" t="s">
        <v>125</v>
      </c>
      <c r="AU102" s="257" t="s">
        <v>81</v>
      </c>
      <c r="AV102" s="15" t="s">
        <v>119</v>
      </c>
      <c r="AW102" s="15" t="s">
        <v>33</v>
      </c>
      <c r="AX102" s="15" t="s">
        <v>79</v>
      </c>
      <c r="AY102" s="257" t="s">
        <v>112</v>
      </c>
    </row>
    <row r="103" s="2" customFormat="1" ht="16.5" customHeight="1">
      <c r="A103" s="40"/>
      <c r="B103" s="41"/>
      <c r="C103" s="206" t="s">
        <v>119</v>
      </c>
      <c r="D103" s="206" t="s">
        <v>114</v>
      </c>
      <c r="E103" s="207" t="s">
        <v>141</v>
      </c>
      <c r="F103" s="208" t="s">
        <v>142</v>
      </c>
      <c r="G103" s="209" t="s">
        <v>143</v>
      </c>
      <c r="H103" s="210">
        <v>176</v>
      </c>
      <c r="I103" s="211"/>
      <c r="J103" s="212">
        <f>ROUND(I103*H103,2)</f>
        <v>0</v>
      </c>
      <c r="K103" s="208" t="s">
        <v>118</v>
      </c>
      <c r="L103" s="46"/>
      <c r="M103" s="213" t="s">
        <v>19</v>
      </c>
      <c r="N103" s="214" t="s">
        <v>42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0.28999999999999998</v>
      </c>
      <c r="T103" s="216">
        <f>S103*H103</f>
        <v>51.039999999999999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119</v>
      </c>
      <c r="AT103" s="217" t="s">
        <v>114</v>
      </c>
      <c r="AU103" s="217" t="s">
        <v>81</v>
      </c>
      <c r="AY103" s="19" t="s">
        <v>112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79</v>
      </c>
      <c r="BK103" s="218">
        <f>ROUND(I103*H103,2)</f>
        <v>0</v>
      </c>
      <c r="BL103" s="19" t="s">
        <v>119</v>
      </c>
      <c r="BM103" s="217" t="s">
        <v>144</v>
      </c>
    </row>
    <row r="104" s="2" customFormat="1">
      <c r="A104" s="40"/>
      <c r="B104" s="41"/>
      <c r="C104" s="42"/>
      <c r="D104" s="219" t="s">
        <v>121</v>
      </c>
      <c r="E104" s="42"/>
      <c r="F104" s="220" t="s">
        <v>145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121</v>
      </c>
      <c r="AU104" s="19" t="s">
        <v>81</v>
      </c>
    </row>
    <row r="105" s="2" customFormat="1">
      <c r="A105" s="40"/>
      <c r="B105" s="41"/>
      <c r="C105" s="42"/>
      <c r="D105" s="224" t="s">
        <v>123</v>
      </c>
      <c r="E105" s="42"/>
      <c r="F105" s="225" t="s">
        <v>146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123</v>
      </c>
      <c r="AU105" s="19" t="s">
        <v>81</v>
      </c>
    </row>
    <row r="106" s="13" customFormat="1">
      <c r="A106" s="13"/>
      <c r="B106" s="226"/>
      <c r="C106" s="227"/>
      <c r="D106" s="219" t="s">
        <v>125</v>
      </c>
      <c r="E106" s="228" t="s">
        <v>19</v>
      </c>
      <c r="F106" s="229" t="s">
        <v>147</v>
      </c>
      <c r="G106" s="227"/>
      <c r="H106" s="228" t="s">
        <v>19</v>
      </c>
      <c r="I106" s="230"/>
      <c r="J106" s="227"/>
      <c r="K106" s="227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125</v>
      </c>
      <c r="AU106" s="235" t="s">
        <v>81</v>
      </c>
      <c r="AV106" s="13" t="s">
        <v>79</v>
      </c>
      <c r="AW106" s="13" t="s">
        <v>33</v>
      </c>
      <c r="AX106" s="13" t="s">
        <v>71</v>
      </c>
      <c r="AY106" s="235" t="s">
        <v>112</v>
      </c>
    </row>
    <row r="107" s="14" customFormat="1">
      <c r="A107" s="14"/>
      <c r="B107" s="236"/>
      <c r="C107" s="237"/>
      <c r="D107" s="219" t="s">
        <v>125</v>
      </c>
      <c r="E107" s="238" t="s">
        <v>19</v>
      </c>
      <c r="F107" s="239" t="s">
        <v>148</v>
      </c>
      <c r="G107" s="237"/>
      <c r="H107" s="240">
        <v>176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125</v>
      </c>
      <c r="AU107" s="246" t="s">
        <v>81</v>
      </c>
      <c r="AV107" s="14" t="s">
        <v>81</v>
      </c>
      <c r="AW107" s="14" t="s">
        <v>33</v>
      </c>
      <c r="AX107" s="14" t="s">
        <v>79</v>
      </c>
      <c r="AY107" s="246" t="s">
        <v>112</v>
      </c>
    </row>
    <row r="108" s="2" customFormat="1" ht="24.15" customHeight="1">
      <c r="A108" s="40"/>
      <c r="B108" s="41"/>
      <c r="C108" s="206" t="s">
        <v>149</v>
      </c>
      <c r="D108" s="206" t="s">
        <v>114</v>
      </c>
      <c r="E108" s="207" t="s">
        <v>150</v>
      </c>
      <c r="F108" s="208" t="s">
        <v>151</v>
      </c>
      <c r="G108" s="209" t="s">
        <v>117</v>
      </c>
      <c r="H108" s="210">
        <v>177.56</v>
      </c>
      <c r="I108" s="211"/>
      <c r="J108" s="212">
        <f>ROUND(I108*H108,2)</f>
        <v>0</v>
      </c>
      <c r="K108" s="208" t="s">
        <v>118</v>
      </c>
      <c r="L108" s="46"/>
      <c r="M108" s="213" t="s">
        <v>19</v>
      </c>
      <c r="N108" s="214" t="s">
        <v>42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119</v>
      </c>
      <c r="AT108" s="217" t="s">
        <v>114</v>
      </c>
      <c r="AU108" s="217" t="s">
        <v>81</v>
      </c>
      <c r="AY108" s="19" t="s">
        <v>112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79</v>
      </c>
      <c r="BK108" s="218">
        <f>ROUND(I108*H108,2)</f>
        <v>0</v>
      </c>
      <c r="BL108" s="19" t="s">
        <v>119</v>
      </c>
      <c r="BM108" s="217" t="s">
        <v>152</v>
      </c>
    </row>
    <row r="109" s="2" customFormat="1">
      <c r="A109" s="40"/>
      <c r="B109" s="41"/>
      <c r="C109" s="42"/>
      <c r="D109" s="219" t="s">
        <v>121</v>
      </c>
      <c r="E109" s="42"/>
      <c r="F109" s="220" t="s">
        <v>153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121</v>
      </c>
      <c r="AU109" s="19" t="s">
        <v>81</v>
      </c>
    </row>
    <row r="110" s="2" customFormat="1">
      <c r="A110" s="40"/>
      <c r="B110" s="41"/>
      <c r="C110" s="42"/>
      <c r="D110" s="224" t="s">
        <v>123</v>
      </c>
      <c r="E110" s="42"/>
      <c r="F110" s="225" t="s">
        <v>154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123</v>
      </c>
      <c r="AU110" s="19" t="s">
        <v>81</v>
      </c>
    </row>
    <row r="111" s="12" customFormat="1" ht="22.8" customHeight="1">
      <c r="A111" s="12"/>
      <c r="B111" s="190"/>
      <c r="C111" s="191"/>
      <c r="D111" s="192" t="s">
        <v>70</v>
      </c>
      <c r="E111" s="204" t="s">
        <v>149</v>
      </c>
      <c r="F111" s="204" t="s">
        <v>155</v>
      </c>
      <c r="G111" s="191"/>
      <c r="H111" s="191"/>
      <c r="I111" s="194"/>
      <c r="J111" s="205">
        <f>BK111</f>
        <v>0</v>
      </c>
      <c r="K111" s="191"/>
      <c r="L111" s="196"/>
      <c r="M111" s="197"/>
      <c r="N111" s="198"/>
      <c r="O111" s="198"/>
      <c r="P111" s="199">
        <f>SUM(P112:P132)</f>
        <v>0</v>
      </c>
      <c r="Q111" s="198"/>
      <c r="R111" s="199">
        <f>SUM(R112:R132)</f>
        <v>89.822499999999991</v>
      </c>
      <c r="S111" s="198"/>
      <c r="T111" s="200">
        <f>SUM(T112:T132)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1" t="s">
        <v>79</v>
      </c>
      <c r="AT111" s="202" t="s">
        <v>70</v>
      </c>
      <c r="AU111" s="202" t="s">
        <v>79</v>
      </c>
      <c r="AY111" s="201" t="s">
        <v>112</v>
      </c>
      <c r="BK111" s="203">
        <f>SUM(BK112:BK132)</f>
        <v>0</v>
      </c>
    </row>
    <row r="112" s="2" customFormat="1" ht="24.15" customHeight="1">
      <c r="A112" s="40"/>
      <c r="B112" s="41"/>
      <c r="C112" s="206" t="s">
        <v>156</v>
      </c>
      <c r="D112" s="206" t="s">
        <v>114</v>
      </c>
      <c r="E112" s="207" t="s">
        <v>157</v>
      </c>
      <c r="F112" s="208" t="s">
        <v>158</v>
      </c>
      <c r="G112" s="209" t="s">
        <v>117</v>
      </c>
      <c r="H112" s="210">
        <v>125</v>
      </c>
      <c r="I112" s="211"/>
      <c r="J112" s="212">
        <f>ROUND(I112*H112,2)</f>
        <v>0</v>
      </c>
      <c r="K112" s="208" t="s">
        <v>118</v>
      </c>
      <c r="L112" s="46"/>
      <c r="M112" s="213" t="s">
        <v>19</v>
      </c>
      <c r="N112" s="214" t="s">
        <v>42</v>
      </c>
      <c r="O112" s="86"/>
      <c r="P112" s="215">
        <f>O112*H112</f>
        <v>0</v>
      </c>
      <c r="Q112" s="215">
        <v>0.46000000000000002</v>
      </c>
      <c r="R112" s="215">
        <f>Q112*H112</f>
        <v>57.5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119</v>
      </c>
      <c r="AT112" s="217" t="s">
        <v>114</v>
      </c>
      <c r="AU112" s="217" t="s">
        <v>81</v>
      </c>
      <c r="AY112" s="19" t="s">
        <v>112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79</v>
      </c>
      <c r="BK112" s="218">
        <f>ROUND(I112*H112,2)</f>
        <v>0</v>
      </c>
      <c r="BL112" s="19" t="s">
        <v>119</v>
      </c>
      <c r="BM112" s="217" t="s">
        <v>159</v>
      </c>
    </row>
    <row r="113" s="2" customFormat="1">
      <c r="A113" s="40"/>
      <c r="B113" s="41"/>
      <c r="C113" s="42"/>
      <c r="D113" s="219" t="s">
        <v>121</v>
      </c>
      <c r="E113" s="42"/>
      <c r="F113" s="220" t="s">
        <v>160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121</v>
      </c>
      <c r="AU113" s="19" t="s">
        <v>81</v>
      </c>
    </row>
    <row r="114" s="2" customFormat="1">
      <c r="A114" s="40"/>
      <c r="B114" s="41"/>
      <c r="C114" s="42"/>
      <c r="D114" s="224" t="s">
        <v>123</v>
      </c>
      <c r="E114" s="42"/>
      <c r="F114" s="225" t="s">
        <v>161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123</v>
      </c>
      <c r="AU114" s="19" t="s">
        <v>81</v>
      </c>
    </row>
    <row r="115" s="14" customFormat="1">
      <c r="A115" s="14"/>
      <c r="B115" s="236"/>
      <c r="C115" s="237"/>
      <c r="D115" s="219" t="s">
        <v>125</v>
      </c>
      <c r="E115" s="238" t="s">
        <v>19</v>
      </c>
      <c r="F115" s="239" t="s">
        <v>162</v>
      </c>
      <c r="G115" s="237"/>
      <c r="H115" s="240">
        <v>125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125</v>
      </c>
      <c r="AU115" s="246" t="s">
        <v>81</v>
      </c>
      <c r="AV115" s="14" t="s">
        <v>81</v>
      </c>
      <c r="AW115" s="14" t="s">
        <v>33</v>
      </c>
      <c r="AX115" s="14" t="s">
        <v>71</v>
      </c>
      <c r="AY115" s="246" t="s">
        <v>112</v>
      </c>
    </row>
    <row r="116" s="15" customFormat="1">
      <c r="A116" s="15"/>
      <c r="B116" s="247"/>
      <c r="C116" s="248"/>
      <c r="D116" s="219" t="s">
        <v>125</v>
      </c>
      <c r="E116" s="249" t="s">
        <v>19</v>
      </c>
      <c r="F116" s="250" t="s">
        <v>140</v>
      </c>
      <c r="G116" s="248"/>
      <c r="H116" s="251">
        <v>125</v>
      </c>
      <c r="I116" s="252"/>
      <c r="J116" s="248"/>
      <c r="K116" s="248"/>
      <c r="L116" s="253"/>
      <c r="M116" s="254"/>
      <c r="N116" s="255"/>
      <c r="O116" s="255"/>
      <c r="P116" s="255"/>
      <c r="Q116" s="255"/>
      <c r="R116" s="255"/>
      <c r="S116" s="255"/>
      <c r="T116" s="256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57" t="s">
        <v>125</v>
      </c>
      <c r="AU116" s="257" t="s">
        <v>81</v>
      </c>
      <c r="AV116" s="15" t="s">
        <v>119</v>
      </c>
      <c r="AW116" s="15" t="s">
        <v>33</v>
      </c>
      <c r="AX116" s="15" t="s">
        <v>79</v>
      </c>
      <c r="AY116" s="257" t="s">
        <v>112</v>
      </c>
    </row>
    <row r="117" s="2" customFormat="1" ht="21.75" customHeight="1">
      <c r="A117" s="40"/>
      <c r="B117" s="41"/>
      <c r="C117" s="206" t="s">
        <v>163</v>
      </c>
      <c r="D117" s="206" t="s">
        <v>114</v>
      </c>
      <c r="E117" s="207" t="s">
        <v>164</v>
      </c>
      <c r="F117" s="208" t="s">
        <v>165</v>
      </c>
      <c r="G117" s="209" t="s">
        <v>117</v>
      </c>
      <c r="H117" s="210">
        <v>127.5</v>
      </c>
      <c r="I117" s="211"/>
      <c r="J117" s="212">
        <f>ROUND(I117*H117,2)</f>
        <v>0</v>
      </c>
      <c r="K117" s="208" t="s">
        <v>118</v>
      </c>
      <c r="L117" s="46"/>
      <c r="M117" s="213" t="s">
        <v>19</v>
      </c>
      <c r="N117" s="214" t="s">
        <v>42</v>
      </c>
      <c r="O117" s="86"/>
      <c r="P117" s="215">
        <f>O117*H117</f>
        <v>0</v>
      </c>
      <c r="Q117" s="215">
        <v>0.12</v>
      </c>
      <c r="R117" s="215">
        <f>Q117*H117</f>
        <v>15.299999999999999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119</v>
      </c>
      <c r="AT117" s="217" t="s">
        <v>114</v>
      </c>
      <c r="AU117" s="217" t="s">
        <v>81</v>
      </c>
      <c r="AY117" s="19" t="s">
        <v>112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79</v>
      </c>
      <c r="BK117" s="218">
        <f>ROUND(I117*H117,2)</f>
        <v>0</v>
      </c>
      <c r="BL117" s="19" t="s">
        <v>119</v>
      </c>
      <c r="BM117" s="217" t="s">
        <v>166</v>
      </c>
    </row>
    <row r="118" s="2" customFormat="1">
      <c r="A118" s="40"/>
      <c r="B118" s="41"/>
      <c r="C118" s="42"/>
      <c r="D118" s="219" t="s">
        <v>121</v>
      </c>
      <c r="E118" s="42"/>
      <c r="F118" s="220" t="s">
        <v>167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121</v>
      </c>
      <c r="AU118" s="19" t="s">
        <v>81</v>
      </c>
    </row>
    <row r="119" s="2" customFormat="1">
      <c r="A119" s="40"/>
      <c r="B119" s="41"/>
      <c r="C119" s="42"/>
      <c r="D119" s="224" t="s">
        <v>123</v>
      </c>
      <c r="E119" s="42"/>
      <c r="F119" s="225" t="s">
        <v>168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123</v>
      </c>
      <c r="AU119" s="19" t="s">
        <v>81</v>
      </c>
    </row>
    <row r="120" s="14" customFormat="1">
      <c r="A120" s="14"/>
      <c r="B120" s="236"/>
      <c r="C120" s="237"/>
      <c r="D120" s="219" t="s">
        <v>125</v>
      </c>
      <c r="E120" s="238" t="s">
        <v>19</v>
      </c>
      <c r="F120" s="239" t="s">
        <v>169</v>
      </c>
      <c r="G120" s="237"/>
      <c r="H120" s="240">
        <v>127.5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125</v>
      </c>
      <c r="AU120" s="246" t="s">
        <v>81</v>
      </c>
      <c r="AV120" s="14" t="s">
        <v>81</v>
      </c>
      <c r="AW120" s="14" t="s">
        <v>33</v>
      </c>
      <c r="AX120" s="14" t="s">
        <v>79</v>
      </c>
      <c r="AY120" s="246" t="s">
        <v>112</v>
      </c>
    </row>
    <row r="121" s="2" customFormat="1" ht="24.15" customHeight="1">
      <c r="A121" s="40"/>
      <c r="B121" s="41"/>
      <c r="C121" s="206" t="s">
        <v>170</v>
      </c>
      <c r="D121" s="206" t="s">
        <v>114</v>
      </c>
      <c r="E121" s="207" t="s">
        <v>171</v>
      </c>
      <c r="F121" s="208" t="s">
        <v>172</v>
      </c>
      <c r="G121" s="209" t="s">
        <v>117</v>
      </c>
      <c r="H121" s="210">
        <v>125</v>
      </c>
      <c r="I121" s="211"/>
      <c r="J121" s="212">
        <f>ROUND(I121*H121,2)</f>
        <v>0</v>
      </c>
      <c r="K121" s="208" t="s">
        <v>118</v>
      </c>
      <c r="L121" s="46"/>
      <c r="M121" s="213" t="s">
        <v>19</v>
      </c>
      <c r="N121" s="214" t="s">
        <v>42</v>
      </c>
      <c r="O121" s="86"/>
      <c r="P121" s="215">
        <f>O121*H121</f>
        <v>0</v>
      </c>
      <c r="Q121" s="215">
        <v>0.0060099999999999997</v>
      </c>
      <c r="R121" s="215">
        <f>Q121*H121</f>
        <v>0.75124999999999997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119</v>
      </c>
      <c r="AT121" s="217" t="s">
        <v>114</v>
      </c>
      <c r="AU121" s="217" t="s">
        <v>81</v>
      </c>
      <c r="AY121" s="19" t="s">
        <v>112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79</v>
      </c>
      <c r="BK121" s="218">
        <f>ROUND(I121*H121,2)</f>
        <v>0</v>
      </c>
      <c r="BL121" s="19" t="s">
        <v>119</v>
      </c>
      <c r="BM121" s="217" t="s">
        <v>173</v>
      </c>
    </row>
    <row r="122" s="2" customFormat="1">
      <c r="A122" s="40"/>
      <c r="B122" s="41"/>
      <c r="C122" s="42"/>
      <c r="D122" s="219" t="s">
        <v>121</v>
      </c>
      <c r="E122" s="42"/>
      <c r="F122" s="220" t="s">
        <v>174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121</v>
      </c>
      <c r="AU122" s="19" t="s">
        <v>81</v>
      </c>
    </row>
    <row r="123" s="2" customFormat="1">
      <c r="A123" s="40"/>
      <c r="B123" s="41"/>
      <c r="C123" s="42"/>
      <c r="D123" s="224" t="s">
        <v>123</v>
      </c>
      <c r="E123" s="42"/>
      <c r="F123" s="225" t="s">
        <v>175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123</v>
      </c>
      <c r="AU123" s="19" t="s">
        <v>81</v>
      </c>
    </row>
    <row r="124" s="2" customFormat="1" ht="24.15" customHeight="1">
      <c r="A124" s="40"/>
      <c r="B124" s="41"/>
      <c r="C124" s="206" t="s">
        <v>176</v>
      </c>
      <c r="D124" s="206" t="s">
        <v>114</v>
      </c>
      <c r="E124" s="207" t="s">
        <v>177</v>
      </c>
      <c r="F124" s="208" t="s">
        <v>178</v>
      </c>
      <c r="G124" s="209" t="s">
        <v>117</v>
      </c>
      <c r="H124" s="210">
        <v>125</v>
      </c>
      <c r="I124" s="211"/>
      <c r="J124" s="212">
        <f>ROUND(I124*H124,2)</f>
        <v>0</v>
      </c>
      <c r="K124" s="208" t="s">
        <v>118</v>
      </c>
      <c r="L124" s="46"/>
      <c r="M124" s="213" t="s">
        <v>19</v>
      </c>
      <c r="N124" s="214" t="s">
        <v>42</v>
      </c>
      <c r="O124" s="86"/>
      <c r="P124" s="215">
        <f>O124*H124</f>
        <v>0</v>
      </c>
      <c r="Q124" s="215">
        <v>0.00051000000000000004</v>
      </c>
      <c r="R124" s="215">
        <f>Q124*H124</f>
        <v>0.063750000000000001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119</v>
      </c>
      <c r="AT124" s="217" t="s">
        <v>114</v>
      </c>
      <c r="AU124" s="217" t="s">
        <v>81</v>
      </c>
      <c r="AY124" s="19" t="s">
        <v>112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79</v>
      </c>
      <c r="BK124" s="218">
        <f>ROUND(I124*H124,2)</f>
        <v>0</v>
      </c>
      <c r="BL124" s="19" t="s">
        <v>119</v>
      </c>
      <c r="BM124" s="217" t="s">
        <v>179</v>
      </c>
    </row>
    <row r="125" s="2" customFormat="1">
      <c r="A125" s="40"/>
      <c r="B125" s="41"/>
      <c r="C125" s="42"/>
      <c r="D125" s="219" t="s">
        <v>121</v>
      </c>
      <c r="E125" s="42"/>
      <c r="F125" s="220" t="s">
        <v>180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121</v>
      </c>
      <c r="AU125" s="19" t="s">
        <v>81</v>
      </c>
    </row>
    <row r="126" s="2" customFormat="1">
      <c r="A126" s="40"/>
      <c r="B126" s="41"/>
      <c r="C126" s="42"/>
      <c r="D126" s="224" t="s">
        <v>123</v>
      </c>
      <c r="E126" s="42"/>
      <c r="F126" s="225" t="s">
        <v>181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123</v>
      </c>
      <c r="AU126" s="19" t="s">
        <v>81</v>
      </c>
    </row>
    <row r="127" s="2" customFormat="1" ht="24.15" customHeight="1">
      <c r="A127" s="40"/>
      <c r="B127" s="41"/>
      <c r="C127" s="206" t="s">
        <v>182</v>
      </c>
      <c r="D127" s="206" t="s">
        <v>114</v>
      </c>
      <c r="E127" s="207" t="s">
        <v>183</v>
      </c>
      <c r="F127" s="208" t="s">
        <v>184</v>
      </c>
      <c r="G127" s="209" t="s">
        <v>117</v>
      </c>
      <c r="H127" s="210">
        <v>125</v>
      </c>
      <c r="I127" s="211"/>
      <c r="J127" s="212">
        <f>ROUND(I127*H127,2)</f>
        <v>0</v>
      </c>
      <c r="K127" s="208" t="s">
        <v>118</v>
      </c>
      <c r="L127" s="46"/>
      <c r="M127" s="213" t="s">
        <v>19</v>
      </c>
      <c r="N127" s="214" t="s">
        <v>42</v>
      </c>
      <c r="O127" s="86"/>
      <c r="P127" s="215">
        <f>O127*H127</f>
        <v>0</v>
      </c>
      <c r="Q127" s="215">
        <v>0.12966</v>
      </c>
      <c r="R127" s="215">
        <f>Q127*H127</f>
        <v>16.2075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119</v>
      </c>
      <c r="AT127" s="217" t="s">
        <v>114</v>
      </c>
      <c r="AU127" s="217" t="s">
        <v>81</v>
      </c>
      <c r="AY127" s="19" t="s">
        <v>112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79</v>
      </c>
      <c r="BK127" s="218">
        <f>ROUND(I127*H127,2)</f>
        <v>0</v>
      </c>
      <c r="BL127" s="19" t="s">
        <v>119</v>
      </c>
      <c r="BM127" s="217" t="s">
        <v>185</v>
      </c>
    </row>
    <row r="128" s="2" customFormat="1">
      <c r="A128" s="40"/>
      <c r="B128" s="41"/>
      <c r="C128" s="42"/>
      <c r="D128" s="219" t="s">
        <v>121</v>
      </c>
      <c r="E128" s="42"/>
      <c r="F128" s="220" t="s">
        <v>186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121</v>
      </c>
      <c r="AU128" s="19" t="s">
        <v>81</v>
      </c>
    </row>
    <row r="129" s="2" customFormat="1">
      <c r="A129" s="40"/>
      <c r="B129" s="41"/>
      <c r="C129" s="42"/>
      <c r="D129" s="224" t="s">
        <v>123</v>
      </c>
      <c r="E129" s="42"/>
      <c r="F129" s="225" t="s">
        <v>187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123</v>
      </c>
      <c r="AU129" s="19" t="s">
        <v>81</v>
      </c>
    </row>
    <row r="130" s="13" customFormat="1">
      <c r="A130" s="13"/>
      <c r="B130" s="226"/>
      <c r="C130" s="227"/>
      <c r="D130" s="219" t="s">
        <v>125</v>
      </c>
      <c r="E130" s="228" t="s">
        <v>19</v>
      </c>
      <c r="F130" s="229" t="s">
        <v>188</v>
      </c>
      <c r="G130" s="227"/>
      <c r="H130" s="228" t="s">
        <v>19</v>
      </c>
      <c r="I130" s="230"/>
      <c r="J130" s="227"/>
      <c r="K130" s="227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125</v>
      </c>
      <c r="AU130" s="235" t="s">
        <v>81</v>
      </c>
      <c r="AV130" s="13" t="s">
        <v>79</v>
      </c>
      <c r="AW130" s="13" t="s">
        <v>33</v>
      </c>
      <c r="AX130" s="13" t="s">
        <v>71</v>
      </c>
      <c r="AY130" s="235" t="s">
        <v>112</v>
      </c>
    </row>
    <row r="131" s="14" customFormat="1">
      <c r="A131" s="14"/>
      <c r="B131" s="236"/>
      <c r="C131" s="237"/>
      <c r="D131" s="219" t="s">
        <v>125</v>
      </c>
      <c r="E131" s="238" t="s">
        <v>19</v>
      </c>
      <c r="F131" s="239" t="s">
        <v>162</v>
      </c>
      <c r="G131" s="237"/>
      <c r="H131" s="240">
        <v>125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125</v>
      </c>
      <c r="AU131" s="246" t="s">
        <v>81</v>
      </c>
      <c r="AV131" s="14" t="s">
        <v>81</v>
      </c>
      <c r="AW131" s="14" t="s">
        <v>33</v>
      </c>
      <c r="AX131" s="14" t="s">
        <v>71</v>
      </c>
      <c r="AY131" s="246" t="s">
        <v>112</v>
      </c>
    </row>
    <row r="132" s="15" customFormat="1">
      <c r="A132" s="15"/>
      <c r="B132" s="247"/>
      <c r="C132" s="248"/>
      <c r="D132" s="219" t="s">
        <v>125</v>
      </c>
      <c r="E132" s="249" t="s">
        <v>19</v>
      </c>
      <c r="F132" s="250" t="s">
        <v>140</v>
      </c>
      <c r="G132" s="248"/>
      <c r="H132" s="251">
        <v>125</v>
      </c>
      <c r="I132" s="252"/>
      <c r="J132" s="248"/>
      <c r="K132" s="248"/>
      <c r="L132" s="253"/>
      <c r="M132" s="254"/>
      <c r="N132" s="255"/>
      <c r="O132" s="255"/>
      <c r="P132" s="255"/>
      <c r="Q132" s="255"/>
      <c r="R132" s="255"/>
      <c r="S132" s="255"/>
      <c r="T132" s="256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57" t="s">
        <v>125</v>
      </c>
      <c r="AU132" s="257" t="s">
        <v>81</v>
      </c>
      <c r="AV132" s="15" t="s">
        <v>119</v>
      </c>
      <c r="AW132" s="15" t="s">
        <v>33</v>
      </c>
      <c r="AX132" s="15" t="s">
        <v>79</v>
      </c>
      <c r="AY132" s="257" t="s">
        <v>112</v>
      </c>
    </row>
    <row r="133" s="12" customFormat="1" ht="22.8" customHeight="1">
      <c r="A133" s="12"/>
      <c r="B133" s="190"/>
      <c r="C133" s="191"/>
      <c r="D133" s="192" t="s">
        <v>70</v>
      </c>
      <c r="E133" s="204" t="s">
        <v>176</v>
      </c>
      <c r="F133" s="204" t="s">
        <v>189</v>
      </c>
      <c r="G133" s="191"/>
      <c r="H133" s="191"/>
      <c r="I133" s="194"/>
      <c r="J133" s="205">
        <f>BK133</f>
        <v>0</v>
      </c>
      <c r="K133" s="191"/>
      <c r="L133" s="196"/>
      <c r="M133" s="197"/>
      <c r="N133" s="198"/>
      <c r="O133" s="198"/>
      <c r="P133" s="199">
        <f>SUM(P134:P251)</f>
        <v>0</v>
      </c>
      <c r="Q133" s="198"/>
      <c r="R133" s="199">
        <f>SUM(R134:R251)</f>
        <v>139.57042074999998</v>
      </c>
      <c r="S133" s="198"/>
      <c r="T133" s="200">
        <f>SUM(T134:T251)</f>
        <v>0.082000000000000003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1" t="s">
        <v>79</v>
      </c>
      <c r="AT133" s="202" t="s">
        <v>70</v>
      </c>
      <c r="AU133" s="202" t="s">
        <v>79</v>
      </c>
      <c r="AY133" s="201" t="s">
        <v>112</v>
      </c>
      <c r="BK133" s="203">
        <f>SUM(BK134:BK251)</f>
        <v>0</v>
      </c>
    </row>
    <row r="134" s="2" customFormat="1" ht="24.15" customHeight="1">
      <c r="A134" s="40"/>
      <c r="B134" s="41"/>
      <c r="C134" s="206" t="s">
        <v>190</v>
      </c>
      <c r="D134" s="206" t="s">
        <v>114</v>
      </c>
      <c r="E134" s="207" t="s">
        <v>191</v>
      </c>
      <c r="F134" s="208" t="s">
        <v>192</v>
      </c>
      <c r="G134" s="209" t="s">
        <v>193</v>
      </c>
      <c r="H134" s="210">
        <v>6</v>
      </c>
      <c r="I134" s="211"/>
      <c r="J134" s="212">
        <f>ROUND(I134*H134,2)</f>
        <v>0</v>
      </c>
      <c r="K134" s="208" t="s">
        <v>118</v>
      </c>
      <c r="L134" s="46"/>
      <c r="M134" s="213" t="s">
        <v>19</v>
      </c>
      <c r="N134" s="214" t="s">
        <v>42</v>
      </c>
      <c r="O134" s="86"/>
      <c r="P134" s="215">
        <f>O134*H134</f>
        <v>0</v>
      </c>
      <c r="Q134" s="215">
        <v>3.0000000000000001E-05</v>
      </c>
      <c r="R134" s="215">
        <f>Q134*H134</f>
        <v>0.00018000000000000001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119</v>
      </c>
      <c r="AT134" s="217" t="s">
        <v>114</v>
      </c>
      <c r="AU134" s="217" t="s">
        <v>81</v>
      </c>
      <c r="AY134" s="19" t="s">
        <v>112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79</v>
      </c>
      <c r="BK134" s="218">
        <f>ROUND(I134*H134,2)</f>
        <v>0</v>
      </c>
      <c r="BL134" s="19" t="s">
        <v>119</v>
      </c>
      <c r="BM134" s="217" t="s">
        <v>194</v>
      </c>
    </row>
    <row r="135" s="2" customFormat="1">
      <c r="A135" s="40"/>
      <c r="B135" s="41"/>
      <c r="C135" s="42"/>
      <c r="D135" s="219" t="s">
        <v>121</v>
      </c>
      <c r="E135" s="42"/>
      <c r="F135" s="220" t="s">
        <v>195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121</v>
      </c>
      <c r="AU135" s="19" t="s">
        <v>81</v>
      </c>
    </row>
    <row r="136" s="2" customFormat="1">
      <c r="A136" s="40"/>
      <c r="B136" s="41"/>
      <c r="C136" s="42"/>
      <c r="D136" s="224" t="s">
        <v>123</v>
      </c>
      <c r="E136" s="42"/>
      <c r="F136" s="225" t="s">
        <v>196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123</v>
      </c>
      <c r="AU136" s="19" t="s">
        <v>81</v>
      </c>
    </row>
    <row r="137" s="2" customFormat="1" ht="16.5" customHeight="1">
      <c r="A137" s="40"/>
      <c r="B137" s="41"/>
      <c r="C137" s="258" t="s">
        <v>8</v>
      </c>
      <c r="D137" s="258" t="s">
        <v>197</v>
      </c>
      <c r="E137" s="259" t="s">
        <v>198</v>
      </c>
      <c r="F137" s="260" t="s">
        <v>199</v>
      </c>
      <c r="G137" s="261" t="s">
        <v>193</v>
      </c>
      <c r="H137" s="262">
        <v>6</v>
      </c>
      <c r="I137" s="263"/>
      <c r="J137" s="264">
        <f>ROUND(I137*H137,2)</f>
        <v>0</v>
      </c>
      <c r="K137" s="260" t="s">
        <v>118</v>
      </c>
      <c r="L137" s="265"/>
      <c r="M137" s="266" t="s">
        <v>19</v>
      </c>
      <c r="N137" s="267" t="s">
        <v>42</v>
      </c>
      <c r="O137" s="86"/>
      <c r="P137" s="215">
        <f>O137*H137</f>
        <v>0</v>
      </c>
      <c r="Q137" s="215">
        <v>0.0018</v>
      </c>
      <c r="R137" s="215">
        <f>Q137*H137</f>
        <v>0.010800000000000001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170</v>
      </c>
      <c r="AT137" s="217" t="s">
        <v>197</v>
      </c>
      <c r="AU137" s="217" t="s">
        <v>81</v>
      </c>
      <c r="AY137" s="19" t="s">
        <v>112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79</v>
      </c>
      <c r="BK137" s="218">
        <f>ROUND(I137*H137,2)</f>
        <v>0</v>
      </c>
      <c r="BL137" s="19" t="s">
        <v>119</v>
      </c>
      <c r="BM137" s="217" t="s">
        <v>200</v>
      </c>
    </row>
    <row r="138" s="2" customFormat="1">
      <c r="A138" s="40"/>
      <c r="B138" s="41"/>
      <c r="C138" s="42"/>
      <c r="D138" s="219" t="s">
        <v>121</v>
      </c>
      <c r="E138" s="42"/>
      <c r="F138" s="220" t="s">
        <v>199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121</v>
      </c>
      <c r="AU138" s="19" t="s">
        <v>81</v>
      </c>
    </row>
    <row r="139" s="2" customFormat="1" ht="24.15" customHeight="1">
      <c r="A139" s="40"/>
      <c r="B139" s="41"/>
      <c r="C139" s="206" t="s">
        <v>201</v>
      </c>
      <c r="D139" s="206" t="s">
        <v>114</v>
      </c>
      <c r="E139" s="207" t="s">
        <v>202</v>
      </c>
      <c r="F139" s="208" t="s">
        <v>203</v>
      </c>
      <c r="G139" s="209" t="s">
        <v>193</v>
      </c>
      <c r="H139" s="210">
        <v>1</v>
      </c>
      <c r="I139" s="211"/>
      <c r="J139" s="212">
        <f>ROUND(I139*H139,2)</f>
        <v>0</v>
      </c>
      <c r="K139" s="208" t="s">
        <v>118</v>
      </c>
      <c r="L139" s="46"/>
      <c r="M139" s="213" t="s">
        <v>19</v>
      </c>
      <c r="N139" s="214" t="s">
        <v>42</v>
      </c>
      <c r="O139" s="86"/>
      <c r="P139" s="215">
        <f>O139*H139</f>
        <v>0</v>
      </c>
      <c r="Q139" s="215">
        <v>0.00069999999999999999</v>
      </c>
      <c r="R139" s="215">
        <f>Q139*H139</f>
        <v>0.00069999999999999999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119</v>
      </c>
      <c r="AT139" s="217" t="s">
        <v>114</v>
      </c>
      <c r="AU139" s="217" t="s">
        <v>81</v>
      </c>
      <c r="AY139" s="19" t="s">
        <v>112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79</v>
      </c>
      <c r="BK139" s="218">
        <f>ROUND(I139*H139,2)</f>
        <v>0</v>
      </c>
      <c r="BL139" s="19" t="s">
        <v>119</v>
      </c>
      <c r="BM139" s="217" t="s">
        <v>204</v>
      </c>
    </row>
    <row r="140" s="2" customFormat="1">
      <c r="A140" s="40"/>
      <c r="B140" s="41"/>
      <c r="C140" s="42"/>
      <c r="D140" s="219" t="s">
        <v>121</v>
      </c>
      <c r="E140" s="42"/>
      <c r="F140" s="220" t="s">
        <v>205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121</v>
      </c>
      <c r="AU140" s="19" t="s">
        <v>81</v>
      </c>
    </row>
    <row r="141" s="2" customFormat="1">
      <c r="A141" s="40"/>
      <c r="B141" s="41"/>
      <c r="C141" s="42"/>
      <c r="D141" s="224" t="s">
        <v>123</v>
      </c>
      <c r="E141" s="42"/>
      <c r="F141" s="225" t="s">
        <v>206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123</v>
      </c>
      <c r="AU141" s="19" t="s">
        <v>81</v>
      </c>
    </row>
    <row r="142" s="13" customFormat="1">
      <c r="A142" s="13"/>
      <c r="B142" s="226"/>
      <c r="C142" s="227"/>
      <c r="D142" s="219" t="s">
        <v>125</v>
      </c>
      <c r="E142" s="228" t="s">
        <v>19</v>
      </c>
      <c r="F142" s="229" t="s">
        <v>207</v>
      </c>
      <c r="G142" s="227"/>
      <c r="H142" s="228" t="s">
        <v>19</v>
      </c>
      <c r="I142" s="230"/>
      <c r="J142" s="227"/>
      <c r="K142" s="227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125</v>
      </c>
      <c r="AU142" s="235" t="s">
        <v>81</v>
      </c>
      <c r="AV142" s="13" t="s">
        <v>79</v>
      </c>
      <c r="AW142" s="13" t="s">
        <v>33</v>
      </c>
      <c r="AX142" s="13" t="s">
        <v>71</v>
      </c>
      <c r="AY142" s="235" t="s">
        <v>112</v>
      </c>
    </row>
    <row r="143" s="14" customFormat="1">
      <c r="A143" s="14"/>
      <c r="B143" s="236"/>
      <c r="C143" s="237"/>
      <c r="D143" s="219" t="s">
        <v>125</v>
      </c>
      <c r="E143" s="238" t="s">
        <v>19</v>
      </c>
      <c r="F143" s="239" t="s">
        <v>79</v>
      </c>
      <c r="G143" s="237"/>
      <c r="H143" s="240">
        <v>1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125</v>
      </c>
      <c r="AU143" s="246" t="s">
        <v>81</v>
      </c>
      <c r="AV143" s="14" t="s">
        <v>81</v>
      </c>
      <c r="AW143" s="14" t="s">
        <v>33</v>
      </c>
      <c r="AX143" s="14" t="s">
        <v>79</v>
      </c>
      <c r="AY143" s="246" t="s">
        <v>112</v>
      </c>
    </row>
    <row r="144" s="2" customFormat="1" ht="24.15" customHeight="1">
      <c r="A144" s="40"/>
      <c r="B144" s="41"/>
      <c r="C144" s="258" t="s">
        <v>208</v>
      </c>
      <c r="D144" s="258" t="s">
        <v>197</v>
      </c>
      <c r="E144" s="259" t="s">
        <v>209</v>
      </c>
      <c r="F144" s="260" t="s">
        <v>210</v>
      </c>
      <c r="G144" s="261" t="s">
        <v>193</v>
      </c>
      <c r="H144" s="262">
        <v>1</v>
      </c>
      <c r="I144" s="263"/>
      <c r="J144" s="264">
        <f>ROUND(I144*H144,2)</f>
        <v>0</v>
      </c>
      <c r="K144" s="260" t="s">
        <v>118</v>
      </c>
      <c r="L144" s="265"/>
      <c r="M144" s="266" t="s">
        <v>19</v>
      </c>
      <c r="N144" s="267" t="s">
        <v>42</v>
      </c>
      <c r="O144" s="86"/>
      <c r="P144" s="215">
        <f>O144*H144</f>
        <v>0</v>
      </c>
      <c r="Q144" s="215">
        <v>0.0035000000000000001</v>
      </c>
      <c r="R144" s="215">
        <f>Q144*H144</f>
        <v>0.0035000000000000001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170</v>
      </c>
      <c r="AT144" s="217" t="s">
        <v>197</v>
      </c>
      <c r="AU144" s="217" t="s">
        <v>81</v>
      </c>
      <c r="AY144" s="19" t="s">
        <v>112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79</v>
      </c>
      <c r="BK144" s="218">
        <f>ROUND(I144*H144,2)</f>
        <v>0</v>
      </c>
      <c r="BL144" s="19" t="s">
        <v>119</v>
      </c>
      <c r="BM144" s="217" t="s">
        <v>211</v>
      </c>
    </row>
    <row r="145" s="2" customFormat="1">
      <c r="A145" s="40"/>
      <c r="B145" s="41"/>
      <c r="C145" s="42"/>
      <c r="D145" s="219" t="s">
        <v>121</v>
      </c>
      <c r="E145" s="42"/>
      <c r="F145" s="220" t="s">
        <v>210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121</v>
      </c>
      <c r="AU145" s="19" t="s">
        <v>81</v>
      </c>
    </row>
    <row r="146" s="2" customFormat="1" ht="24.15" customHeight="1">
      <c r="A146" s="40"/>
      <c r="B146" s="41"/>
      <c r="C146" s="206" t="s">
        <v>212</v>
      </c>
      <c r="D146" s="206" t="s">
        <v>114</v>
      </c>
      <c r="E146" s="207" t="s">
        <v>213</v>
      </c>
      <c r="F146" s="208" t="s">
        <v>214</v>
      </c>
      <c r="G146" s="209" t="s">
        <v>193</v>
      </c>
      <c r="H146" s="210">
        <v>1</v>
      </c>
      <c r="I146" s="211"/>
      <c r="J146" s="212">
        <f>ROUND(I146*H146,2)</f>
        <v>0</v>
      </c>
      <c r="K146" s="208" t="s">
        <v>118</v>
      </c>
      <c r="L146" s="46"/>
      <c r="M146" s="213" t="s">
        <v>19</v>
      </c>
      <c r="N146" s="214" t="s">
        <v>42</v>
      </c>
      <c r="O146" s="86"/>
      <c r="P146" s="215">
        <f>O146*H146</f>
        <v>0</v>
      </c>
      <c r="Q146" s="215">
        <v>0.10940999999999999</v>
      </c>
      <c r="R146" s="215">
        <f>Q146*H146</f>
        <v>0.10940999999999999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119</v>
      </c>
      <c r="AT146" s="217" t="s">
        <v>114</v>
      </c>
      <c r="AU146" s="217" t="s">
        <v>81</v>
      </c>
      <c r="AY146" s="19" t="s">
        <v>112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79</v>
      </c>
      <c r="BK146" s="218">
        <f>ROUND(I146*H146,2)</f>
        <v>0</v>
      </c>
      <c r="BL146" s="19" t="s">
        <v>119</v>
      </c>
      <c r="BM146" s="217" t="s">
        <v>215</v>
      </c>
    </row>
    <row r="147" s="2" customFormat="1">
      <c r="A147" s="40"/>
      <c r="B147" s="41"/>
      <c r="C147" s="42"/>
      <c r="D147" s="219" t="s">
        <v>121</v>
      </c>
      <c r="E147" s="42"/>
      <c r="F147" s="220" t="s">
        <v>216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121</v>
      </c>
      <c r="AU147" s="19" t="s">
        <v>81</v>
      </c>
    </row>
    <row r="148" s="2" customFormat="1">
      <c r="A148" s="40"/>
      <c r="B148" s="41"/>
      <c r="C148" s="42"/>
      <c r="D148" s="224" t="s">
        <v>123</v>
      </c>
      <c r="E148" s="42"/>
      <c r="F148" s="225" t="s">
        <v>217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123</v>
      </c>
      <c r="AU148" s="19" t="s">
        <v>81</v>
      </c>
    </row>
    <row r="149" s="2" customFormat="1" ht="21.75" customHeight="1">
      <c r="A149" s="40"/>
      <c r="B149" s="41"/>
      <c r="C149" s="258" t="s">
        <v>218</v>
      </c>
      <c r="D149" s="258" t="s">
        <v>197</v>
      </c>
      <c r="E149" s="259" t="s">
        <v>219</v>
      </c>
      <c r="F149" s="260" t="s">
        <v>220</v>
      </c>
      <c r="G149" s="261" t="s">
        <v>193</v>
      </c>
      <c r="H149" s="262">
        <v>1</v>
      </c>
      <c r="I149" s="263"/>
      <c r="J149" s="264">
        <f>ROUND(I149*H149,2)</f>
        <v>0</v>
      </c>
      <c r="K149" s="260" t="s">
        <v>118</v>
      </c>
      <c r="L149" s="265"/>
      <c r="M149" s="266" t="s">
        <v>19</v>
      </c>
      <c r="N149" s="267" t="s">
        <v>42</v>
      </c>
      <c r="O149" s="86"/>
      <c r="P149" s="215">
        <f>O149*H149</f>
        <v>0</v>
      </c>
      <c r="Q149" s="215">
        <v>0.0061000000000000004</v>
      </c>
      <c r="R149" s="215">
        <f>Q149*H149</f>
        <v>0.0061000000000000004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170</v>
      </c>
      <c r="AT149" s="217" t="s">
        <v>197</v>
      </c>
      <c r="AU149" s="217" t="s">
        <v>81</v>
      </c>
      <c r="AY149" s="19" t="s">
        <v>112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79</v>
      </c>
      <c r="BK149" s="218">
        <f>ROUND(I149*H149,2)</f>
        <v>0</v>
      </c>
      <c r="BL149" s="19" t="s">
        <v>119</v>
      </c>
      <c r="BM149" s="217" t="s">
        <v>221</v>
      </c>
    </row>
    <row r="150" s="2" customFormat="1">
      <c r="A150" s="40"/>
      <c r="B150" s="41"/>
      <c r="C150" s="42"/>
      <c r="D150" s="219" t="s">
        <v>121</v>
      </c>
      <c r="E150" s="42"/>
      <c r="F150" s="220" t="s">
        <v>220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121</v>
      </c>
      <c r="AU150" s="19" t="s">
        <v>81</v>
      </c>
    </row>
    <row r="151" s="2" customFormat="1" ht="21.75" customHeight="1">
      <c r="A151" s="40"/>
      <c r="B151" s="41"/>
      <c r="C151" s="258" t="s">
        <v>222</v>
      </c>
      <c r="D151" s="258" t="s">
        <v>197</v>
      </c>
      <c r="E151" s="259" t="s">
        <v>223</v>
      </c>
      <c r="F151" s="260" t="s">
        <v>224</v>
      </c>
      <c r="G151" s="261" t="s">
        <v>193</v>
      </c>
      <c r="H151" s="262">
        <v>2</v>
      </c>
      <c r="I151" s="263"/>
      <c r="J151" s="264">
        <f>ROUND(I151*H151,2)</f>
        <v>0</v>
      </c>
      <c r="K151" s="260" t="s">
        <v>118</v>
      </c>
      <c r="L151" s="265"/>
      <c r="M151" s="266" t="s">
        <v>19</v>
      </c>
      <c r="N151" s="267" t="s">
        <v>42</v>
      </c>
      <c r="O151" s="86"/>
      <c r="P151" s="215">
        <f>O151*H151</f>
        <v>0</v>
      </c>
      <c r="Q151" s="215">
        <v>0.00035</v>
      </c>
      <c r="R151" s="215">
        <f>Q151*H151</f>
        <v>0.00069999999999999999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170</v>
      </c>
      <c r="AT151" s="217" t="s">
        <v>197</v>
      </c>
      <c r="AU151" s="217" t="s">
        <v>81</v>
      </c>
      <c r="AY151" s="19" t="s">
        <v>112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79</v>
      </c>
      <c r="BK151" s="218">
        <f>ROUND(I151*H151,2)</f>
        <v>0</v>
      </c>
      <c r="BL151" s="19" t="s">
        <v>119</v>
      </c>
      <c r="BM151" s="217" t="s">
        <v>225</v>
      </c>
    </row>
    <row r="152" s="2" customFormat="1">
      <c r="A152" s="40"/>
      <c r="B152" s="41"/>
      <c r="C152" s="42"/>
      <c r="D152" s="219" t="s">
        <v>121</v>
      </c>
      <c r="E152" s="42"/>
      <c r="F152" s="220" t="s">
        <v>224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121</v>
      </c>
      <c r="AU152" s="19" t="s">
        <v>81</v>
      </c>
    </row>
    <row r="153" s="2" customFormat="1" ht="16.5" customHeight="1">
      <c r="A153" s="40"/>
      <c r="B153" s="41"/>
      <c r="C153" s="258" t="s">
        <v>226</v>
      </c>
      <c r="D153" s="258" t="s">
        <v>197</v>
      </c>
      <c r="E153" s="259" t="s">
        <v>227</v>
      </c>
      <c r="F153" s="260" t="s">
        <v>228</v>
      </c>
      <c r="G153" s="261" t="s">
        <v>193</v>
      </c>
      <c r="H153" s="262">
        <v>1</v>
      </c>
      <c r="I153" s="263"/>
      <c r="J153" s="264">
        <f>ROUND(I153*H153,2)</f>
        <v>0</v>
      </c>
      <c r="K153" s="260" t="s">
        <v>118</v>
      </c>
      <c r="L153" s="265"/>
      <c r="M153" s="266" t="s">
        <v>19</v>
      </c>
      <c r="N153" s="267" t="s">
        <v>42</v>
      </c>
      <c r="O153" s="86"/>
      <c r="P153" s="215">
        <f>O153*H153</f>
        <v>0</v>
      </c>
      <c r="Q153" s="215">
        <v>0.00010000000000000001</v>
      </c>
      <c r="R153" s="215">
        <f>Q153*H153</f>
        <v>0.00010000000000000001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170</v>
      </c>
      <c r="AT153" s="217" t="s">
        <v>197</v>
      </c>
      <c r="AU153" s="217" t="s">
        <v>81</v>
      </c>
      <c r="AY153" s="19" t="s">
        <v>112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79</v>
      </c>
      <c r="BK153" s="218">
        <f>ROUND(I153*H153,2)</f>
        <v>0</v>
      </c>
      <c r="BL153" s="19" t="s">
        <v>119</v>
      </c>
      <c r="BM153" s="217" t="s">
        <v>229</v>
      </c>
    </row>
    <row r="154" s="2" customFormat="1">
      <c r="A154" s="40"/>
      <c r="B154" s="41"/>
      <c r="C154" s="42"/>
      <c r="D154" s="219" t="s">
        <v>121</v>
      </c>
      <c r="E154" s="42"/>
      <c r="F154" s="220" t="s">
        <v>228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121</v>
      </c>
      <c r="AU154" s="19" t="s">
        <v>81</v>
      </c>
    </row>
    <row r="155" s="2" customFormat="1" ht="24.15" customHeight="1">
      <c r="A155" s="40"/>
      <c r="B155" s="41"/>
      <c r="C155" s="206" t="s">
        <v>230</v>
      </c>
      <c r="D155" s="206" t="s">
        <v>114</v>
      </c>
      <c r="E155" s="207" t="s">
        <v>231</v>
      </c>
      <c r="F155" s="208" t="s">
        <v>232</v>
      </c>
      <c r="G155" s="209" t="s">
        <v>143</v>
      </c>
      <c r="H155" s="210">
        <v>181.5</v>
      </c>
      <c r="I155" s="211"/>
      <c r="J155" s="212">
        <f>ROUND(I155*H155,2)</f>
        <v>0</v>
      </c>
      <c r="K155" s="208" t="s">
        <v>118</v>
      </c>
      <c r="L155" s="46"/>
      <c r="M155" s="213" t="s">
        <v>19</v>
      </c>
      <c r="N155" s="214" t="s">
        <v>42</v>
      </c>
      <c r="O155" s="86"/>
      <c r="P155" s="215">
        <f>O155*H155</f>
        <v>0</v>
      </c>
      <c r="Q155" s="215">
        <v>0.00025999999999999998</v>
      </c>
      <c r="R155" s="215">
        <f>Q155*H155</f>
        <v>0.047189999999999996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119</v>
      </c>
      <c r="AT155" s="217" t="s">
        <v>114</v>
      </c>
      <c r="AU155" s="217" t="s">
        <v>81</v>
      </c>
      <c r="AY155" s="19" t="s">
        <v>112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79</v>
      </c>
      <c r="BK155" s="218">
        <f>ROUND(I155*H155,2)</f>
        <v>0</v>
      </c>
      <c r="BL155" s="19" t="s">
        <v>119</v>
      </c>
      <c r="BM155" s="217" t="s">
        <v>233</v>
      </c>
    </row>
    <row r="156" s="2" customFormat="1">
      <c r="A156" s="40"/>
      <c r="B156" s="41"/>
      <c r="C156" s="42"/>
      <c r="D156" s="219" t="s">
        <v>121</v>
      </c>
      <c r="E156" s="42"/>
      <c r="F156" s="220" t="s">
        <v>234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121</v>
      </c>
      <c r="AU156" s="19" t="s">
        <v>81</v>
      </c>
    </row>
    <row r="157" s="2" customFormat="1">
      <c r="A157" s="40"/>
      <c r="B157" s="41"/>
      <c r="C157" s="42"/>
      <c r="D157" s="224" t="s">
        <v>123</v>
      </c>
      <c r="E157" s="42"/>
      <c r="F157" s="225" t="s">
        <v>235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123</v>
      </c>
      <c r="AU157" s="19" t="s">
        <v>81</v>
      </c>
    </row>
    <row r="158" s="2" customFormat="1" ht="24.15" customHeight="1">
      <c r="A158" s="40"/>
      <c r="B158" s="41"/>
      <c r="C158" s="206" t="s">
        <v>236</v>
      </c>
      <c r="D158" s="206" t="s">
        <v>114</v>
      </c>
      <c r="E158" s="207" t="s">
        <v>237</v>
      </c>
      <c r="F158" s="208" t="s">
        <v>238</v>
      </c>
      <c r="G158" s="209" t="s">
        <v>143</v>
      </c>
      <c r="H158" s="210">
        <v>166</v>
      </c>
      <c r="I158" s="211"/>
      <c r="J158" s="212">
        <f>ROUND(I158*H158,2)</f>
        <v>0</v>
      </c>
      <c r="K158" s="208" t="s">
        <v>118</v>
      </c>
      <c r="L158" s="46"/>
      <c r="M158" s="213" t="s">
        <v>19</v>
      </c>
      <c r="N158" s="214" t="s">
        <v>42</v>
      </c>
      <c r="O158" s="86"/>
      <c r="P158" s="215">
        <f>O158*H158</f>
        <v>0</v>
      </c>
      <c r="Q158" s="215">
        <v>0.00016000000000000001</v>
      </c>
      <c r="R158" s="215">
        <f>Q158*H158</f>
        <v>0.026560000000000004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119</v>
      </c>
      <c r="AT158" s="217" t="s">
        <v>114</v>
      </c>
      <c r="AU158" s="217" t="s">
        <v>81</v>
      </c>
      <c r="AY158" s="19" t="s">
        <v>112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79</v>
      </c>
      <c r="BK158" s="218">
        <f>ROUND(I158*H158,2)</f>
        <v>0</v>
      </c>
      <c r="BL158" s="19" t="s">
        <v>119</v>
      </c>
      <c r="BM158" s="217" t="s">
        <v>239</v>
      </c>
    </row>
    <row r="159" s="2" customFormat="1">
      <c r="A159" s="40"/>
      <c r="B159" s="41"/>
      <c r="C159" s="42"/>
      <c r="D159" s="219" t="s">
        <v>121</v>
      </c>
      <c r="E159" s="42"/>
      <c r="F159" s="220" t="s">
        <v>240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121</v>
      </c>
      <c r="AU159" s="19" t="s">
        <v>81</v>
      </c>
    </row>
    <row r="160" s="2" customFormat="1">
      <c r="A160" s="40"/>
      <c r="B160" s="41"/>
      <c r="C160" s="42"/>
      <c r="D160" s="224" t="s">
        <v>123</v>
      </c>
      <c r="E160" s="42"/>
      <c r="F160" s="225" t="s">
        <v>241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123</v>
      </c>
      <c r="AU160" s="19" t="s">
        <v>81</v>
      </c>
    </row>
    <row r="161" s="2" customFormat="1" ht="24.15" customHeight="1">
      <c r="A161" s="40"/>
      <c r="B161" s="41"/>
      <c r="C161" s="206" t="s">
        <v>7</v>
      </c>
      <c r="D161" s="206" t="s">
        <v>114</v>
      </c>
      <c r="E161" s="207" t="s">
        <v>242</v>
      </c>
      <c r="F161" s="208" t="s">
        <v>243</v>
      </c>
      <c r="G161" s="209" t="s">
        <v>117</v>
      </c>
      <c r="H161" s="210">
        <v>1.5</v>
      </c>
      <c r="I161" s="211"/>
      <c r="J161" s="212">
        <f>ROUND(I161*H161,2)</f>
        <v>0</v>
      </c>
      <c r="K161" s="208" t="s">
        <v>118</v>
      </c>
      <c r="L161" s="46"/>
      <c r="M161" s="213" t="s">
        <v>19</v>
      </c>
      <c r="N161" s="214" t="s">
        <v>42</v>
      </c>
      <c r="O161" s="86"/>
      <c r="P161" s="215">
        <f>O161*H161</f>
        <v>0</v>
      </c>
      <c r="Q161" s="215">
        <v>0.0014499999999999999</v>
      </c>
      <c r="R161" s="215">
        <f>Q161*H161</f>
        <v>0.0021749999999999999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119</v>
      </c>
      <c r="AT161" s="217" t="s">
        <v>114</v>
      </c>
      <c r="AU161" s="217" t="s">
        <v>81</v>
      </c>
      <c r="AY161" s="19" t="s">
        <v>112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79</v>
      </c>
      <c r="BK161" s="218">
        <f>ROUND(I161*H161,2)</f>
        <v>0</v>
      </c>
      <c r="BL161" s="19" t="s">
        <v>119</v>
      </c>
      <c r="BM161" s="217" t="s">
        <v>244</v>
      </c>
    </row>
    <row r="162" s="2" customFormat="1">
      <c r="A162" s="40"/>
      <c r="B162" s="41"/>
      <c r="C162" s="42"/>
      <c r="D162" s="219" t="s">
        <v>121</v>
      </c>
      <c r="E162" s="42"/>
      <c r="F162" s="220" t="s">
        <v>245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121</v>
      </c>
      <c r="AU162" s="19" t="s">
        <v>81</v>
      </c>
    </row>
    <row r="163" s="2" customFormat="1">
      <c r="A163" s="40"/>
      <c r="B163" s="41"/>
      <c r="C163" s="42"/>
      <c r="D163" s="224" t="s">
        <v>123</v>
      </c>
      <c r="E163" s="42"/>
      <c r="F163" s="225" t="s">
        <v>246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123</v>
      </c>
      <c r="AU163" s="19" t="s">
        <v>81</v>
      </c>
    </row>
    <row r="164" s="2" customFormat="1" ht="24.15" customHeight="1">
      <c r="A164" s="40"/>
      <c r="B164" s="41"/>
      <c r="C164" s="206" t="s">
        <v>247</v>
      </c>
      <c r="D164" s="206" t="s">
        <v>114</v>
      </c>
      <c r="E164" s="207" t="s">
        <v>248</v>
      </c>
      <c r="F164" s="208" t="s">
        <v>249</v>
      </c>
      <c r="G164" s="209" t="s">
        <v>143</v>
      </c>
      <c r="H164" s="210">
        <v>181.5</v>
      </c>
      <c r="I164" s="211"/>
      <c r="J164" s="212">
        <f>ROUND(I164*H164,2)</f>
        <v>0</v>
      </c>
      <c r="K164" s="208" t="s">
        <v>118</v>
      </c>
      <c r="L164" s="46"/>
      <c r="M164" s="213" t="s">
        <v>19</v>
      </c>
      <c r="N164" s="214" t="s">
        <v>42</v>
      </c>
      <c r="O164" s="86"/>
      <c r="P164" s="215">
        <f>O164*H164</f>
        <v>0</v>
      </c>
      <c r="Q164" s="215">
        <v>0.00064999999999999997</v>
      </c>
      <c r="R164" s="215">
        <f>Q164*H164</f>
        <v>0.117975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119</v>
      </c>
      <c r="AT164" s="217" t="s">
        <v>114</v>
      </c>
      <c r="AU164" s="217" t="s">
        <v>81</v>
      </c>
      <c r="AY164" s="19" t="s">
        <v>112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79</v>
      </c>
      <c r="BK164" s="218">
        <f>ROUND(I164*H164,2)</f>
        <v>0</v>
      </c>
      <c r="BL164" s="19" t="s">
        <v>119</v>
      </c>
      <c r="BM164" s="217" t="s">
        <v>250</v>
      </c>
    </row>
    <row r="165" s="2" customFormat="1">
      <c r="A165" s="40"/>
      <c r="B165" s="41"/>
      <c r="C165" s="42"/>
      <c r="D165" s="219" t="s">
        <v>121</v>
      </c>
      <c r="E165" s="42"/>
      <c r="F165" s="220" t="s">
        <v>251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121</v>
      </c>
      <c r="AU165" s="19" t="s">
        <v>81</v>
      </c>
    </row>
    <row r="166" s="2" customFormat="1">
      <c r="A166" s="40"/>
      <c r="B166" s="41"/>
      <c r="C166" s="42"/>
      <c r="D166" s="224" t="s">
        <v>123</v>
      </c>
      <c r="E166" s="42"/>
      <c r="F166" s="225" t="s">
        <v>252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123</v>
      </c>
      <c r="AU166" s="19" t="s">
        <v>81</v>
      </c>
    </row>
    <row r="167" s="13" customFormat="1">
      <c r="A167" s="13"/>
      <c r="B167" s="226"/>
      <c r="C167" s="227"/>
      <c r="D167" s="219" t="s">
        <v>125</v>
      </c>
      <c r="E167" s="228" t="s">
        <v>19</v>
      </c>
      <c r="F167" s="229" t="s">
        <v>253</v>
      </c>
      <c r="G167" s="227"/>
      <c r="H167" s="228" t="s">
        <v>19</v>
      </c>
      <c r="I167" s="230"/>
      <c r="J167" s="227"/>
      <c r="K167" s="227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125</v>
      </c>
      <c r="AU167" s="235" t="s">
        <v>81</v>
      </c>
      <c r="AV167" s="13" t="s">
        <v>79</v>
      </c>
      <c r="AW167" s="13" t="s">
        <v>33</v>
      </c>
      <c r="AX167" s="13" t="s">
        <v>71</v>
      </c>
      <c r="AY167" s="235" t="s">
        <v>112</v>
      </c>
    </row>
    <row r="168" s="14" customFormat="1">
      <c r="A168" s="14"/>
      <c r="B168" s="236"/>
      <c r="C168" s="237"/>
      <c r="D168" s="219" t="s">
        <v>125</v>
      </c>
      <c r="E168" s="238" t="s">
        <v>19</v>
      </c>
      <c r="F168" s="239" t="s">
        <v>254</v>
      </c>
      <c r="G168" s="237"/>
      <c r="H168" s="240">
        <v>181.5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6" t="s">
        <v>125</v>
      </c>
      <c r="AU168" s="246" t="s">
        <v>81</v>
      </c>
      <c r="AV168" s="14" t="s">
        <v>81</v>
      </c>
      <c r="AW168" s="14" t="s">
        <v>33</v>
      </c>
      <c r="AX168" s="14" t="s">
        <v>79</v>
      </c>
      <c r="AY168" s="246" t="s">
        <v>112</v>
      </c>
    </row>
    <row r="169" s="2" customFormat="1" ht="24.15" customHeight="1">
      <c r="A169" s="40"/>
      <c r="B169" s="41"/>
      <c r="C169" s="206" t="s">
        <v>255</v>
      </c>
      <c r="D169" s="206" t="s">
        <v>114</v>
      </c>
      <c r="E169" s="207" t="s">
        <v>256</v>
      </c>
      <c r="F169" s="208" t="s">
        <v>257</v>
      </c>
      <c r="G169" s="209" t="s">
        <v>143</v>
      </c>
      <c r="H169" s="210">
        <v>166</v>
      </c>
      <c r="I169" s="211"/>
      <c r="J169" s="212">
        <f>ROUND(I169*H169,2)</f>
        <v>0</v>
      </c>
      <c r="K169" s="208" t="s">
        <v>118</v>
      </c>
      <c r="L169" s="46"/>
      <c r="M169" s="213" t="s">
        <v>19</v>
      </c>
      <c r="N169" s="214" t="s">
        <v>42</v>
      </c>
      <c r="O169" s="86"/>
      <c r="P169" s="215">
        <f>O169*H169</f>
        <v>0</v>
      </c>
      <c r="Q169" s="215">
        <v>0.00038000000000000002</v>
      </c>
      <c r="R169" s="215">
        <f>Q169*H169</f>
        <v>0.063079999999999997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119</v>
      </c>
      <c r="AT169" s="217" t="s">
        <v>114</v>
      </c>
      <c r="AU169" s="217" t="s">
        <v>81</v>
      </c>
      <c r="AY169" s="19" t="s">
        <v>112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79</v>
      </c>
      <c r="BK169" s="218">
        <f>ROUND(I169*H169,2)</f>
        <v>0</v>
      </c>
      <c r="BL169" s="19" t="s">
        <v>119</v>
      </c>
      <c r="BM169" s="217" t="s">
        <v>258</v>
      </c>
    </row>
    <row r="170" s="2" customFormat="1">
      <c r="A170" s="40"/>
      <c r="B170" s="41"/>
      <c r="C170" s="42"/>
      <c r="D170" s="219" t="s">
        <v>121</v>
      </c>
      <c r="E170" s="42"/>
      <c r="F170" s="220" t="s">
        <v>259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121</v>
      </c>
      <c r="AU170" s="19" t="s">
        <v>81</v>
      </c>
    </row>
    <row r="171" s="2" customFormat="1">
      <c r="A171" s="40"/>
      <c r="B171" s="41"/>
      <c r="C171" s="42"/>
      <c r="D171" s="224" t="s">
        <v>123</v>
      </c>
      <c r="E171" s="42"/>
      <c r="F171" s="225" t="s">
        <v>260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123</v>
      </c>
      <c r="AU171" s="19" t="s">
        <v>81</v>
      </c>
    </row>
    <row r="172" s="13" customFormat="1">
      <c r="A172" s="13"/>
      <c r="B172" s="226"/>
      <c r="C172" s="227"/>
      <c r="D172" s="219" t="s">
        <v>125</v>
      </c>
      <c r="E172" s="228" t="s">
        <v>19</v>
      </c>
      <c r="F172" s="229" t="s">
        <v>261</v>
      </c>
      <c r="G172" s="227"/>
      <c r="H172" s="228" t="s">
        <v>19</v>
      </c>
      <c r="I172" s="230"/>
      <c r="J172" s="227"/>
      <c r="K172" s="227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125</v>
      </c>
      <c r="AU172" s="235" t="s">
        <v>81</v>
      </c>
      <c r="AV172" s="13" t="s">
        <v>79</v>
      </c>
      <c r="AW172" s="13" t="s">
        <v>33</v>
      </c>
      <c r="AX172" s="13" t="s">
        <v>71</v>
      </c>
      <c r="AY172" s="235" t="s">
        <v>112</v>
      </c>
    </row>
    <row r="173" s="14" customFormat="1">
      <c r="A173" s="14"/>
      <c r="B173" s="236"/>
      <c r="C173" s="237"/>
      <c r="D173" s="219" t="s">
        <v>125</v>
      </c>
      <c r="E173" s="238" t="s">
        <v>19</v>
      </c>
      <c r="F173" s="239" t="s">
        <v>262</v>
      </c>
      <c r="G173" s="237"/>
      <c r="H173" s="240">
        <v>166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125</v>
      </c>
      <c r="AU173" s="246" t="s">
        <v>81</v>
      </c>
      <c r="AV173" s="14" t="s">
        <v>81</v>
      </c>
      <c r="AW173" s="14" t="s">
        <v>33</v>
      </c>
      <c r="AX173" s="14" t="s">
        <v>79</v>
      </c>
      <c r="AY173" s="246" t="s">
        <v>112</v>
      </c>
    </row>
    <row r="174" s="2" customFormat="1" ht="24.15" customHeight="1">
      <c r="A174" s="40"/>
      <c r="B174" s="41"/>
      <c r="C174" s="206" t="s">
        <v>263</v>
      </c>
      <c r="D174" s="206" t="s">
        <v>114</v>
      </c>
      <c r="E174" s="207" t="s">
        <v>264</v>
      </c>
      <c r="F174" s="208" t="s">
        <v>265</v>
      </c>
      <c r="G174" s="209" t="s">
        <v>143</v>
      </c>
      <c r="H174" s="210">
        <v>3.5</v>
      </c>
      <c r="I174" s="211"/>
      <c r="J174" s="212">
        <f>ROUND(I174*H174,2)</f>
        <v>0</v>
      </c>
      <c r="K174" s="208" t="s">
        <v>118</v>
      </c>
      <c r="L174" s="46"/>
      <c r="M174" s="213" t="s">
        <v>19</v>
      </c>
      <c r="N174" s="214" t="s">
        <v>42</v>
      </c>
      <c r="O174" s="86"/>
      <c r="P174" s="215">
        <f>O174*H174</f>
        <v>0</v>
      </c>
      <c r="Q174" s="215">
        <v>0.0035400000000000002</v>
      </c>
      <c r="R174" s="215">
        <f>Q174*H174</f>
        <v>0.01239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119</v>
      </c>
      <c r="AT174" s="217" t="s">
        <v>114</v>
      </c>
      <c r="AU174" s="217" t="s">
        <v>81</v>
      </c>
      <c r="AY174" s="19" t="s">
        <v>112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79</v>
      </c>
      <c r="BK174" s="218">
        <f>ROUND(I174*H174,2)</f>
        <v>0</v>
      </c>
      <c r="BL174" s="19" t="s">
        <v>119</v>
      </c>
      <c r="BM174" s="217" t="s">
        <v>266</v>
      </c>
    </row>
    <row r="175" s="2" customFormat="1">
      <c r="A175" s="40"/>
      <c r="B175" s="41"/>
      <c r="C175" s="42"/>
      <c r="D175" s="219" t="s">
        <v>121</v>
      </c>
      <c r="E175" s="42"/>
      <c r="F175" s="220" t="s">
        <v>267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121</v>
      </c>
      <c r="AU175" s="19" t="s">
        <v>81</v>
      </c>
    </row>
    <row r="176" s="2" customFormat="1">
      <c r="A176" s="40"/>
      <c r="B176" s="41"/>
      <c r="C176" s="42"/>
      <c r="D176" s="224" t="s">
        <v>123</v>
      </c>
      <c r="E176" s="42"/>
      <c r="F176" s="225" t="s">
        <v>268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123</v>
      </c>
      <c r="AU176" s="19" t="s">
        <v>81</v>
      </c>
    </row>
    <row r="177" s="13" customFormat="1">
      <c r="A177" s="13"/>
      <c r="B177" s="226"/>
      <c r="C177" s="227"/>
      <c r="D177" s="219" t="s">
        <v>125</v>
      </c>
      <c r="E177" s="228" t="s">
        <v>19</v>
      </c>
      <c r="F177" s="229" t="s">
        <v>269</v>
      </c>
      <c r="G177" s="227"/>
      <c r="H177" s="228" t="s">
        <v>19</v>
      </c>
      <c r="I177" s="230"/>
      <c r="J177" s="227"/>
      <c r="K177" s="227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125</v>
      </c>
      <c r="AU177" s="235" t="s">
        <v>81</v>
      </c>
      <c r="AV177" s="13" t="s">
        <v>79</v>
      </c>
      <c r="AW177" s="13" t="s">
        <v>33</v>
      </c>
      <c r="AX177" s="13" t="s">
        <v>71</v>
      </c>
      <c r="AY177" s="235" t="s">
        <v>112</v>
      </c>
    </row>
    <row r="178" s="13" customFormat="1">
      <c r="A178" s="13"/>
      <c r="B178" s="226"/>
      <c r="C178" s="227"/>
      <c r="D178" s="219" t="s">
        <v>125</v>
      </c>
      <c r="E178" s="228" t="s">
        <v>19</v>
      </c>
      <c r="F178" s="229" t="s">
        <v>270</v>
      </c>
      <c r="G178" s="227"/>
      <c r="H178" s="228" t="s">
        <v>19</v>
      </c>
      <c r="I178" s="230"/>
      <c r="J178" s="227"/>
      <c r="K178" s="227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125</v>
      </c>
      <c r="AU178" s="235" t="s">
        <v>81</v>
      </c>
      <c r="AV178" s="13" t="s">
        <v>79</v>
      </c>
      <c r="AW178" s="13" t="s">
        <v>33</v>
      </c>
      <c r="AX178" s="13" t="s">
        <v>71</v>
      </c>
      <c r="AY178" s="235" t="s">
        <v>112</v>
      </c>
    </row>
    <row r="179" s="14" customFormat="1">
      <c r="A179" s="14"/>
      <c r="B179" s="236"/>
      <c r="C179" s="237"/>
      <c r="D179" s="219" t="s">
        <v>125</v>
      </c>
      <c r="E179" s="238" t="s">
        <v>19</v>
      </c>
      <c r="F179" s="239" t="s">
        <v>271</v>
      </c>
      <c r="G179" s="237"/>
      <c r="H179" s="240">
        <v>3.5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6" t="s">
        <v>125</v>
      </c>
      <c r="AU179" s="246" t="s">
        <v>81</v>
      </c>
      <c r="AV179" s="14" t="s">
        <v>81</v>
      </c>
      <c r="AW179" s="14" t="s">
        <v>33</v>
      </c>
      <c r="AX179" s="14" t="s">
        <v>79</v>
      </c>
      <c r="AY179" s="246" t="s">
        <v>112</v>
      </c>
    </row>
    <row r="180" s="2" customFormat="1" ht="24.15" customHeight="1">
      <c r="A180" s="40"/>
      <c r="B180" s="41"/>
      <c r="C180" s="206" t="s">
        <v>272</v>
      </c>
      <c r="D180" s="206" t="s">
        <v>114</v>
      </c>
      <c r="E180" s="207" t="s">
        <v>273</v>
      </c>
      <c r="F180" s="208" t="s">
        <v>274</v>
      </c>
      <c r="G180" s="209" t="s">
        <v>117</v>
      </c>
      <c r="H180" s="210">
        <v>1.5</v>
      </c>
      <c r="I180" s="211"/>
      <c r="J180" s="212">
        <f>ROUND(I180*H180,2)</f>
        <v>0</v>
      </c>
      <c r="K180" s="208" t="s">
        <v>118</v>
      </c>
      <c r="L180" s="46"/>
      <c r="M180" s="213" t="s">
        <v>19</v>
      </c>
      <c r="N180" s="214" t="s">
        <v>42</v>
      </c>
      <c r="O180" s="86"/>
      <c r="P180" s="215">
        <f>O180*H180</f>
        <v>0</v>
      </c>
      <c r="Q180" s="215">
        <v>0.0025999999999999999</v>
      </c>
      <c r="R180" s="215">
        <f>Q180*H180</f>
        <v>0.0038999999999999998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119</v>
      </c>
      <c r="AT180" s="217" t="s">
        <v>114</v>
      </c>
      <c r="AU180" s="217" t="s">
        <v>81</v>
      </c>
      <c r="AY180" s="19" t="s">
        <v>112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79</v>
      </c>
      <c r="BK180" s="218">
        <f>ROUND(I180*H180,2)</f>
        <v>0</v>
      </c>
      <c r="BL180" s="19" t="s">
        <v>119</v>
      </c>
      <c r="BM180" s="217" t="s">
        <v>275</v>
      </c>
    </row>
    <row r="181" s="2" customFormat="1">
      <c r="A181" s="40"/>
      <c r="B181" s="41"/>
      <c r="C181" s="42"/>
      <c r="D181" s="219" t="s">
        <v>121</v>
      </c>
      <c r="E181" s="42"/>
      <c r="F181" s="220" t="s">
        <v>276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121</v>
      </c>
      <c r="AU181" s="19" t="s">
        <v>81</v>
      </c>
    </row>
    <row r="182" s="2" customFormat="1">
      <c r="A182" s="40"/>
      <c r="B182" s="41"/>
      <c r="C182" s="42"/>
      <c r="D182" s="224" t="s">
        <v>123</v>
      </c>
      <c r="E182" s="42"/>
      <c r="F182" s="225" t="s">
        <v>277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123</v>
      </c>
      <c r="AU182" s="19" t="s">
        <v>81</v>
      </c>
    </row>
    <row r="183" s="13" customFormat="1">
      <c r="A183" s="13"/>
      <c r="B183" s="226"/>
      <c r="C183" s="227"/>
      <c r="D183" s="219" t="s">
        <v>125</v>
      </c>
      <c r="E183" s="228" t="s">
        <v>19</v>
      </c>
      <c r="F183" s="229" t="s">
        <v>278</v>
      </c>
      <c r="G183" s="227"/>
      <c r="H183" s="228" t="s">
        <v>19</v>
      </c>
      <c r="I183" s="230"/>
      <c r="J183" s="227"/>
      <c r="K183" s="227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125</v>
      </c>
      <c r="AU183" s="235" t="s">
        <v>81</v>
      </c>
      <c r="AV183" s="13" t="s">
        <v>79</v>
      </c>
      <c r="AW183" s="13" t="s">
        <v>33</v>
      </c>
      <c r="AX183" s="13" t="s">
        <v>71</v>
      </c>
      <c r="AY183" s="235" t="s">
        <v>112</v>
      </c>
    </row>
    <row r="184" s="14" customFormat="1">
      <c r="A184" s="14"/>
      <c r="B184" s="236"/>
      <c r="C184" s="237"/>
      <c r="D184" s="219" t="s">
        <v>125</v>
      </c>
      <c r="E184" s="238" t="s">
        <v>19</v>
      </c>
      <c r="F184" s="239" t="s">
        <v>279</v>
      </c>
      <c r="G184" s="237"/>
      <c r="H184" s="240">
        <v>1.5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6" t="s">
        <v>125</v>
      </c>
      <c r="AU184" s="246" t="s">
        <v>81</v>
      </c>
      <c r="AV184" s="14" t="s">
        <v>81</v>
      </c>
      <c r="AW184" s="14" t="s">
        <v>33</v>
      </c>
      <c r="AX184" s="14" t="s">
        <v>79</v>
      </c>
      <c r="AY184" s="246" t="s">
        <v>112</v>
      </c>
    </row>
    <row r="185" s="2" customFormat="1" ht="16.5" customHeight="1">
      <c r="A185" s="40"/>
      <c r="B185" s="41"/>
      <c r="C185" s="206" t="s">
        <v>280</v>
      </c>
      <c r="D185" s="206" t="s">
        <v>114</v>
      </c>
      <c r="E185" s="207" t="s">
        <v>281</v>
      </c>
      <c r="F185" s="208" t="s">
        <v>282</v>
      </c>
      <c r="G185" s="209" t="s">
        <v>143</v>
      </c>
      <c r="H185" s="210">
        <v>347.5</v>
      </c>
      <c r="I185" s="211"/>
      <c r="J185" s="212">
        <f>ROUND(I185*H185,2)</f>
        <v>0</v>
      </c>
      <c r="K185" s="208" t="s">
        <v>118</v>
      </c>
      <c r="L185" s="46"/>
      <c r="M185" s="213" t="s">
        <v>19</v>
      </c>
      <c r="N185" s="214" t="s">
        <v>42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119</v>
      </c>
      <c r="AT185" s="217" t="s">
        <v>114</v>
      </c>
      <c r="AU185" s="217" t="s">
        <v>81</v>
      </c>
      <c r="AY185" s="19" t="s">
        <v>112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79</v>
      </c>
      <c r="BK185" s="218">
        <f>ROUND(I185*H185,2)</f>
        <v>0</v>
      </c>
      <c r="BL185" s="19" t="s">
        <v>119</v>
      </c>
      <c r="BM185" s="217" t="s">
        <v>283</v>
      </c>
    </row>
    <row r="186" s="2" customFormat="1">
      <c r="A186" s="40"/>
      <c r="B186" s="41"/>
      <c r="C186" s="42"/>
      <c r="D186" s="219" t="s">
        <v>121</v>
      </c>
      <c r="E186" s="42"/>
      <c r="F186" s="220" t="s">
        <v>284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121</v>
      </c>
      <c r="AU186" s="19" t="s">
        <v>81</v>
      </c>
    </row>
    <row r="187" s="2" customFormat="1">
      <c r="A187" s="40"/>
      <c r="B187" s="41"/>
      <c r="C187" s="42"/>
      <c r="D187" s="224" t="s">
        <v>123</v>
      </c>
      <c r="E187" s="42"/>
      <c r="F187" s="225" t="s">
        <v>285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123</v>
      </c>
      <c r="AU187" s="19" t="s">
        <v>81</v>
      </c>
    </row>
    <row r="188" s="14" customFormat="1">
      <c r="A188" s="14"/>
      <c r="B188" s="236"/>
      <c r="C188" s="237"/>
      <c r="D188" s="219" t="s">
        <v>125</v>
      </c>
      <c r="E188" s="238" t="s">
        <v>19</v>
      </c>
      <c r="F188" s="239" t="s">
        <v>286</v>
      </c>
      <c r="G188" s="237"/>
      <c r="H188" s="240">
        <v>347.5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6" t="s">
        <v>125</v>
      </c>
      <c r="AU188" s="246" t="s">
        <v>81</v>
      </c>
      <c r="AV188" s="14" t="s">
        <v>81</v>
      </c>
      <c r="AW188" s="14" t="s">
        <v>33</v>
      </c>
      <c r="AX188" s="14" t="s">
        <v>79</v>
      </c>
      <c r="AY188" s="246" t="s">
        <v>112</v>
      </c>
    </row>
    <row r="189" s="2" customFormat="1" ht="16.5" customHeight="1">
      <c r="A189" s="40"/>
      <c r="B189" s="41"/>
      <c r="C189" s="206" t="s">
        <v>287</v>
      </c>
      <c r="D189" s="206" t="s">
        <v>114</v>
      </c>
      <c r="E189" s="207" t="s">
        <v>288</v>
      </c>
      <c r="F189" s="208" t="s">
        <v>289</v>
      </c>
      <c r="G189" s="209" t="s">
        <v>117</v>
      </c>
      <c r="H189" s="210">
        <v>1.5</v>
      </c>
      <c r="I189" s="211"/>
      <c r="J189" s="212">
        <f>ROUND(I189*H189,2)</f>
        <v>0</v>
      </c>
      <c r="K189" s="208" t="s">
        <v>118</v>
      </c>
      <c r="L189" s="46"/>
      <c r="M189" s="213" t="s">
        <v>19</v>
      </c>
      <c r="N189" s="214" t="s">
        <v>42</v>
      </c>
      <c r="O189" s="86"/>
      <c r="P189" s="215">
        <f>O189*H189</f>
        <v>0</v>
      </c>
      <c r="Q189" s="215">
        <v>1.0000000000000001E-05</v>
      </c>
      <c r="R189" s="215">
        <f>Q189*H189</f>
        <v>1.5000000000000002E-05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119</v>
      </c>
      <c r="AT189" s="217" t="s">
        <v>114</v>
      </c>
      <c r="AU189" s="217" t="s">
        <v>81</v>
      </c>
      <c r="AY189" s="19" t="s">
        <v>112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79</v>
      </c>
      <c r="BK189" s="218">
        <f>ROUND(I189*H189,2)</f>
        <v>0</v>
      </c>
      <c r="BL189" s="19" t="s">
        <v>119</v>
      </c>
      <c r="BM189" s="217" t="s">
        <v>290</v>
      </c>
    </row>
    <row r="190" s="2" customFormat="1">
      <c r="A190" s="40"/>
      <c r="B190" s="41"/>
      <c r="C190" s="42"/>
      <c r="D190" s="219" t="s">
        <v>121</v>
      </c>
      <c r="E190" s="42"/>
      <c r="F190" s="220" t="s">
        <v>291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121</v>
      </c>
      <c r="AU190" s="19" t="s">
        <v>81</v>
      </c>
    </row>
    <row r="191" s="2" customFormat="1">
      <c r="A191" s="40"/>
      <c r="B191" s="41"/>
      <c r="C191" s="42"/>
      <c r="D191" s="224" t="s">
        <v>123</v>
      </c>
      <c r="E191" s="42"/>
      <c r="F191" s="225" t="s">
        <v>292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123</v>
      </c>
      <c r="AU191" s="19" t="s">
        <v>81</v>
      </c>
    </row>
    <row r="192" s="2" customFormat="1" ht="24.15" customHeight="1">
      <c r="A192" s="40"/>
      <c r="B192" s="41"/>
      <c r="C192" s="206" t="s">
        <v>293</v>
      </c>
      <c r="D192" s="206" t="s">
        <v>114</v>
      </c>
      <c r="E192" s="207" t="s">
        <v>294</v>
      </c>
      <c r="F192" s="208" t="s">
        <v>295</v>
      </c>
      <c r="G192" s="209" t="s">
        <v>143</v>
      </c>
      <c r="H192" s="210">
        <v>2.5</v>
      </c>
      <c r="I192" s="211"/>
      <c r="J192" s="212">
        <f>ROUND(I192*H192,2)</f>
        <v>0</v>
      </c>
      <c r="K192" s="208" t="s">
        <v>118</v>
      </c>
      <c r="L192" s="46"/>
      <c r="M192" s="213" t="s">
        <v>19</v>
      </c>
      <c r="N192" s="214" t="s">
        <v>42</v>
      </c>
      <c r="O192" s="86"/>
      <c r="P192" s="215">
        <f>O192*H192</f>
        <v>0</v>
      </c>
      <c r="Q192" s="215">
        <v>0.2195</v>
      </c>
      <c r="R192" s="215">
        <f>Q192*H192</f>
        <v>0.54874999999999996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119</v>
      </c>
      <c r="AT192" s="217" t="s">
        <v>114</v>
      </c>
      <c r="AU192" s="217" t="s">
        <v>81</v>
      </c>
      <c r="AY192" s="19" t="s">
        <v>112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79</v>
      </c>
      <c r="BK192" s="218">
        <f>ROUND(I192*H192,2)</f>
        <v>0</v>
      </c>
      <c r="BL192" s="19" t="s">
        <v>119</v>
      </c>
      <c r="BM192" s="217" t="s">
        <v>296</v>
      </c>
    </row>
    <row r="193" s="2" customFormat="1">
      <c r="A193" s="40"/>
      <c r="B193" s="41"/>
      <c r="C193" s="42"/>
      <c r="D193" s="219" t="s">
        <v>121</v>
      </c>
      <c r="E193" s="42"/>
      <c r="F193" s="220" t="s">
        <v>297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121</v>
      </c>
      <c r="AU193" s="19" t="s">
        <v>81</v>
      </c>
    </row>
    <row r="194" s="2" customFormat="1">
      <c r="A194" s="40"/>
      <c r="B194" s="41"/>
      <c r="C194" s="42"/>
      <c r="D194" s="224" t="s">
        <v>123</v>
      </c>
      <c r="E194" s="42"/>
      <c r="F194" s="225" t="s">
        <v>298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123</v>
      </c>
      <c r="AU194" s="19" t="s">
        <v>81</v>
      </c>
    </row>
    <row r="195" s="13" customFormat="1">
      <c r="A195" s="13"/>
      <c r="B195" s="226"/>
      <c r="C195" s="227"/>
      <c r="D195" s="219" t="s">
        <v>125</v>
      </c>
      <c r="E195" s="228" t="s">
        <v>19</v>
      </c>
      <c r="F195" s="229" t="s">
        <v>299</v>
      </c>
      <c r="G195" s="227"/>
      <c r="H195" s="228" t="s">
        <v>19</v>
      </c>
      <c r="I195" s="230"/>
      <c r="J195" s="227"/>
      <c r="K195" s="227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125</v>
      </c>
      <c r="AU195" s="235" t="s">
        <v>81</v>
      </c>
      <c r="AV195" s="13" t="s">
        <v>79</v>
      </c>
      <c r="AW195" s="13" t="s">
        <v>33</v>
      </c>
      <c r="AX195" s="13" t="s">
        <v>71</v>
      </c>
      <c r="AY195" s="235" t="s">
        <v>112</v>
      </c>
    </row>
    <row r="196" s="14" customFormat="1">
      <c r="A196" s="14"/>
      <c r="B196" s="236"/>
      <c r="C196" s="237"/>
      <c r="D196" s="219" t="s">
        <v>125</v>
      </c>
      <c r="E196" s="238" t="s">
        <v>19</v>
      </c>
      <c r="F196" s="239" t="s">
        <v>300</v>
      </c>
      <c r="G196" s="237"/>
      <c r="H196" s="240">
        <v>2.5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125</v>
      </c>
      <c r="AU196" s="246" t="s">
        <v>81</v>
      </c>
      <c r="AV196" s="14" t="s">
        <v>81</v>
      </c>
      <c r="AW196" s="14" t="s">
        <v>33</v>
      </c>
      <c r="AX196" s="14" t="s">
        <v>79</v>
      </c>
      <c r="AY196" s="246" t="s">
        <v>112</v>
      </c>
    </row>
    <row r="197" s="2" customFormat="1" ht="24.15" customHeight="1">
      <c r="A197" s="40"/>
      <c r="B197" s="41"/>
      <c r="C197" s="258" t="s">
        <v>301</v>
      </c>
      <c r="D197" s="258" t="s">
        <v>197</v>
      </c>
      <c r="E197" s="259" t="s">
        <v>302</v>
      </c>
      <c r="F197" s="260" t="s">
        <v>303</v>
      </c>
      <c r="G197" s="261" t="s">
        <v>143</v>
      </c>
      <c r="H197" s="262">
        <v>2.625</v>
      </c>
      <c r="I197" s="263"/>
      <c r="J197" s="264">
        <f>ROUND(I197*H197,2)</f>
        <v>0</v>
      </c>
      <c r="K197" s="260" t="s">
        <v>118</v>
      </c>
      <c r="L197" s="265"/>
      <c r="M197" s="266" t="s">
        <v>19</v>
      </c>
      <c r="N197" s="267" t="s">
        <v>42</v>
      </c>
      <c r="O197" s="86"/>
      <c r="P197" s="215">
        <f>O197*H197</f>
        <v>0</v>
      </c>
      <c r="Q197" s="215">
        <v>0.048300000000000003</v>
      </c>
      <c r="R197" s="215">
        <f>Q197*H197</f>
        <v>0.1267875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170</v>
      </c>
      <c r="AT197" s="217" t="s">
        <v>197</v>
      </c>
      <c r="AU197" s="217" t="s">
        <v>81</v>
      </c>
      <c r="AY197" s="19" t="s">
        <v>112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79</v>
      </c>
      <c r="BK197" s="218">
        <f>ROUND(I197*H197,2)</f>
        <v>0</v>
      </c>
      <c r="BL197" s="19" t="s">
        <v>119</v>
      </c>
      <c r="BM197" s="217" t="s">
        <v>304</v>
      </c>
    </row>
    <row r="198" s="2" customFormat="1">
      <c r="A198" s="40"/>
      <c r="B198" s="41"/>
      <c r="C198" s="42"/>
      <c r="D198" s="219" t="s">
        <v>121</v>
      </c>
      <c r="E198" s="42"/>
      <c r="F198" s="220" t="s">
        <v>303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121</v>
      </c>
      <c r="AU198" s="19" t="s">
        <v>81</v>
      </c>
    </row>
    <row r="199" s="14" customFormat="1">
      <c r="A199" s="14"/>
      <c r="B199" s="236"/>
      <c r="C199" s="237"/>
      <c r="D199" s="219" t="s">
        <v>125</v>
      </c>
      <c r="E199" s="237"/>
      <c r="F199" s="239" t="s">
        <v>305</v>
      </c>
      <c r="G199" s="237"/>
      <c r="H199" s="240">
        <v>2.625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6" t="s">
        <v>125</v>
      </c>
      <c r="AU199" s="246" t="s">
        <v>81</v>
      </c>
      <c r="AV199" s="14" t="s">
        <v>81</v>
      </c>
      <c r="AW199" s="14" t="s">
        <v>4</v>
      </c>
      <c r="AX199" s="14" t="s">
        <v>79</v>
      </c>
      <c r="AY199" s="246" t="s">
        <v>112</v>
      </c>
    </row>
    <row r="200" s="2" customFormat="1" ht="33" customHeight="1">
      <c r="A200" s="40"/>
      <c r="B200" s="41"/>
      <c r="C200" s="206" t="s">
        <v>306</v>
      </c>
      <c r="D200" s="206" t="s">
        <v>114</v>
      </c>
      <c r="E200" s="207" t="s">
        <v>307</v>
      </c>
      <c r="F200" s="208" t="s">
        <v>308</v>
      </c>
      <c r="G200" s="209" t="s">
        <v>143</v>
      </c>
      <c r="H200" s="210">
        <v>2</v>
      </c>
      <c r="I200" s="211"/>
      <c r="J200" s="212">
        <f>ROUND(I200*H200,2)</f>
        <v>0</v>
      </c>
      <c r="K200" s="208" t="s">
        <v>118</v>
      </c>
      <c r="L200" s="46"/>
      <c r="M200" s="213" t="s">
        <v>19</v>
      </c>
      <c r="N200" s="214" t="s">
        <v>42</v>
      </c>
      <c r="O200" s="86"/>
      <c r="P200" s="215">
        <f>O200*H200</f>
        <v>0</v>
      </c>
      <c r="Q200" s="215">
        <v>0.16850000000000001</v>
      </c>
      <c r="R200" s="215">
        <f>Q200*H200</f>
        <v>0.33700000000000002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119</v>
      </c>
      <c r="AT200" s="217" t="s">
        <v>114</v>
      </c>
      <c r="AU200" s="217" t="s">
        <v>81</v>
      </c>
      <c r="AY200" s="19" t="s">
        <v>112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79</v>
      </c>
      <c r="BK200" s="218">
        <f>ROUND(I200*H200,2)</f>
        <v>0</v>
      </c>
      <c r="BL200" s="19" t="s">
        <v>119</v>
      </c>
      <c r="BM200" s="217" t="s">
        <v>309</v>
      </c>
    </row>
    <row r="201" s="2" customFormat="1">
      <c r="A201" s="40"/>
      <c r="B201" s="41"/>
      <c r="C201" s="42"/>
      <c r="D201" s="219" t="s">
        <v>121</v>
      </c>
      <c r="E201" s="42"/>
      <c r="F201" s="220" t="s">
        <v>310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121</v>
      </c>
      <c r="AU201" s="19" t="s">
        <v>81</v>
      </c>
    </row>
    <row r="202" s="2" customFormat="1">
      <c r="A202" s="40"/>
      <c r="B202" s="41"/>
      <c r="C202" s="42"/>
      <c r="D202" s="224" t="s">
        <v>123</v>
      </c>
      <c r="E202" s="42"/>
      <c r="F202" s="225" t="s">
        <v>311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123</v>
      </c>
      <c r="AU202" s="19" t="s">
        <v>81</v>
      </c>
    </row>
    <row r="203" s="13" customFormat="1">
      <c r="A203" s="13"/>
      <c r="B203" s="226"/>
      <c r="C203" s="227"/>
      <c r="D203" s="219" t="s">
        <v>125</v>
      </c>
      <c r="E203" s="228" t="s">
        <v>19</v>
      </c>
      <c r="F203" s="229" t="s">
        <v>312</v>
      </c>
      <c r="G203" s="227"/>
      <c r="H203" s="228" t="s">
        <v>19</v>
      </c>
      <c r="I203" s="230"/>
      <c r="J203" s="227"/>
      <c r="K203" s="227"/>
      <c r="L203" s="231"/>
      <c r="M203" s="232"/>
      <c r="N203" s="233"/>
      <c r="O203" s="233"/>
      <c r="P203" s="233"/>
      <c r="Q203" s="233"/>
      <c r="R203" s="233"/>
      <c r="S203" s="233"/>
      <c r="T203" s="23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125</v>
      </c>
      <c r="AU203" s="235" t="s">
        <v>81</v>
      </c>
      <c r="AV203" s="13" t="s">
        <v>79</v>
      </c>
      <c r="AW203" s="13" t="s">
        <v>33</v>
      </c>
      <c r="AX203" s="13" t="s">
        <v>71</v>
      </c>
      <c r="AY203" s="235" t="s">
        <v>112</v>
      </c>
    </row>
    <row r="204" s="14" customFormat="1">
      <c r="A204" s="14"/>
      <c r="B204" s="236"/>
      <c r="C204" s="237"/>
      <c r="D204" s="219" t="s">
        <v>125</v>
      </c>
      <c r="E204" s="238" t="s">
        <v>19</v>
      </c>
      <c r="F204" s="239" t="s">
        <v>79</v>
      </c>
      <c r="G204" s="237"/>
      <c r="H204" s="240">
        <v>1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6" t="s">
        <v>125</v>
      </c>
      <c r="AU204" s="246" t="s">
        <v>81</v>
      </c>
      <c r="AV204" s="14" t="s">
        <v>81</v>
      </c>
      <c r="AW204" s="14" t="s">
        <v>33</v>
      </c>
      <c r="AX204" s="14" t="s">
        <v>71</v>
      </c>
      <c r="AY204" s="246" t="s">
        <v>112</v>
      </c>
    </row>
    <row r="205" s="13" customFormat="1">
      <c r="A205" s="13"/>
      <c r="B205" s="226"/>
      <c r="C205" s="227"/>
      <c r="D205" s="219" t="s">
        <v>125</v>
      </c>
      <c r="E205" s="228" t="s">
        <v>19</v>
      </c>
      <c r="F205" s="229" t="s">
        <v>313</v>
      </c>
      <c r="G205" s="227"/>
      <c r="H205" s="228" t="s">
        <v>19</v>
      </c>
      <c r="I205" s="230"/>
      <c r="J205" s="227"/>
      <c r="K205" s="227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125</v>
      </c>
      <c r="AU205" s="235" t="s">
        <v>81</v>
      </c>
      <c r="AV205" s="13" t="s">
        <v>79</v>
      </c>
      <c r="AW205" s="13" t="s">
        <v>33</v>
      </c>
      <c r="AX205" s="13" t="s">
        <v>71</v>
      </c>
      <c r="AY205" s="235" t="s">
        <v>112</v>
      </c>
    </row>
    <row r="206" s="14" customFormat="1">
      <c r="A206" s="14"/>
      <c r="B206" s="236"/>
      <c r="C206" s="237"/>
      <c r="D206" s="219" t="s">
        <v>125</v>
      </c>
      <c r="E206" s="238" t="s">
        <v>19</v>
      </c>
      <c r="F206" s="239" t="s">
        <v>79</v>
      </c>
      <c r="G206" s="237"/>
      <c r="H206" s="240">
        <v>1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125</v>
      </c>
      <c r="AU206" s="246" t="s">
        <v>81</v>
      </c>
      <c r="AV206" s="14" t="s">
        <v>81</v>
      </c>
      <c r="AW206" s="14" t="s">
        <v>33</v>
      </c>
      <c r="AX206" s="14" t="s">
        <v>71</v>
      </c>
      <c r="AY206" s="246" t="s">
        <v>112</v>
      </c>
    </row>
    <row r="207" s="15" customFormat="1">
      <c r="A207" s="15"/>
      <c r="B207" s="247"/>
      <c r="C207" s="248"/>
      <c r="D207" s="219" t="s">
        <v>125</v>
      </c>
      <c r="E207" s="249" t="s">
        <v>19</v>
      </c>
      <c r="F207" s="250" t="s">
        <v>140</v>
      </c>
      <c r="G207" s="248"/>
      <c r="H207" s="251">
        <v>2</v>
      </c>
      <c r="I207" s="252"/>
      <c r="J207" s="248"/>
      <c r="K207" s="248"/>
      <c r="L207" s="253"/>
      <c r="M207" s="254"/>
      <c r="N207" s="255"/>
      <c r="O207" s="255"/>
      <c r="P207" s="255"/>
      <c r="Q207" s="255"/>
      <c r="R207" s="255"/>
      <c r="S207" s="255"/>
      <c r="T207" s="256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7" t="s">
        <v>125</v>
      </c>
      <c r="AU207" s="257" t="s">
        <v>81</v>
      </c>
      <c r="AV207" s="15" t="s">
        <v>119</v>
      </c>
      <c r="AW207" s="15" t="s">
        <v>33</v>
      </c>
      <c r="AX207" s="15" t="s">
        <v>79</v>
      </c>
      <c r="AY207" s="257" t="s">
        <v>112</v>
      </c>
    </row>
    <row r="208" s="2" customFormat="1" ht="16.5" customHeight="1">
      <c r="A208" s="40"/>
      <c r="B208" s="41"/>
      <c r="C208" s="258" t="s">
        <v>314</v>
      </c>
      <c r="D208" s="258" t="s">
        <v>197</v>
      </c>
      <c r="E208" s="259" t="s">
        <v>315</v>
      </c>
      <c r="F208" s="260" t="s">
        <v>316</v>
      </c>
      <c r="G208" s="261" t="s">
        <v>143</v>
      </c>
      <c r="H208" s="262">
        <v>1.05</v>
      </c>
      <c r="I208" s="263"/>
      <c r="J208" s="264">
        <f>ROUND(I208*H208,2)</f>
        <v>0</v>
      </c>
      <c r="K208" s="260" t="s">
        <v>118</v>
      </c>
      <c r="L208" s="265"/>
      <c r="M208" s="266" t="s">
        <v>19</v>
      </c>
      <c r="N208" s="267" t="s">
        <v>42</v>
      </c>
      <c r="O208" s="86"/>
      <c r="P208" s="215">
        <f>O208*H208</f>
        <v>0</v>
      </c>
      <c r="Q208" s="215">
        <v>0.080000000000000002</v>
      </c>
      <c r="R208" s="215">
        <f>Q208*H208</f>
        <v>0.084000000000000005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170</v>
      </c>
      <c r="AT208" s="217" t="s">
        <v>197</v>
      </c>
      <c r="AU208" s="217" t="s">
        <v>81</v>
      </c>
      <c r="AY208" s="19" t="s">
        <v>112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79</v>
      </c>
      <c r="BK208" s="218">
        <f>ROUND(I208*H208,2)</f>
        <v>0</v>
      </c>
      <c r="BL208" s="19" t="s">
        <v>119</v>
      </c>
      <c r="BM208" s="217" t="s">
        <v>317</v>
      </c>
    </row>
    <row r="209" s="2" customFormat="1">
      <c r="A209" s="40"/>
      <c r="B209" s="41"/>
      <c r="C209" s="42"/>
      <c r="D209" s="219" t="s">
        <v>121</v>
      </c>
      <c r="E209" s="42"/>
      <c r="F209" s="220" t="s">
        <v>316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121</v>
      </c>
      <c r="AU209" s="19" t="s">
        <v>81</v>
      </c>
    </row>
    <row r="210" s="14" customFormat="1">
      <c r="A210" s="14"/>
      <c r="B210" s="236"/>
      <c r="C210" s="237"/>
      <c r="D210" s="219" t="s">
        <v>125</v>
      </c>
      <c r="E210" s="237"/>
      <c r="F210" s="239" t="s">
        <v>318</v>
      </c>
      <c r="G210" s="237"/>
      <c r="H210" s="240">
        <v>1.05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125</v>
      </c>
      <c r="AU210" s="246" t="s">
        <v>81</v>
      </c>
      <c r="AV210" s="14" t="s">
        <v>81</v>
      </c>
      <c r="AW210" s="14" t="s">
        <v>4</v>
      </c>
      <c r="AX210" s="14" t="s">
        <v>79</v>
      </c>
      <c r="AY210" s="246" t="s">
        <v>112</v>
      </c>
    </row>
    <row r="211" s="2" customFormat="1" ht="24.15" customHeight="1">
      <c r="A211" s="40"/>
      <c r="B211" s="41"/>
      <c r="C211" s="258" t="s">
        <v>319</v>
      </c>
      <c r="D211" s="258" t="s">
        <v>197</v>
      </c>
      <c r="E211" s="259" t="s">
        <v>320</v>
      </c>
      <c r="F211" s="260" t="s">
        <v>321</v>
      </c>
      <c r="G211" s="261" t="s">
        <v>143</v>
      </c>
      <c r="H211" s="262">
        <v>1.05</v>
      </c>
      <c r="I211" s="263"/>
      <c r="J211" s="264">
        <f>ROUND(I211*H211,2)</f>
        <v>0</v>
      </c>
      <c r="K211" s="260" t="s">
        <v>118</v>
      </c>
      <c r="L211" s="265"/>
      <c r="M211" s="266" t="s">
        <v>19</v>
      </c>
      <c r="N211" s="267" t="s">
        <v>42</v>
      </c>
      <c r="O211" s="86"/>
      <c r="P211" s="215">
        <f>O211*H211</f>
        <v>0</v>
      </c>
      <c r="Q211" s="215">
        <v>0.085999999999999993</v>
      </c>
      <c r="R211" s="215">
        <f>Q211*H211</f>
        <v>0.090299999999999991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170</v>
      </c>
      <c r="AT211" s="217" t="s">
        <v>197</v>
      </c>
      <c r="AU211" s="217" t="s">
        <v>81</v>
      </c>
      <c r="AY211" s="19" t="s">
        <v>112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79</v>
      </c>
      <c r="BK211" s="218">
        <f>ROUND(I211*H211,2)</f>
        <v>0</v>
      </c>
      <c r="BL211" s="19" t="s">
        <v>119</v>
      </c>
      <c r="BM211" s="217" t="s">
        <v>322</v>
      </c>
    </row>
    <row r="212" s="2" customFormat="1">
      <c r="A212" s="40"/>
      <c r="B212" s="41"/>
      <c r="C212" s="42"/>
      <c r="D212" s="219" t="s">
        <v>121</v>
      </c>
      <c r="E212" s="42"/>
      <c r="F212" s="220" t="s">
        <v>321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121</v>
      </c>
      <c r="AU212" s="19" t="s">
        <v>81</v>
      </c>
    </row>
    <row r="213" s="14" customFormat="1">
      <c r="A213" s="14"/>
      <c r="B213" s="236"/>
      <c r="C213" s="237"/>
      <c r="D213" s="219" t="s">
        <v>125</v>
      </c>
      <c r="E213" s="237"/>
      <c r="F213" s="239" t="s">
        <v>318</v>
      </c>
      <c r="G213" s="237"/>
      <c r="H213" s="240">
        <v>1.05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6" t="s">
        <v>125</v>
      </c>
      <c r="AU213" s="246" t="s">
        <v>81</v>
      </c>
      <c r="AV213" s="14" t="s">
        <v>81</v>
      </c>
      <c r="AW213" s="14" t="s">
        <v>4</v>
      </c>
      <c r="AX213" s="14" t="s">
        <v>79</v>
      </c>
      <c r="AY213" s="246" t="s">
        <v>112</v>
      </c>
    </row>
    <row r="214" s="2" customFormat="1" ht="33" customHeight="1">
      <c r="A214" s="40"/>
      <c r="B214" s="41"/>
      <c r="C214" s="206" t="s">
        <v>323</v>
      </c>
      <c r="D214" s="206" t="s">
        <v>114</v>
      </c>
      <c r="E214" s="207" t="s">
        <v>324</v>
      </c>
      <c r="F214" s="208" t="s">
        <v>325</v>
      </c>
      <c r="G214" s="209" t="s">
        <v>143</v>
      </c>
      <c r="H214" s="210">
        <v>170.69999999999999</v>
      </c>
      <c r="I214" s="211"/>
      <c r="J214" s="212">
        <f>ROUND(I214*H214,2)</f>
        <v>0</v>
      </c>
      <c r="K214" s="208" t="s">
        <v>118</v>
      </c>
      <c r="L214" s="46"/>
      <c r="M214" s="213" t="s">
        <v>19</v>
      </c>
      <c r="N214" s="214" t="s">
        <v>42</v>
      </c>
      <c r="O214" s="86"/>
      <c r="P214" s="215">
        <f>O214*H214</f>
        <v>0</v>
      </c>
      <c r="Q214" s="215">
        <v>0.34691</v>
      </c>
      <c r="R214" s="215">
        <f>Q214*H214</f>
        <v>59.217536999999993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119</v>
      </c>
      <c r="AT214" s="217" t="s">
        <v>114</v>
      </c>
      <c r="AU214" s="217" t="s">
        <v>81</v>
      </c>
      <c r="AY214" s="19" t="s">
        <v>112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79</v>
      </c>
      <c r="BK214" s="218">
        <f>ROUND(I214*H214,2)</f>
        <v>0</v>
      </c>
      <c r="BL214" s="19" t="s">
        <v>119</v>
      </c>
      <c r="BM214" s="217" t="s">
        <v>326</v>
      </c>
    </row>
    <row r="215" s="2" customFormat="1">
      <c r="A215" s="40"/>
      <c r="B215" s="41"/>
      <c r="C215" s="42"/>
      <c r="D215" s="219" t="s">
        <v>121</v>
      </c>
      <c r="E215" s="42"/>
      <c r="F215" s="220" t="s">
        <v>327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121</v>
      </c>
      <c r="AU215" s="19" t="s">
        <v>81</v>
      </c>
    </row>
    <row r="216" s="2" customFormat="1">
      <c r="A216" s="40"/>
      <c r="B216" s="41"/>
      <c r="C216" s="42"/>
      <c r="D216" s="224" t="s">
        <v>123</v>
      </c>
      <c r="E216" s="42"/>
      <c r="F216" s="225" t="s">
        <v>328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123</v>
      </c>
      <c r="AU216" s="19" t="s">
        <v>81</v>
      </c>
    </row>
    <row r="217" s="13" customFormat="1">
      <c r="A217" s="13"/>
      <c r="B217" s="226"/>
      <c r="C217" s="227"/>
      <c r="D217" s="219" t="s">
        <v>125</v>
      </c>
      <c r="E217" s="228" t="s">
        <v>19</v>
      </c>
      <c r="F217" s="229" t="s">
        <v>329</v>
      </c>
      <c r="G217" s="227"/>
      <c r="H217" s="228" t="s">
        <v>19</v>
      </c>
      <c r="I217" s="230"/>
      <c r="J217" s="227"/>
      <c r="K217" s="227"/>
      <c r="L217" s="231"/>
      <c r="M217" s="232"/>
      <c r="N217" s="233"/>
      <c r="O217" s="233"/>
      <c r="P217" s="233"/>
      <c r="Q217" s="233"/>
      <c r="R217" s="233"/>
      <c r="S217" s="233"/>
      <c r="T217" s="23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5" t="s">
        <v>125</v>
      </c>
      <c r="AU217" s="235" t="s">
        <v>81</v>
      </c>
      <c r="AV217" s="13" t="s">
        <v>79</v>
      </c>
      <c r="AW217" s="13" t="s">
        <v>33</v>
      </c>
      <c r="AX217" s="13" t="s">
        <v>71</v>
      </c>
      <c r="AY217" s="235" t="s">
        <v>112</v>
      </c>
    </row>
    <row r="218" s="14" customFormat="1">
      <c r="A218" s="14"/>
      <c r="B218" s="236"/>
      <c r="C218" s="237"/>
      <c r="D218" s="219" t="s">
        <v>125</v>
      </c>
      <c r="E218" s="238" t="s">
        <v>19</v>
      </c>
      <c r="F218" s="239" t="s">
        <v>330</v>
      </c>
      <c r="G218" s="237"/>
      <c r="H218" s="240">
        <v>169.5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6" t="s">
        <v>125</v>
      </c>
      <c r="AU218" s="246" t="s">
        <v>81</v>
      </c>
      <c r="AV218" s="14" t="s">
        <v>81</v>
      </c>
      <c r="AW218" s="14" t="s">
        <v>33</v>
      </c>
      <c r="AX218" s="14" t="s">
        <v>71</v>
      </c>
      <c r="AY218" s="246" t="s">
        <v>112</v>
      </c>
    </row>
    <row r="219" s="13" customFormat="1">
      <c r="A219" s="13"/>
      <c r="B219" s="226"/>
      <c r="C219" s="227"/>
      <c r="D219" s="219" t="s">
        <v>125</v>
      </c>
      <c r="E219" s="228" t="s">
        <v>19</v>
      </c>
      <c r="F219" s="229" t="s">
        <v>331</v>
      </c>
      <c r="G219" s="227"/>
      <c r="H219" s="228" t="s">
        <v>19</v>
      </c>
      <c r="I219" s="230"/>
      <c r="J219" s="227"/>
      <c r="K219" s="227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125</v>
      </c>
      <c r="AU219" s="235" t="s">
        <v>81</v>
      </c>
      <c r="AV219" s="13" t="s">
        <v>79</v>
      </c>
      <c r="AW219" s="13" t="s">
        <v>33</v>
      </c>
      <c r="AX219" s="13" t="s">
        <v>71</v>
      </c>
      <c r="AY219" s="235" t="s">
        <v>112</v>
      </c>
    </row>
    <row r="220" s="14" customFormat="1">
      <c r="A220" s="14"/>
      <c r="B220" s="236"/>
      <c r="C220" s="237"/>
      <c r="D220" s="219" t="s">
        <v>125</v>
      </c>
      <c r="E220" s="238" t="s">
        <v>19</v>
      </c>
      <c r="F220" s="239" t="s">
        <v>332</v>
      </c>
      <c r="G220" s="237"/>
      <c r="H220" s="240">
        <v>1.2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6" t="s">
        <v>125</v>
      </c>
      <c r="AU220" s="246" t="s">
        <v>81</v>
      </c>
      <c r="AV220" s="14" t="s">
        <v>81</v>
      </c>
      <c r="AW220" s="14" t="s">
        <v>33</v>
      </c>
      <c r="AX220" s="14" t="s">
        <v>71</v>
      </c>
      <c r="AY220" s="246" t="s">
        <v>112</v>
      </c>
    </row>
    <row r="221" s="15" customFormat="1">
      <c r="A221" s="15"/>
      <c r="B221" s="247"/>
      <c r="C221" s="248"/>
      <c r="D221" s="219" t="s">
        <v>125</v>
      </c>
      <c r="E221" s="249" t="s">
        <v>19</v>
      </c>
      <c r="F221" s="250" t="s">
        <v>140</v>
      </c>
      <c r="G221" s="248"/>
      <c r="H221" s="251">
        <v>170.69999999999999</v>
      </c>
      <c r="I221" s="252"/>
      <c r="J221" s="248"/>
      <c r="K221" s="248"/>
      <c r="L221" s="253"/>
      <c r="M221" s="254"/>
      <c r="N221" s="255"/>
      <c r="O221" s="255"/>
      <c r="P221" s="255"/>
      <c r="Q221" s="255"/>
      <c r="R221" s="255"/>
      <c r="S221" s="255"/>
      <c r="T221" s="256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57" t="s">
        <v>125</v>
      </c>
      <c r="AU221" s="257" t="s">
        <v>81</v>
      </c>
      <c r="AV221" s="15" t="s">
        <v>119</v>
      </c>
      <c r="AW221" s="15" t="s">
        <v>33</v>
      </c>
      <c r="AX221" s="15" t="s">
        <v>79</v>
      </c>
      <c r="AY221" s="257" t="s">
        <v>112</v>
      </c>
    </row>
    <row r="222" s="2" customFormat="1" ht="24.15" customHeight="1">
      <c r="A222" s="40"/>
      <c r="B222" s="41"/>
      <c r="C222" s="258" t="s">
        <v>333</v>
      </c>
      <c r="D222" s="258" t="s">
        <v>197</v>
      </c>
      <c r="E222" s="259" t="s">
        <v>334</v>
      </c>
      <c r="F222" s="260" t="s">
        <v>335</v>
      </c>
      <c r="G222" s="261" t="s">
        <v>143</v>
      </c>
      <c r="H222" s="262">
        <v>177.97499999999999</v>
      </c>
      <c r="I222" s="263"/>
      <c r="J222" s="264">
        <f>ROUND(I222*H222,2)</f>
        <v>0</v>
      </c>
      <c r="K222" s="260" t="s">
        <v>118</v>
      </c>
      <c r="L222" s="265"/>
      <c r="M222" s="266" t="s">
        <v>19</v>
      </c>
      <c r="N222" s="267" t="s">
        <v>42</v>
      </c>
      <c r="O222" s="86"/>
      <c r="P222" s="215">
        <f>O222*H222</f>
        <v>0</v>
      </c>
      <c r="Q222" s="215">
        <v>0.11167000000000001</v>
      </c>
      <c r="R222" s="215">
        <f>Q222*H222</f>
        <v>19.87446825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170</v>
      </c>
      <c r="AT222" s="217" t="s">
        <v>197</v>
      </c>
      <c r="AU222" s="217" t="s">
        <v>81</v>
      </c>
      <c r="AY222" s="19" t="s">
        <v>112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79</v>
      </c>
      <c r="BK222" s="218">
        <f>ROUND(I222*H222,2)</f>
        <v>0</v>
      </c>
      <c r="BL222" s="19" t="s">
        <v>119</v>
      </c>
      <c r="BM222" s="217" t="s">
        <v>336</v>
      </c>
    </row>
    <row r="223" s="2" customFormat="1">
      <c r="A223" s="40"/>
      <c r="B223" s="41"/>
      <c r="C223" s="42"/>
      <c r="D223" s="219" t="s">
        <v>121</v>
      </c>
      <c r="E223" s="42"/>
      <c r="F223" s="220" t="s">
        <v>335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121</v>
      </c>
      <c r="AU223" s="19" t="s">
        <v>81</v>
      </c>
    </row>
    <row r="224" s="14" customFormat="1">
      <c r="A224" s="14"/>
      <c r="B224" s="236"/>
      <c r="C224" s="237"/>
      <c r="D224" s="219" t="s">
        <v>125</v>
      </c>
      <c r="E224" s="237"/>
      <c r="F224" s="239" t="s">
        <v>337</v>
      </c>
      <c r="G224" s="237"/>
      <c r="H224" s="240">
        <v>177.97499999999999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6" t="s">
        <v>125</v>
      </c>
      <c r="AU224" s="246" t="s">
        <v>81</v>
      </c>
      <c r="AV224" s="14" t="s">
        <v>81</v>
      </c>
      <c r="AW224" s="14" t="s">
        <v>4</v>
      </c>
      <c r="AX224" s="14" t="s">
        <v>79</v>
      </c>
      <c r="AY224" s="246" t="s">
        <v>112</v>
      </c>
    </row>
    <row r="225" s="2" customFormat="1" ht="24.15" customHeight="1">
      <c r="A225" s="40"/>
      <c r="B225" s="41"/>
      <c r="C225" s="258" t="s">
        <v>338</v>
      </c>
      <c r="D225" s="258" t="s">
        <v>197</v>
      </c>
      <c r="E225" s="259" t="s">
        <v>339</v>
      </c>
      <c r="F225" s="260" t="s">
        <v>340</v>
      </c>
      <c r="G225" s="261" t="s">
        <v>193</v>
      </c>
      <c r="H225" s="262">
        <v>2.1000000000000001</v>
      </c>
      <c r="I225" s="263"/>
      <c r="J225" s="264">
        <f>ROUND(I225*H225,2)</f>
        <v>0</v>
      </c>
      <c r="K225" s="260" t="s">
        <v>19</v>
      </c>
      <c r="L225" s="265"/>
      <c r="M225" s="266" t="s">
        <v>19</v>
      </c>
      <c r="N225" s="267" t="s">
        <v>42</v>
      </c>
      <c r="O225" s="86"/>
      <c r="P225" s="215">
        <f>O225*H225</f>
        <v>0</v>
      </c>
      <c r="Q225" s="215">
        <v>0.11167000000000001</v>
      </c>
      <c r="R225" s="215">
        <f>Q225*H225</f>
        <v>0.23450700000000002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170</v>
      </c>
      <c r="AT225" s="217" t="s">
        <v>197</v>
      </c>
      <c r="AU225" s="217" t="s">
        <v>81</v>
      </c>
      <c r="AY225" s="19" t="s">
        <v>112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79</v>
      </c>
      <c r="BK225" s="218">
        <f>ROUND(I225*H225,2)</f>
        <v>0</v>
      </c>
      <c r="BL225" s="19" t="s">
        <v>119</v>
      </c>
      <c r="BM225" s="217" t="s">
        <v>341</v>
      </c>
    </row>
    <row r="226" s="2" customFormat="1">
      <c r="A226" s="40"/>
      <c r="B226" s="41"/>
      <c r="C226" s="42"/>
      <c r="D226" s="219" t="s">
        <v>121</v>
      </c>
      <c r="E226" s="42"/>
      <c r="F226" s="220" t="s">
        <v>335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121</v>
      </c>
      <c r="AU226" s="19" t="s">
        <v>81</v>
      </c>
    </row>
    <row r="227" s="14" customFormat="1">
      <c r="A227" s="14"/>
      <c r="B227" s="236"/>
      <c r="C227" s="237"/>
      <c r="D227" s="219" t="s">
        <v>125</v>
      </c>
      <c r="E227" s="237"/>
      <c r="F227" s="239" t="s">
        <v>342</v>
      </c>
      <c r="G227" s="237"/>
      <c r="H227" s="240">
        <v>2.1000000000000001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6" t="s">
        <v>125</v>
      </c>
      <c r="AU227" s="246" t="s">
        <v>81</v>
      </c>
      <c r="AV227" s="14" t="s">
        <v>81</v>
      </c>
      <c r="AW227" s="14" t="s">
        <v>4</v>
      </c>
      <c r="AX227" s="14" t="s">
        <v>79</v>
      </c>
      <c r="AY227" s="246" t="s">
        <v>112</v>
      </c>
    </row>
    <row r="228" s="2" customFormat="1" ht="24.15" customHeight="1">
      <c r="A228" s="40"/>
      <c r="B228" s="41"/>
      <c r="C228" s="206" t="s">
        <v>343</v>
      </c>
      <c r="D228" s="206" t="s">
        <v>114</v>
      </c>
      <c r="E228" s="207" t="s">
        <v>344</v>
      </c>
      <c r="F228" s="208" t="s">
        <v>345</v>
      </c>
      <c r="G228" s="209" t="s">
        <v>346</v>
      </c>
      <c r="H228" s="210">
        <v>25.899999999999999</v>
      </c>
      <c r="I228" s="211"/>
      <c r="J228" s="212">
        <f>ROUND(I228*H228,2)</f>
        <v>0</v>
      </c>
      <c r="K228" s="208" t="s">
        <v>118</v>
      </c>
      <c r="L228" s="46"/>
      <c r="M228" s="213" t="s">
        <v>19</v>
      </c>
      <c r="N228" s="214" t="s">
        <v>42</v>
      </c>
      <c r="O228" s="86"/>
      <c r="P228" s="215">
        <f>O228*H228</f>
        <v>0</v>
      </c>
      <c r="Q228" s="215">
        <v>2.2563399999999998</v>
      </c>
      <c r="R228" s="215">
        <f>Q228*H228</f>
        <v>58.439205999999992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119</v>
      </c>
      <c r="AT228" s="217" t="s">
        <v>114</v>
      </c>
      <c r="AU228" s="217" t="s">
        <v>81</v>
      </c>
      <c r="AY228" s="19" t="s">
        <v>112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79</v>
      </c>
      <c r="BK228" s="218">
        <f>ROUND(I228*H228,2)</f>
        <v>0</v>
      </c>
      <c r="BL228" s="19" t="s">
        <v>119</v>
      </c>
      <c r="BM228" s="217" t="s">
        <v>347</v>
      </c>
    </row>
    <row r="229" s="2" customFormat="1">
      <c r="A229" s="40"/>
      <c r="B229" s="41"/>
      <c r="C229" s="42"/>
      <c r="D229" s="219" t="s">
        <v>121</v>
      </c>
      <c r="E229" s="42"/>
      <c r="F229" s="220" t="s">
        <v>345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121</v>
      </c>
      <c r="AU229" s="19" t="s">
        <v>81</v>
      </c>
    </row>
    <row r="230" s="2" customFormat="1">
      <c r="A230" s="40"/>
      <c r="B230" s="41"/>
      <c r="C230" s="42"/>
      <c r="D230" s="224" t="s">
        <v>123</v>
      </c>
      <c r="E230" s="42"/>
      <c r="F230" s="225" t="s">
        <v>348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123</v>
      </c>
      <c r="AU230" s="19" t="s">
        <v>81</v>
      </c>
    </row>
    <row r="231" s="14" customFormat="1">
      <c r="A231" s="14"/>
      <c r="B231" s="236"/>
      <c r="C231" s="237"/>
      <c r="D231" s="219" t="s">
        <v>125</v>
      </c>
      <c r="E231" s="238" t="s">
        <v>19</v>
      </c>
      <c r="F231" s="239" t="s">
        <v>349</v>
      </c>
      <c r="G231" s="237"/>
      <c r="H231" s="240">
        <v>25.605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6" t="s">
        <v>125</v>
      </c>
      <c r="AU231" s="246" t="s">
        <v>81</v>
      </c>
      <c r="AV231" s="14" t="s">
        <v>81</v>
      </c>
      <c r="AW231" s="14" t="s">
        <v>33</v>
      </c>
      <c r="AX231" s="14" t="s">
        <v>71</v>
      </c>
      <c r="AY231" s="246" t="s">
        <v>112</v>
      </c>
    </row>
    <row r="232" s="14" customFormat="1">
      <c r="A232" s="14"/>
      <c r="B232" s="236"/>
      <c r="C232" s="237"/>
      <c r="D232" s="219" t="s">
        <v>125</v>
      </c>
      <c r="E232" s="238" t="s">
        <v>19</v>
      </c>
      <c r="F232" s="239" t="s">
        <v>350</v>
      </c>
      <c r="G232" s="237"/>
      <c r="H232" s="240">
        <v>0.17499999999999999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125</v>
      </c>
      <c r="AU232" s="246" t="s">
        <v>81</v>
      </c>
      <c r="AV232" s="14" t="s">
        <v>81</v>
      </c>
      <c r="AW232" s="14" t="s">
        <v>33</v>
      </c>
      <c r="AX232" s="14" t="s">
        <v>71</v>
      </c>
      <c r="AY232" s="246" t="s">
        <v>112</v>
      </c>
    </row>
    <row r="233" s="14" customFormat="1">
      <c r="A233" s="14"/>
      <c r="B233" s="236"/>
      <c r="C233" s="237"/>
      <c r="D233" s="219" t="s">
        <v>125</v>
      </c>
      <c r="E233" s="238" t="s">
        <v>19</v>
      </c>
      <c r="F233" s="239" t="s">
        <v>351</v>
      </c>
      <c r="G233" s="237"/>
      <c r="H233" s="240">
        <v>0.12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6" t="s">
        <v>125</v>
      </c>
      <c r="AU233" s="246" t="s">
        <v>81</v>
      </c>
      <c r="AV233" s="14" t="s">
        <v>81</v>
      </c>
      <c r="AW233" s="14" t="s">
        <v>33</v>
      </c>
      <c r="AX233" s="14" t="s">
        <v>71</v>
      </c>
      <c r="AY233" s="246" t="s">
        <v>112</v>
      </c>
    </row>
    <row r="234" s="15" customFormat="1">
      <c r="A234" s="15"/>
      <c r="B234" s="247"/>
      <c r="C234" s="248"/>
      <c r="D234" s="219" t="s">
        <v>125</v>
      </c>
      <c r="E234" s="249" t="s">
        <v>19</v>
      </c>
      <c r="F234" s="250" t="s">
        <v>140</v>
      </c>
      <c r="G234" s="248"/>
      <c r="H234" s="251">
        <v>25.900000000000002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6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57" t="s">
        <v>125</v>
      </c>
      <c r="AU234" s="257" t="s">
        <v>81</v>
      </c>
      <c r="AV234" s="15" t="s">
        <v>119</v>
      </c>
      <c r="AW234" s="15" t="s">
        <v>33</v>
      </c>
      <c r="AX234" s="15" t="s">
        <v>79</v>
      </c>
      <c r="AY234" s="257" t="s">
        <v>112</v>
      </c>
    </row>
    <row r="235" s="2" customFormat="1" ht="33" customHeight="1">
      <c r="A235" s="40"/>
      <c r="B235" s="41"/>
      <c r="C235" s="206" t="s">
        <v>352</v>
      </c>
      <c r="D235" s="206" t="s">
        <v>114</v>
      </c>
      <c r="E235" s="207" t="s">
        <v>353</v>
      </c>
      <c r="F235" s="208" t="s">
        <v>354</v>
      </c>
      <c r="G235" s="209" t="s">
        <v>143</v>
      </c>
      <c r="H235" s="210">
        <v>177</v>
      </c>
      <c r="I235" s="211"/>
      <c r="J235" s="212">
        <f>ROUND(I235*H235,2)</f>
        <v>0</v>
      </c>
      <c r="K235" s="208" t="s">
        <v>118</v>
      </c>
      <c r="L235" s="46"/>
      <c r="M235" s="213" t="s">
        <v>19</v>
      </c>
      <c r="N235" s="214" t="s">
        <v>42</v>
      </c>
      <c r="O235" s="86"/>
      <c r="P235" s="215">
        <f>O235*H235</f>
        <v>0</v>
      </c>
      <c r="Q235" s="215">
        <v>0.00060999999999999997</v>
      </c>
      <c r="R235" s="215">
        <f>Q235*H235</f>
        <v>0.10797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119</v>
      </c>
      <c r="AT235" s="217" t="s">
        <v>114</v>
      </c>
      <c r="AU235" s="217" t="s">
        <v>81</v>
      </c>
      <c r="AY235" s="19" t="s">
        <v>112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79</v>
      </c>
      <c r="BK235" s="218">
        <f>ROUND(I235*H235,2)</f>
        <v>0</v>
      </c>
      <c r="BL235" s="19" t="s">
        <v>119</v>
      </c>
      <c r="BM235" s="217" t="s">
        <v>355</v>
      </c>
    </row>
    <row r="236" s="2" customFormat="1">
      <c r="A236" s="40"/>
      <c r="B236" s="41"/>
      <c r="C236" s="42"/>
      <c r="D236" s="219" t="s">
        <v>121</v>
      </c>
      <c r="E236" s="42"/>
      <c r="F236" s="220" t="s">
        <v>356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121</v>
      </c>
      <c r="AU236" s="19" t="s">
        <v>81</v>
      </c>
    </row>
    <row r="237" s="2" customFormat="1">
      <c r="A237" s="40"/>
      <c r="B237" s="41"/>
      <c r="C237" s="42"/>
      <c r="D237" s="224" t="s">
        <v>123</v>
      </c>
      <c r="E237" s="42"/>
      <c r="F237" s="225" t="s">
        <v>357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123</v>
      </c>
      <c r="AU237" s="19" t="s">
        <v>81</v>
      </c>
    </row>
    <row r="238" s="2" customFormat="1">
      <c r="A238" s="40"/>
      <c r="B238" s="41"/>
      <c r="C238" s="42"/>
      <c r="D238" s="219" t="s">
        <v>358</v>
      </c>
      <c r="E238" s="42"/>
      <c r="F238" s="268" t="s">
        <v>359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358</v>
      </c>
      <c r="AU238" s="19" t="s">
        <v>81</v>
      </c>
    </row>
    <row r="239" s="2" customFormat="1" ht="33" customHeight="1">
      <c r="A239" s="40"/>
      <c r="B239" s="41"/>
      <c r="C239" s="206" t="s">
        <v>360</v>
      </c>
      <c r="D239" s="206" t="s">
        <v>114</v>
      </c>
      <c r="E239" s="207" t="s">
        <v>361</v>
      </c>
      <c r="F239" s="208" t="s">
        <v>362</v>
      </c>
      <c r="G239" s="209" t="s">
        <v>143</v>
      </c>
      <c r="H239" s="210">
        <v>175.19999999999999</v>
      </c>
      <c r="I239" s="211"/>
      <c r="J239" s="212">
        <f>ROUND(I239*H239,2)</f>
        <v>0</v>
      </c>
      <c r="K239" s="208" t="s">
        <v>118</v>
      </c>
      <c r="L239" s="46"/>
      <c r="M239" s="213" t="s">
        <v>19</v>
      </c>
      <c r="N239" s="214" t="s">
        <v>42</v>
      </c>
      <c r="O239" s="86"/>
      <c r="P239" s="215">
        <f>O239*H239</f>
        <v>0</v>
      </c>
      <c r="Q239" s="215">
        <v>0.00059999999999999995</v>
      </c>
      <c r="R239" s="215">
        <f>Q239*H239</f>
        <v>0.10511999999999998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119</v>
      </c>
      <c r="AT239" s="217" t="s">
        <v>114</v>
      </c>
      <c r="AU239" s="217" t="s">
        <v>81</v>
      </c>
      <c r="AY239" s="19" t="s">
        <v>112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79</v>
      </c>
      <c r="BK239" s="218">
        <f>ROUND(I239*H239,2)</f>
        <v>0</v>
      </c>
      <c r="BL239" s="19" t="s">
        <v>119</v>
      </c>
      <c r="BM239" s="217" t="s">
        <v>363</v>
      </c>
    </row>
    <row r="240" s="2" customFormat="1">
      <c r="A240" s="40"/>
      <c r="B240" s="41"/>
      <c r="C240" s="42"/>
      <c r="D240" s="219" t="s">
        <v>121</v>
      </c>
      <c r="E240" s="42"/>
      <c r="F240" s="220" t="s">
        <v>364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121</v>
      </c>
      <c r="AU240" s="19" t="s">
        <v>81</v>
      </c>
    </row>
    <row r="241" s="2" customFormat="1">
      <c r="A241" s="40"/>
      <c r="B241" s="41"/>
      <c r="C241" s="42"/>
      <c r="D241" s="224" t="s">
        <v>123</v>
      </c>
      <c r="E241" s="42"/>
      <c r="F241" s="225" t="s">
        <v>365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123</v>
      </c>
      <c r="AU241" s="19" t="s">
        <v>81</v>
      </c>
    </row>
    <row r="242" s="14" customFormat="1">
      <c r="A242" s="14"/>
      <c r="B242" s="236"/>
      <c r="C242" s="237"/>
      <c r="D242" s="219" t="s">
        <v>125</v>
      </c>
      <c r="E242" s="238" t="s">
        <v>19</v>
      </c>
      <c r="F242" s="239" t="s">
        <v>366</v>
      </c>
      <c r="G242" s="237"/>
      <c r="H242" s="240">
        <v>175.19999999999999</v>
      </c>
      <c r="I242" s="241"/>
      <c r="J242" s="237"/>
      <c r="K242" s="237"/>
      <c r="L242" s="242"/>
      <c r="M242" s="243"/>
      <c r="N242" s="244"/>
      <c r="O242" s="244"/>
      <c r="P242" s="244"/>
      <c r="Q242" s="244"/>
      <c r="R242" s="244"/>
      <c r="S242" s="244"/>
      <c r="T242" s="24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6" t="s">
        <v>125</v>
      </c>
      <c r="AU242" s="246" t="s">
        <v>81</v>
      </c>
      <c r="AV242" s="14" t="s">
        <v>81</v>
      </c>
      <c r="AW242" s="14" t="s">
        <v>33</v>
      </c>
      <c r="AX242" s="14" t="s">
        <v>79</v>
      </c>
      <c r="AY242" s="246" t="s">
        <v>112</v>
      </c>
    </row>
    <row r="243" s="2" customFormat="1" ht="16.5" customHeight="1">
      <c r="A243" s="40"/>
      <c r="B243" s="41"/>
      <c r="C243" s="206" t="s">
        <v>367</v>
      </c>
      <c r="D243" s="206" t="s">
        <v>114</v>
      </c>
      <c r="E243" s="207" t="s">
        <v>368</v>
      </c>
      <c r="F243" s="208" t="s">
        <v>369</v>
      </c>
      <c r="G243" s="209" t="s">
        <v>143</v>
      </c>
      <c r="H243" s="210">
        <v>177</v>
      </c>
      <c r="I243" s="211"/>
      <c r="J243" s="212">
        <f>ROUND(I243*H243,2)</f>
        <v>0</v>
      </c>
      <c r="K243" s="208" t="s">
        <v>118</v>
      </c>
      <c r="L243" s="46"/>
      <c r="M243" s="213" t="s">
        <v>19</v>
      </c>
      <c r="N243" s="214" t="s">
        <v>42</v>
      </c>
      <c r="O243" s="86"/>
      <c r="P243" s="215">
        <f>O243*H243</f>
        <v>0</v>
      </c>
      <c r="Q243" s="215">
        <v>0</v>
      </c>
      <c r="R243" s="215">
        <f>Q243*H243</f>
        <v>0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119</v>
      </c>
      <c r="AT243" s="217" t="s">
        <v>114</v>
      </c>
      <c r="AU243" s="217" t="s">
        <v>81</v>
      </c>
      <c r="AY243" s="19" t="s">
        <v>112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79</v>
      </c>
      <c r="BK243" s="218">
        <f>ROUND(I243*H243,2)</f>
        <v>0</v>
      </c>
      <c r="BL243" s="19" t="s">
        <v>119</v>
      </c>
      <c r="BM243" s="217" t="s">
        <v>370</v>
      </c>
    </row>
    <row r="244" s="2" customFormat="1">
      <c r="A244" s="40"/>
      <c r="B244" s="41"/>
      <c r="C244" s="42"/>
      <c r="D244" s="219" t="s">
        <v>121</v>
      </c>
      <c r="E244" s="42"/>
      <c r="F244" s="220" t="s">
        <v>371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121</v>
      </c>
      <c r="AU244" s="19" t="s">
        <v>81</v>
      </c>
    </row>
    <row r="245" s="2" customFormat="1">
      <c r="A245" s="40"/>
      <c r="B245" s="41"/>
      <c r="C245" s="42"/>
      <c r="D245" s="224" t="s">
        <v>123</v>
      </c>
      <c r="E245" s="42"/>
      <c r="F245" s="225" t="s">
        <v>372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123</v>
      </c>
      <c r="AU245" s="19" t="s">
        <v>81</v>
      </c>
    </row>
    <row r="246" s="2" customFormat="1" ht="24.15" customHeight="1">
      <c r="A246" s="40"/>
      <c r="B246" s="41"/>
      <c r="C246" s="206" t="s">
        <v>373</v>
      </c>
      <c r="D246" s="206" t="s">
        <v>114</v>
      </c>
      <c r="E246" s="207" t="s">
        <v>374</v>
      </c>
      <c r="F246" s="208" t="s">
        <v>375</v>
      </c>
      <c r="G246" s="209" t="s">
        <v>193</v>
      </c>
      <c r="H246" s="210">
        <v>1</v>
      </c>
      <c r="I246" s="211"/>
      <c r="J246" s="212">
        <f>ROUND(I246*H246,2)</f>
        <v>0</v>
      </c>
      <c r="K246" s="208" t="s">
        <v>118</v>
      </c>
      <c r="L246" s="46"/>
      <c r="M246" s="213" t="s">
        <v>19</v>
      </c>
      <c r="N246" s="214" t="s">
        <v>42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0.082000000000000003</v>
      </c>
      <c r="T246" s="216">
        <f>S246*H246</f>
        <v>0.082000000000000003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119</v>
      </c>
      <c r="AT246" s="217" t="s">
        <v>114</v>
      </c>
      <c r="AU246" s="217" t="s">
        <v>81</v>
      </c>
      <c r="AY246" s="19" t="s">
        <v>112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79</v>
      </c>
      <c r="BK246" s="218">
        <f>ROUND(I246*H246,2)</f>
        <v>0</v>
      </c>
      <c r="BL246" s="19" t="s">
        <v>119</v>
      </c>
      <c r="BM246" s="217" t="s">
        <v>376</v>
      </c>
    </row>
    <row r="247" s="2" customFormat="1">
      <c r="A247" s="40"/>
      <c r="B247" s="41"/>
      <c r="C247" s="42"/>
      <c r="D247" s="219" t="s">
        <v>121</v>
      </c>
      <c r="E247" s="42"/>
      <c r="F247" s="220" t="s">
        <v>377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121</v>
      </c>
      <c r="AU247" s="19" t="s">
        <v>81</v>
      </c>
    </row>
    <row r="248" s="2" customFormat="1">
      <c r="A248" s="40"/>
      <c r="B248" s="41"/>
      <c r="C248" s="42"/>
      <c r="D248" s="224" t="s">
        <v>123</v>
      </c>
      <c r="E248" s="42"/>
      <c r="F248" s="225" t="s">
        <v>378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123</v>
      </c>
      <c r="AU248" s="19" t="s">
        <v>81</v>
      </c>
    </row>
    <row r="249" s="13" customFormat="1">
      <c r="A249" s="13"/>
      <c r="B249" s="226"/>
      <c r="C249" s="227"/>
      <c r="D249" s="219" t="s">
        <v>125</v>
      </c>
      <c r="E249" s="228" t="s">
        <v>19</v>
      </c>
      <c r="F249" s="229" t="s">
        <v>379</v>
      </c>
      <c r="G249" s="227"/>
      <c r="H249" s="228" t="s">
        <v>19</v>
      </c>
      <c r="I249" s="230"/>
      <c r="J249" s="227"/>
      <c r="K249" s="227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125</v>
      </c>
      <c r="AU249" s="235" t="s">
        <v>81</v>
      </c>
      <c r="AV249" s="13" t="s">
        <v>79</v>
      </c>
      <c r="AW249" s="13" t="s">
        <v>33</v>
      </c>
      <c r="AX249" s="13" t="s">
        <v>71</v>
      </c>
      <c r="AY249" s="235" t="s">
        <v>112</v>
      </c>
    </row>
    <row r="250" s="13" customFormat="1">
      <c r="A250" s="13"/>
      <c r="B250" s="226"/>
      <c r="C250" s="227"/>
      <c r="D250" s="219" t="s">
        <v>125</v>
      </c>
      <c r="E250" s="228" t="s">
        <v>19</v>
      </c>
      <c r="F250" s="229" t="s">
        <v>380</v>
      </c>
      <c r="G250" s="227"/>
      <c r="H250" s="228" t="s">
        <v>19</v>
      </c>
      <c r="I250" s="230"/>
      <c r="J250" s="227"/>
      <c r="K250" s="227"/>
      <c r="L250" s="231"/>
      <c r="M250" s="232"/>
      <c r="N250" s="233"/>
      <c r="O250" s="233"/>
      <c r="P250" s="233"/>
      <c r="Q250" s="233"/>
      <c r="R250" s="233"/>
      <c r="S250" s="233"/>
      <c r="T250" s="23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5" t="s">
        <v>125</v>
      </c>
      <c r="AU250" s="235" t="s">
        <v>81</v>
      </c>
      <c r="AV250" s="13" t="s">
        <v>79</v>
      </c>
      <c r="AW250" s="13" t="s">
        <v>33</v>
      </c>
      <c r="AX250" s="13" t="s">
        <v>71</v>
      </c>
      <c r="AY250" s="235" t="s">
        <v>112</v>
      </c>
    </row>
    <row r="251" s="14" customFormat="1">
      <c r="A251" s="14"/>
      <c r="B251" s="236"/>
      <c r="C251" s="237"/>
      <c r="D251" s="219" t="s">
        <v>125</v>
      </c>
      <c r="E251" s="238" t="s">
        <v>19</v>
      </c>
      <c r="F251" s="239" t="s">
        <v>79</v>
      </c>
      <c r="G251" s="237"/>
      <c r="H251" s="240">
        <v>1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6" t="s">
        <v>125</v>
      </c>
      <c r="AU251" s="246" t="s">
        <v>81</v>
      </c>
      <c r="AV251" s="14" t="s">
        <v>81</v>
      </c>
      <c r="AW251" s="14" t="s">
        <v>33</v>
      </c>
      <c r="AX251" s="14" t="s">
        <v>79</v>
      </c>
      <c r="AY251" s="246" t="s">
        <v>112</v>
      </c>
    </row>
    <row r="252" s="12" customFormat="1" ht="22.8" customHeight="1">
      <c r="A252" s="12"/>
      <c r="B252" s="190"/>
      <c r="C252" s="191"/>
      <c r="D252" s="192" t="s">
        <v>70</v>
      </c>
      <c r="E252" s="204" t="s">
        <v>381</v>
      </c>
      <c r="F252" s="204" t="s">
        <v>382</v>
      </c>
      <c r="G252" s="191"/>
      <c r="H252" s="191"/>
      <c r="I252" s="194"/>
      <c r="J252" s="205">
        <f>BK252</f>
        <v>0</v>
      </c>
      <c r="K252" s="191"/>
      <c r="L252" s="196"/>
      <c r="M252" s="197"/>
      <c r="N252" s="198"/>
      <c r="O252" s="198"/>
      <c r="P252" s="199">
        <f>SUM(P253:P285)</f>
        <v>0</v>
      </c>
      <c r="Q252" s="198"/>
      <c r="R252" s="199">
        <f>SUM(R253:R285)</f>
        <v>0</v>
      </c>
      <c r="S252" s="198"/>
      <c r="T252" s="200">
        <f>SUM(T253:T285)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1" t="s">
        <v>79</v>
      </c>
      <c r="AT252" s="202" t="s">
        <v>70</v>
      </c>
      <c r="AU252" s="202" t="s">
        <v>79</v>
      </c>
      <c r="AY252" s="201" t="s">
        <v>112</v>
      </c>
      <c r="BK252" s="203">
        <f>SUM(BK253:BK285)</f>
        <v>0</v>
      </c>
    </row>
    <row r="253" s="2" customFormat="1" ht="33" customHeight="1">
      <c r="A253" s="40"/>
      <c r="B253" s="41"/>
      <c r="C253" s="206" t="s">
        <v>383</v>
      </c>
      <c r="D253" s="206" t="s">
        <v>114</v>
      </c>
      <c r="E253" s="207" t="s">
        <v>384</v>
      </c>
      <c r="F253" s="208" t="s">
        <v>385</v>
      </c>
      <c r="G253" s="209" t="s">
        <v>386</v>
      </c>
      <c r="H253" s="210">
        <v>0.082000000000000003</v>
      </c>
      <c r="I253" s="211"/>
      <c r="J253" s="212">
        <f>ROUND(I253*H253,2)</f>
        <v>0</v>
      </c>
      <c r="K253" s="208" t="s">
        <v>118</v>
      </c>
      <c r="L253" s="46"/>
      <c r="M253" s="213" t="s">
        <v>19</v>
      </c>
      <c r="N253" s="214" t="s">
        <v>42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119</v>
      </c>
      <c r="AT253" s="217" t="s">
        <v>114</v>
      </c>
      <c r="AU253" s="217" t="s">
        <v>81</v>
      </c>
      <c r="AY253" s="19" t="s">
        <v>112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79</v>
      </c>
      <c r="BK253" s="218">
        <f>ROUND(I253*H253,2)</f>
        <v>0</v>
      </c>
      <c r="BL253" s="19" t="s">
        <v>119</v>
      </c>
      <c r="BM253" s="217" t="s">
        <v>387</v>
      </c>
    </row>
    <row r="254" s="2" customFormat="1">
      <c r="A254" s="40"/>
      <c r="B254" s="41"/>
      <c r="C254" s="42"/>
      <c r="D254" s="219" t="s">
        <v>121</v>
      </c>
      <c r="E254" s="42"/>
      <c r="F254" s="220" t="s">
        <v>388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121</v>
      </c>
      <c r="AU254" s="19" t="s">
        <v>81</v>
      </c>
    </row>
    <row r="255" s="2" customFormat="1">
      <c r="A255" s="40"/>
      <c r="B255" s="41"/>
      <c r="C255" s="42"/>
      <c r="D255" s="224" t="s">
        <v>123</v>
      </c>
      <c r="E255" s="42"/>
      <c r="F255" s="225" t="s">
        <v>389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123</v>
      </c>
      <c r="AU255" s="19" t="s">
        <v>81</v>
      </c>
    </row>
    <row r="256" s="2" customFormat="1" ht="21.75" customHeight="1">
      <c r="A256" s="40"/>
      <c r="B256" s="41"/>
      <c r="C256" s="206" t="s">
        <v>390</v>
      </c>
      <c r="D256" s="206" t="s">
        <v>114</v>
      </c>
      <c r="E256" s="207" t="s">
        <v>391</v>
      </c>
      <c r="F256" s="208" t="s">
        <v>392</v>
      </c>
      <c r="G256" s="209" t="s">
        <v>386</v>
      </c>
      <c r="H256" s="210">
        <v>42.920000000000002</v>
      </c>
      <c r="I256" s="211"/>
      <c r="J256" s="212">
        <f>ROUND(I256*H256,2)</f>
        <v>0</v>
      </c>
      <c r="K256" s="208" t="s">
        <v>118</v>
      </c>
      <c r="L256" s="46"/>
      <c r="M256" s="213" t="s">
        <v>19</v>
      </c>
      <c r="N256" s="214" t="s">
        <v>42</v>
      </c>
      <c r="O256" s="86"/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119</v>
      </c>
      <c r="AT256" s="217" t="s">
        <v>114</v>
      </c>
      <c r="AU256" s="217" t="s">
        <v>81</v>
      </c>
      <c r="AY256" s="19" t="s">
        <v>112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79</v>
      </c>
      <c r="BK256" s="218">
        <f>ROUND(I256*H256,2)</f>
        <v>0</v>
      </c>
      <c r="BL256" s="19" t="s">
        <v>119</v>
      </c>
      <c r="BM256" s="217" t="s">
        <v>393</v>
      </c>
    </row>
    <row r="257" s="2" customFormat="1">
      <c r="A257" s="40"/>
      <c r="B257" s="41"/>
      <c r="C257" s="42"/>
      <c r="D257" s="219" t="s">
        <v>121</v>
      </c>
      <c r="E257" s="42"/>
      <c r="F257" s="220" t="s">
        <v>394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121</v>
      </c>
      <c r="AU257" s="19" t="s">
        <v>81</v>
      </c>
    </row>
    <row r="258" s="2" customFormat="1">
      <c r="A258" s="40"/>
      <c r="B258" s="41"/>
      <c r="C258" s="42"/>
      <c r="D258" s="224" t="s">
        <v>123</v>
      </c>
      <c r="E258" s="42"/>
      <c r="F258" s="225" t="s">
        <v>395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123</v>
      </c>
      <c r="AU258" s="19" t="s">
        <v>81</v>
      </c>
    </row>
    <row r="259" s="2" customFormat="1" ht="24.15" customHeight="1">
      <c r="A259" s="40"/>
      <c r="B259" s="41"/>
      <c r="C259" s="206" t="s">
        <v>396</v>
      </c>
      <c r="D259" s="206" t="s">
        <v>114</v>
      </c>
      <c r="E259" s="207" t="s">
        <v>397</v>
      </c>
      <c r="F259" s="208" t="s">
        <v>398</v>
      </c>
      <c r="G259" s="209" t="s">
        <v>386</v>
      </c>
      <c r="H259" s="210">
        <v>815.48000000000002</v>
      </c>
      <c r="I259" s="211"/>
      <c r="J259" s="212">
        <f>ROUND(I259*H259,2)</f>
        <v>0</v>
      </c>
      <c r="K259" s="208" t="s">
        <v>118</v>
      </c>
      <c r="L259" s="46"/>
      <c r="M259" s="213" t="s">
        <v>19</v>
      </c>
      <c r="N259" s="214" t="s">
        <v>42</v>
      </c>
      <c r="O259" s="86"/>
      <c r="P259" s="215">
        <f>O259*H259</f>
        <v>0</v>
      </c>
      <c r="Q259" s="215">
        <v>0</v>
      </c>
      <c r="R259" s="215">
        <f>Q259*H259</f>
        <v>0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119</v>
      </c>
      <c r="AT259" s="217" t="s">
        <v>114</v>
      </c>
      <c r="AU259" s="217" t="s">
        <v>81</v>
      </c>
      <c r="AY259" s="19" t="s">
        <v>112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79</v>
      </c>
      <c r="BK259" s="218">
        <f>ROUND(I259*H259,2)</f>
        <v>0</v>
      </c>
      <c r="BL259" s="19" t="s">
        <v>119</v>
      </c>
      <c r="BM259" s="217" t="s">
        <v>399</v>
      </c>
    </row>
    <row r="260" s="2" customFormat="1">
      <c r="A260" s="40"/>
      <c r="B260" s="41"/>
      <c r="C260" s="42"/>
      <c r="D260" s="219" t="s">
        <v>121</v>
      </c>
      <c r="E260" s="42"/>
      <c r="F260" s="220" t="s">
        <v>400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121</v>
      </c>
      <c r="AU260" s="19" t="s">
        <v>81</v>
      </c>
    </row>
    <row r="261" s="2" customFormat="1">
      <c r="A261" s="40"/>
      <c r="B261" s="41"/>
      <c r="C261" s="42"/>
      <c r="D261" s="224" t="s">
        <v>123</v>
      </c>
      <c r="E261" s="42"/>
      <c r="F261" s="225" t="s">
        <v>401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123</v>
      </c>
      <c r="AU261" s="19" t="s">
        <v>81</v>
      </c>
    </row>
    <row r="262" s="14" customFormat="1">
      <c r="A262" s="14"/>
      <c r="B262" s="236"/>
      <c r="C262" s="237"/>
      <c r="D262" s="219" t="s">
        <v>125</v>
      </c>
      <c r="E262" s="237"/>
      <c r="F262" s="239" t="s">
        <v>402</v>
      </c>
      <c r="G262" s="237"/>
      <c r="H262" s="240">
        <v>815.48000000000002</v>
      </c>
      <c r="I262" s="241"/>
      <c r="J262" s="237"/>
      <c r="K262" s="237"/>
      <c r="L262" s="242"/>
      <c r="M262" s="243"/>
      <c r="N262" s="244"/>
      <c r="O262" s="244"/>
      <c r="P262" s="244"/>
      <c r="Q262" s="244"/>
      <c r="R262" s="244"/>
      <c r="S262" s="244"/>
      <c r="T262" s="24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6" t="s">
        <v>125</v>
      </c>
      <c r="AU262" s="246" t="s">
        <v>81</v>
      </c>
      <c r="AV262" s="14" t="s">
        <v>81</v>
      </c>
      <c r="AW262" s="14" t="s">
        <v>4</v>
      </c>
      <c r="AX262" s="14" t="s">
        <v>79</v>
      </c>
      <c r="AY262" s="246" t="s">
        <v>112</v>
      </c>
    </row>
    <row r="263" s="2" customFormat="1" ht="21.75" customHeight="1">
      <c r="A263" s="40"/>
      <c r="B263" s="41"/>
      <c r="C263" s="206" t="s">
        <v>403</v>
      </c>
      <c r="D263" s="206" t="s">
        <v>114</v>
      </c>
      <c r="E263" s="207" t="s">
        <v>404</v>
      </c>
      <c r="F263" s="208" t="s">
        <v>405</v>
      </c>
      <c r="G263" s="209" t="s">
        <v>386</v>
      </c>
      <c r="H263" s="210">
        <v>101.146</v>
      </c>
      <c r="I263" s="211"/>
      <c r="J263" s="212">
        <f>ROUND(I263*H263,2)</f>
        <v>0</v>
      </c>
      <c r="K263" s="208" t="s">
        <v>118</v>
      </c>
      <c r="L263" s="46"/>
      <c r="M263" s="213" t="s">
        <v>19</v>
      </c>
      <c r="N263" s="214" t="s">
        <v>42</v>
      </c>
      <c r="O263" s="86"/>
      <c r="P263" s="215">
        <f>O263*H263</f>
        <v>0</v>
      </c>
      <c r="Q263" s="215">
        <v>0</v>
      </c>
      <c r="R263" s="215">
        <f>Q263*H263</f>
        <v>0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119</v>
      </c>
      <c r="AT263" s="217" t="s">
        <v>114</v>
      </c>
      <c r="AU263" s="217" t="s">
        <v>81</v>
      </c>
      <c r="AY263" s="19" t="s">
        <v>112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79</v>
      </c>
      <c r="BK263" s="218">
        <f>ROUND(I263*H263,2)</f>
        <v>0</v>
      </c>
      <c r="BL263" s="19" t="s">
        <v>119</v>
      </c>
      <c r="BM263" s="217" t="s">
        <v>406</v>
      </c>
    </row>
    <row r="264" s="2" customFormat="1">
      <c r="A264" s="40"/>
      <c r="B264" s="41"/>
      <c r="C264" s="42"/>
      <c r="D264" s="219" t="s">
        <v>121</v>
      </c>
      <c r="E264" s="42"/>
      <c r="F264" s="220" t="s">
        <v>407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121</v>
      </c>
      <c r="AU264" s="19" t="s">
        <v>81</v>
      </c>
    </row>
    <row r="265" s="2" customFormat="1">
      <c r="A265" s="40"/>
      <c r="B265" s="41"/>
      <c r="C265" s="42"/>
      <c r="D265" s="224" t="s">
        <v>123</v>
      </c>
      <c r="E265" s="42"/>
      <c r="F265" s="225" t="s">
        <v>408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123</v>
      </c>
      <c r="AU265" s="19" t="s">
        <v>81</v>
      </c>
    </row>
    <row r="266" s="14" customFormat="1">
      <c r="A266" s="14"/>
      <c r="B266" s="236"/>
      <c r="C266" s="237"/>
      <c r="D266" s="219" t="s">
        <v>125</v>
      </c>
      <c r="E266" s="238" t="s">
        <v>19</v>
      </c>
      <c r="F266" s="239" t="s">
        <v>409</v>
      </c>
      <c r="G266" s="237"/>
      <c r="H266" s="240">
        <v>144.066</v>
      </c>
      <c r="I266" s="241"/>
      <c r="J266" s="237"/>
      <c r="K266" s="237"/>
      <c r="L266" s="242"/>
      <c r="M266" s="243"/>
      <c r="N266" s="244"/>
      <c r="O266" s="244"/>
      <c r="P266" s="244"/>
      <c r="Q266" s="244"/>
      <c r="R266" s="244"/>
      <c r="S266" s="244"/>
      <c r="T266" s="245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6" t="s">
        <v>125</v>
      </c>
      <c r="AU266" s="246" t="s">
        <v>81</v>
      </c>
      <c r="AV266" s="14" t="s">
        <v>81</v>
      </c>
      <c r="AW266" s="14" t="s">
        <v>33</v>
      </c>
      <c r="AX266" s="14" t="s">
        <v>71</v>
      </c>
      <c r="AY266" s="246" t="s">
        <v>112</v>
      </c>
    </row>
    <row r="267" s="14" customFormat="1">
      <c r="A267" s="14"/>
      <c r="B267" s="236"/>
      <c r="C267" s="237"/>
      <c r="D267" s="219" t="s">
        <v>125</v>
      </c>
      <c r="E267" s="238" t="s">
        <v>19</v>
      </c>
      <c r="F267" s="239" t="s">
        <v>410</v>
      </c>
      <c r="G267" s="237"/>
      <c r="H267" s="240">
        <v>-42.920000000000002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6" t="s">
        <v>125</v>
      </c>
      <c r="AU267" s="246" t="s">
        <v>81</v>
      </c>
      <c r="AV267" s="14" t="s">
        <v>81</v>
      </c>
      <c r="AW267" s="14" t="s">
        <v>33</v>
      </c>
      <c r="AX267" s="14" t="s">
        <v>71</v>
      </c>
      <c r="AY267" s="246" t="s">
        <v>112</v>
      </c>
    </row>
    <row r="268" s="15" customFormat="1">
      <c r="A268" s="15"/>
      <c r="B268" s="247"/>
      <c r="C268" s="248"/>
      <c r="D268" s="219" t="s">
        <v>125</v>
      </c>
      <c r="E268" s="249" t="s">
        <v>19</v>
      </c>
      <c r="F268" s="250" t="s">
        <v>140</v>
      </c>
      <c r="G268" s="248"/>
      <c r="H268" s="251">
        <v>101.146</v>
      </c>
      <c r="I268" s="252"/>
      <c r="J268" s="248"/>
      <c r="K268" s="248"/>
      <c r="L268" s="253"/>
      <c r="M268" s="254"/>
      <c r="N268" s="255"/>
      <c r="O268" s="255"/>
      <c r="P268" s="255"/>
      <c r="Q268" s="255"/>
      <c r="R268" s="255"/>
      <c r="S268" s="255"/>
      <c r="T268" s="256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57" t="s">
        <v>125</v>
      </c>
      <c r="AU268" s="257" t="s">
        <v>81</v>
      </c>
      <c r="AV268" s="15" t="s">
        <v>119</v>
      </c>
      <c r="AW268" s="15" t="s">
        <v>33</v>
      </c>
      <c r="AX268" s="15" t="s">
        <v>79</v>
      </c>
      <c r="AY268" s="257" t="s">
        <v>112</v>
      </c>
    </row>
    <row r="269" s="2" customFormat="1" ht="24.15" customHeight="1">
      <c r="A269" s="40"/>
      <c r="B269" s="41"/>
      <c r="C269" s="206" t="s">
        <v>411</v>
      </c>
      <c r="D269" s="206" t="s">
        <v>114</v>
      </c>
      <c r="E269" s="207" t="s">
        <v>412</v>
      </c>
      <c r="F269" s="208" t="s">
        <v>413</v>
      </c>
      <c r="G269" s="209" t="s">
        <v>386</v>
      </c>
      <c r="H269" s="210">
        <v>1921.7739999999999</v>
      </c>
      <c r="I269" s="211"/>
      <c r="J269" s="212">
        <f>ROUND(I269*H269,2)</f>
        <v>0</v>
      </c>
      <c r="K269" s="208" t="s">
        <v>118</v>
      </c>
      <c r="L269" s="46"/>
      <c r="M269" s="213" t="s">
        <v>19</v>
      </c>
      <c r="N269" s="214" t="s">
        <v>42</v>
      </c>
      <c r="O269" s="86"/>
      <c r="P269" s="215">
        <f>O269*H269</f>
        <v>0</v>
      </c>
      <c r="Q269" s="215">
        <v>0</v>
      </c>
      <c r="R269" s="215">
        <f>Q269*H269</f>
        <v>0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119</v>
      </c>
      <c r="AT269" s="217" t="s">
        <v>114</v>
      </c>
      <c r="AU269" s="217" t="s">
        <v>81</v>
      </c>
      <c r="AY269" s="19" t="s">
        <v>112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79</v>
      </c>
      <c r="BK269" s="218">
        <f>ROUND(I269*H269,2)</f>
        <v>0</v>
      </c>
      <c r="BL269" s="19" t="s">
        <v>119</v>
      </c>
      <c r="BM269" s="217" t="s">
        <v>414</v>
      </c>
    </row>
    <row r="270" s="2" customFormat="1">
      <c r="A270" s="40"/>
      <c r="B270" s="41"/>
      <c r="C270" s="42"/>
      <c r="D270" s="219" t="s">
        <v>121</v>
      </c>
      <c r="E270" s="42"/>
      <c r="F270" s="220" t="s">
        <v>415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121</v>
      </c>
      <c r="AU270" s="19" t="s">
        <v>81</v>
      </c>
    </row>
    <row r="271" s="2" customFormat="1">
      <c r="A271" s="40"/>
      <c r="B271" s="41"/>
      <c r="C271" s="42"/>
      <c r="D271" s="224" t="s">
        <v>123</v>
      </c>
      <c r="E271" s="42"/>
      <c r="F271" s="225" t="s">
        <v>416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123</v>
      </c>
      <c r="AU271" s="19" t="s">
        <v>81</v>
      </c>
    </row>
    <row r="272" s="14" customFormat="1">
      <c r="A272" s="14"/>
      <c r="B272" s="236"/>
      <c r="C272" s="237"/>
      <c r="D272" s="219" t="s">
        <v>125</v>
      </c>
      <c r="E272" s="237"/>
      <c r="F272" s="239" t="s">
        <v>417</v>
      </c>
      <c r="G272" s="237"/>
      <c r="H272" s="240">
        <v>1921.7739999999999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6" t="s">
        <v>125</v>
      </c>
      <c r="AU272" s="246" t="s">
        <v>81</v>
      </c>
      <c r="AV272" s="14" t="s">
        <v>81</v>
      </c>
      <c r="AW272" s="14" t="s">
        <v>4</v>
      </c>
      <c r="AX272" s="14" t="s">
        <v>79</v>
      </c>
      <c r="AY272" s="246" t="s">
        <v>112</v>
      </c>
    </row>
    <row r="273" s="2" customFormat="1" ht="24.15" customHeight="1">
      <c r="A273" s="40"/>
      <c r="B273" s="41"/>
      <c r="C273" s="206" t="s">
        <v>418</v>
      </c>
      <c r="D273" s="206" t="s">
        <v>114</v>
      </c>
      <c r="E273" s="207" t="s">
        <v>419</v>
      </c>
      <c r="F273" s="208" t="s">
        <v>420</v>
      </c>
      <c r="G273" s="209" t="s">
        <v>386</v>
      </c>
      <c r="H273" s="210">
        <v>144.066</v>
      </c>
      <c r="I273" s="211"/>
      <c r="J273" s="212">
        <f>ROUND(I273*H273,2)</f>
        <v>0</v>
      </c>
      <c r="K273" s="208" t="s">
        <v>118</v>
      </c>
      <c r="L273" s="46"/>
      <c r="M273" s="213" t="s">
        <v>19</v>
      </c>
      <c r="N273" s="214" t="s">
        <v>42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119</v>
      </c>
      <c r="AT273" s="217" t="s">
        <v>114</v>
      </c>
      <c r="AU273" s="217" t="s">
        <v>81</v>
      </c>
      <c r="AY273" s="19" t="s">
        <v>112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79</v>
      </c>
      <c r="BK273" s="218">
        <f>ROUND(I273*H273,2)</f>
        <v>0</v>
      </c>
      <c r="BL273" s="19" t="s">
        <v>119</v>
      </c>
      <c r="BM273" s="217" t="s">
        <v>421</v>
      </c>
    </row>
    <row r="274" s="2" customFormat="1">
      <c r="A274" s="40"/>
      <c r="B274" s="41"/>
      <c r="C274" s="42"/>
      <c r="D274" s="219" t="s">
        <v>121</v>
      </c>
      <c r="E274" s="42"/>
      <c r="F274" s="220" t="s">
        <v>422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121</v>
      </c>
      <c r="AU274" s="19" t="s">
        <v>81</v>
      </c>
    </row>
    <row r="275" s="2" customFormat="1">
      <c r="A275" s="40"/>
      <c r="B275" s="41"/>
      <c r="C275" s="42"/>
      <c r="D275" s="224" t="s">
        <v>123</v>
      </c>
      <c r="E275" s="42"/>
      <c r="F275" s="225" t="s">
        <v>423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123</v>
      </c>
      <c r="AU275" s="19" t="s">
        <v>81</v>
      </c>
    </row>
    <row r="276" s="2" customFormat="1" ht="33" customHeight="1">
      <c r="A276" s="40"/>
      <c r="B276" s="41"/>
      <c r="C276" s="206" t="s">
        <v>424</v>
      </c>
      <c r="D276" s="206" t="s">
        <v>114</v>
      </c>
      <c r="E276" s="207" t="s">
        <v>425</v>
      </c>
      <c r="F276" s="208" t="s">
        <v>426</v>
      </c>
      <c r="G276" s="209" t="s">
        <v>386</v>
      </c>
      <c r="H276" s="210">
        <v>35.520000000000003</v>
      </c>
      <c r="I276" s="211"/>
      <c r="J276" s="212">
        <f>ROUND(I276*H276,2)</f>
        <v>0</v>
      </c>
      <c r="K276" s="208" t="s">
        <v>118</v>
      </c>
      <c r="L276" s="46"/>
      <c r="M276" s="213" t="s">
        <v>19</v>
      </c>
      <c r="N276" s="214" t="s">
        <v>42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119</v>
      </c>
      <c r="AT276" s="217" t="s">
        <v>114</v>
      </c>
      <c r="AU276" s="217" t="s">
        <v>81</v>
      </c>
      <c r="AY276" s="19" t="s">
        <v>112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79</v>
      </c>
      <c r="BK276" s="218">
        <f>ROUND(I276*H276,2)</f>
        <v>0</v>
      </c>
      <c r="BL276" s="19" t="s">
        <v>119</v>
      </c>
      <c r="BM276" s="217" t="s">
        <v>427</v>
      </c>
    </row>
    <row r="277" s="2" customFormat="1">
      <c r="A277" s="40"/>
      <c r="B277" s="41"/>
      <c r="C277" s="42"/>
      <c r="D277" s="219" t="s">
        <v>121</v>
      </c>
      <c r="E277" s="42"/>
      <c r="F277" s="220" t="s">
        <v>428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121</v>
      </c>
      <c r="AU277" s="19" t="s">
        <v>81</v>
      </c>
    </row>
    <row r="278" s="2" customFormat="1">
      <c r="A278" s="40"/>
      <c r="B278" s="41"/>
      <c r="C278" s="42"/>
      <c r="D278" s="224" t="s">
        <v>123</v>
      </c>
      <c r="E278" s="42"/>
      <c r="F278" s="225" t="s">
        <v>429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123</v>
      </c>
      <c r="AU278" s="19" t="s">
        <v>81</v>
      </c>
    </row>
    <row r="279" s="2" customFormat="1" ht="33" customHeight="1">
      <c r="A279" s="40"/>
      <c r="B279" s="41"/>
      <c r="C279" s="206" t="s">
        <v>430</v>
      </c>
      <c r="D279" s="206" t="s">
        <v>114</v>
      </c>
      <c r="E279" s="207" t="s">
        <v>431</v>
      </c>
      <c r="F279" s="208" t="s">
        <v>432</v>
      </c>
      <c r="G279" s="209" t="s">
        <v>386</v>
      </c>
      <c r="H279" s="210">
        <v>14.504</v>
      </c>
      <c r="I279" s="211"/>
      <c r="J279" s="212">
        <f>ROUND(I279*H279,2)</f>
        <v>0</v>
      </c>
      <c r="K279" s="208" t="s">
        <v>118</v>
      </c>
      <c r="L279" s="46"/>
      <c r="M279" s="213" t="s">
        <v>19</v>
      </c>
      <c r="N279" s="214" t="s">
        <v>42</v>
      </c>
      <c r="O279" s="86"/>
      <c r="P279" s="215">
        <f>O279*H279</f>
        <v>0</v>
      </c>
      <c r="Q279" s="215">
        <v>0</v>
      </c>
      <c r="R279" s="215">
        <f>Q279*H279</f>
        <v>0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119</v>
      </c>
      <c r="AT279" s="217" t="s">
        <v>114</v>
      </c>
      <c r="AU279" s="217" t="s">
        <v>81</v>
      </c>
      <c r="AY279" s="19" t="s">
        <v>112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79</v>
      </c>
      <c r="BK279" s="218">
        <f>ROUND(I279*H279,2)</f>
        <v>0</v>
      </c>
      <c r="BL279" s="19" t="s">
        <v>119</v>
      </c>
      <c r="BM279" s="217" t="s">
        <v>433</v>
      </c>
    </row>
    <row r="280" s="2" customFormat="1">
      <c r="A280" s="40"/>
      <c r="B280" s="41"/>
      <c r="C280" s="42"/>
      <c r="D280" s="219" t="s">
        <v>121</v>
      </c>
      <c r="E280" s="42"/>
      <c r="F280" s="220" t="s">
        <v>434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121</v>
      </c>
      <c r="AU280" s="19" t="s">
        <v>81</v>
      </c>
    </row>
    <row r="281" s="2" customFormat="1">
      <c r="A281" s="40"/>
      <c r="B281" s="41"/>
      <c r="C281" s="42"/>
      <c r="D281" s="224" t="s">
        <v>123</v>
      </c>
      <c r="E281" s="42"/>
      <c r="F281" s="225" t="s">
        <v>435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123</v>
      </c>
      <c r="AU281" s="19" t="s">
        <v>81</v>
      </c>
    </row>
    <row r="282" s="2" customFormat="1" ht="24.15" customHeight="1">
      <c r="A282" s="40"/>
      <c r="B282" s="41"/>
      <c r="C282" s="206" t="s">
        <v>436</v>
      </c>
      <c r="D282" s="206" t="s">
        <v>114</v>
      </c>
      <c r="E282" s="207" t="s">
        <v>437</v>
      </c>
      <c r="F282" s="208" t="s">
        <v>438</v>
      </c>
      <c r="G282" s="209" t="s">
        <v>386</v>
      </c>
      <c r="H282" s="210">
        <v>42.920000000000002</v>
      </c>
      <c r="I282" s="211"/>
      <c r="J282" s="212">
        <f>ROUND(I282*H282,2)</f>
        <v>0</v>
      </c>
      <c r="K282" s="208" t="s">
        <v>118</v>
      </c>
      <c r="L282" s="46"/>
      <c r="M282" s="213" t="s">
        <v>19</v>
      </c>
      <c r="N282" s="214" t="s">
        <v>42</v>
      </c>
      <c r="O282" s="86"/>
      <c r="P282" s="215">
        <f>O282*H282</f>
        <v>0</v>
      </c>
      <c r="Q282" s="215">
        <v>0</v>
      </c>
      <c r="R282" s="215">
        <f>Q282*H282</f>
        <v>0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119</v>
      </c>
      <c r="AT282" s="217" t="s">
        <v>114</v>
      </c>
      <c r="AU282" s="217" t="s">
        <v>81</v>
      </c>
      <c r="AY282" s="19" t="s">
        <v>112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79</v>
      </c>
      <c r="BK282" s="218">
        <f>ROUND(I282*H282,2)</f>
        <v>0</v>
      </c>
      <c r="BL282" s="19" t="s">
        <v>119</v>
      </c>
      <c r="BM282" s="217" t="s">
        <v>439</v>
      </c>
    </row>
    <row r="283" s="2" customFormat="1">
      <c r="A283" s="40"/>
      <c r="B283" s="41"/>
      <c r="C283" s="42"/>
      <c r="D283" s="219" t="s">
        <v>121</v>
      </c>
      <c r="E283" s="42"/>
      <c r="F283" s="220" t="s">
        <v>440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121</v>
      </c>
      <c r="AU283" s="19" t="s">
        <v>81</v>
      </c>
    </row>
    <row r="284" s="2" customFormat="1">
      <c r="A284" s="40"/>
      <c r="B284" s="41"/>
      <c r="C284" s="42"/>
      <c r="D284" s="224" t="s">
        <v>123</v>
      </c>
      <c r="E284" s="42"/>
      <c r="F284" s="225" t="s">
        <v>441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123</v>
      </c>
      <c r="AU284" s="19" t="s">
        <v>81</v>
      </c>
    </row>
    <row r="285" s="14" customFormat="1">
      <c r="A285" s="14"/>
      <c r="B285" s="236"/>
      <c r="C285" s="237"/>
      <c r="D285" s="219" t="s">
        <v>125</v>
      </c>
      <c r="E285" s="238" t="s">
        <v>19</v>
      </c>
      <c r="F285" s="239" t="s">
        <v>442</v>
      </c>
      <c r="G285" s="237"/>
      <c r="H285" s="240">
        <v>42.920000000000002</v>
      </c>
      <c r="I285" s="241"/>
      <c r="J285" s="237"/>
      <c r="K285" s="237"/>
      <c r="L285" s="242"/>
      <c r="M285" s="243"/>
      <c r="N285" s="244"/>
      <c r="O285" s="244"/>
      <c r="P285" s="244"/>
      <c r="Q285" s="244"/>
      <c r="R285" s="244"/>
      <c r="S285" s="244"/>
      <c r="T285" s="24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6" t="s">
        <v>125</v>
      </c>
      <c r="AU285" s="246" t="s">
        <v>81</v>
      </c>
      <c r="AV285" s="14" t="s">
        <v>81</v>
      </c>
      <c r="AW285" s="14" t="s">
        <v>33</v>
      </c>
      <c r="AX285" s="14" t="s">
        <v>79</v>
      </c>
      <c r="AY285" s="246" t="s">
        <v>112</v>
      </c>
    </row>
    <row r="286" s="12" customFormat="1" ht="22.8" customHeight="1">
      <c r="A286" s="12"/>
      <c r="B286" s="190"/>
      <c r="C286" s="191"/>
      <c r="D286" s="192" t="s">
        <v>70</v>
      </c>
      <c r="E286" s="204" t="s">
        <v>443</v>
      </c>
      <c r="F286" s="204" t="s">
        <v>444</v>
      </c>
      <c r="G286" s="191"/>
      <c r="H286" s="191"/>
      <c r="I286" s="194"/>
      <c r="J286" s="205">
        <f>BK286</f>
        <v>0</v>
      </c>
      <c r="K286" s="191"/>
      <c r="L286" s="196"/>
      <c r="M286" s="197"/>
      <c r="N286" s="198"/>
      <c r="O286" s="198"/>
      <c r="P286" s="199">
        <f>SUM(P287:P289)</f>
        <v>0</v>
      </c>
      <c r="Q286" s="198"/>
      <c r="R286" s="199">
        <f>SUM(R287:R289)</f>
        <v>0</v>
      </c>
      <c r="S286" s="198"/>
      <c r="T286" s="200">
        <f>SUM(T287:T289)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1" t="s">
        <v>79</v>
      </c>
      <c r="AT286" s="202" t="s">
        <v>70</v>
      </c>
      <c r="AU286" s="202" t="s">
        <v>79</v>
      </c>
      <c r="AY286" s="201" t="s">
        <v>112</v>
      </c>
      <c r="BK286" s="203">
        <f>SUM(BK287:BK289)</f>
        <v>0</v>
      </c>
    </row>
    <row r="287" s="2" customFormat="1" ht="33" customHeight="1">
      <c r="A287" s="40"/>
      <c r="B287" s="41"/>
      <c r="C287" s="206" t="s">
        <v>445</v>
      </c>
      <c r="D287" s="206" t="s">
        <v>114</v>
      </c>
      <c r="E287" s="207" t="s">
        <v>446</v>
      </c>
      <c r="F287" s="208" t="s">
        <v>447</v>
      </c>
      <c r="G287" s="209" t="s">
        <v>386</v>
      </c>
      <c r="H287" s="210">
        <v>229.393</v>
      </c>
      <c r="I287" s="211"/>
      <c r="J287" s="212">
        <f>ROUND(I287*H287,2)</f>
        <v>0</v>
      </c>
      <c r="K287" s="208" t="s">
        <v>118</v>
      </c>
      <c r="L287" s="46"/>
      <c r="M287" s="213" t="s">
        <v>19</v>
      </c>
      <c r="N287" s="214" t="s">
        <v>42</v>
      </c>
      <c r="O287" s="86"/>
      <c r="P287" s="215">
        <f>O287*H287</f>
        <v>0</v>
      </c>
      <c r="Q287" s="215">
        <v>0</v>
      </c>
      <c r="R287" s="215">
        <f>Q287*H287</f>
        <v>0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119</v>
      </c>
      <c r="AT287" s="217" t="s">
        <v>114</v>
      </c>
      <c r="AU287" s="217" t="s">
        <v>81</v>
      </c>
      <c r="AY287" s="19" t="s">
        <v>112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79</v>
      </c>
      <c r="BK287" s="218">
        <f>ROUND(I287*H287,2)</f>
        <v>0</v>
      </c>
      <c r="BL287" s="19" t="s">
        <v>119</v>
      </c>
      <c r="BM287" s="217" t="s">
        <v>448</v>
      </c>
    </row>
    <row r="288" s="2" customFormat="1">
      <c r="A288" s="40"/>
      <c r="B288" s="41"/>
      <c r="C288" s="42"/>
      <c r="D288" s="219" t="s">
        <v>121</v>
      </c>
      <c r="E288" s="42"/>
      <c r="F288" s="220" t="s">
        <v>449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121</v>
      </c>
      <c r="AU288" s="19" t="s">
        <v>81</v>
      </c>
    </row>
    <row r="289" s="2" customFormat="1">
      <c r="A289" s="40"/>
      <c r="B289" s="41"/>
      <c r="C289" s="42"/>
      <c r="D289" s="224" t="s">
        <v>123</v>
      </c>
      <c r="E289" s="42"/>
      <c r="F289" s="225" t="s">
        <v>450</v>
      </c>
      <c r="G289" s="42"/>
      <c r="H289" s="42"/>
      <c r="I289" s="221"/>
      <c r="J289" s="42"/>
      <c r="K289" s="42"/>
      <c r="L289" s="46"/>
      <c r="M289" s="269"/>
      <c r="N289" s="270"/>
      <c r="O289" s="271"/>
      <c r="P289" s="271"/>
      <c r="Q289" s="271"/>
      <c r="R289" s="271"/>
      <c r="S289" s="271"/>
      <c r="T289" s="272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123</v>
      </c>
      <c r="AU289" s="19" t="s">
        <v>81</v>
      </c>
    </row>
    <row r="290" s="2" customFormat="1" ht="6.96" customHeight="1">
      <c r="A290" s="40"/>
      <c r="B290" s="61"/>
      <c r="C290" s="62"/>
      <c r="D290" s="62"/>
      <c r="E290" s="62"/>
      <c r="F290" s="62"/>
      <c r="G290" s="62"/>
      <c r="H290" s="62"/>
      <c r="I290" s="62"/>
      <c r="J290" s="62"/>
      <c r="K290" s="62"/>
      <c r="L290" s="46"/>
      <c r="M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</row>
  </sheetData>
  <sheetProtection sheet="1" autoFilter="0" formatColumns="0" formatRows="0" objects="1" scenarios="1" spinCount="100000" saltValue="uohRAuErjKExlMDkoYLIyGZI8nWloOE4Td/deRqx0foXRfYWV2pNag9d7+ITWG7Y9SjHemrIclthgGQD0p/D0w==" hashValue="xReoCtwjyI1f+rtiDHQB2CvJ/pMr7N/1oaglkqTYw7xIWhi0aIzgo4NDUMPOeAgsCHwnl4FcLPs/fKT7XFDLAg==" algorithmName="SHA-512" password="CB6D"/>
  <autoFilter ref="C84:K289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5_02/113107162"/>
    <hyperlink ref="F95" r:id="rId2" display="https://podminky.urs.cz/item/CS_URS_2025_02/113107170"/>
    <hyperlink ref="F100" r:id="rId3" display="https://podminky.urs.cz/item/CS_URS_2025_02/113107181"/>
    <hyperlink ref="F105" r:id="rId4" display="https://podminky.urs.cz/item/CS_URS_2025_02/113201112"/>
    <hyperlink ref="F110" r:id="rId5" display="https://podminky.urs.cz/item/CS_URS_2025_02/181951112"/>
    <hyperlink ref="F114" r:id="rId6" display="https://podminky.urs.cz/item/CS_URS_2025_02/564861111"/>
    <hyperlink ref="F119" r:id="rId7" display="https://podminky.urs.cz/item/CS_URS_2025_02/564911511"/>
    <hyperlink ref="F123" r:id="rId8" display="https://podminky.urs.cz/item/CS_URS_2025_02/573111112"/>
    <hyperlink ref="F126" r:id="rId9" display="https://podminky.urs.cz/item/CS_URS_2025_02/573231108"/>
    <hyperlink ref="F129" r:id="rId10" display="https://podminky.urs.cz/item/CS_URS_2025_02/577144011"/>
    <hyperlink ref="F136" r:id="rId11" display="https://podminky.urs.cz/item/CS_URS_2025_02/912211131"/>
    <hyperlink ref="F141" r:id="rId12" display="https://podminky.urs.cz/item/CS_URS_2025_02/914111111"/>
    <hyperlink ref="F148" r:id="rId13" display="https://podminky.urs.cz/item/CS_URS_2025_02/914511111"/>
    <hyperlink ref="F157" r:id="rId14" display="https://podminky.urs.cz/item/CS_URS_2025_02/915121112"/>
    <hyperlink ref="F160" r:id="rId15" display="https://podminky.urs.cz/item/CS_URS_2025_02/915121122"/>
    <hyperlink ref="F163" r:id="rId16" display="https://podminky.urs.cz/item/CS_URS_2025_02/915131112"/>
    <hyperlink ref="F166" r:id="rId17" display="https://podminky.urs.cz/item/CS_URS_2025_02/915221112"/>
    <hyperlink ref="F171" r:id="rId18" display="https://podminky.urs.cz/item/CS_URS_2025_02/915221122"/>
    <hyperlink ref="F176" r:id="rId19" display="https://podminky.urs.cz/item/CS_URS_2025_02/915223111"/>
    <hyperlink ref="F182" r:id="rId20" display="https://podminky.urs.cz/item/CS_URS_2025_02/915231112"/>
    <hyperlink ref="F187" r:id="rId21" display="https://podminky.urs.cz/item/CS_URS_2025_02/915611111"/>
    <hyperlink ref="F191" r:id="rId22" display="https://podminky.urs.cz/item/CS_URS_2025_02/915621111"/>
    <hyperlink ref="F194" r:id="rId23" display="https://podminky.urs.cz/item/CS_URS_2025_02/916131113"/>
    <hyperlink ref="F202" r:id="rId24" display="https://podminky.urs.cz/item/CS_URS_2025_02/916131213"/>
    <hyperlink ref="F216" r:id="rId25" display="https://podminky.urs.cz/item/CS_URS_2025_02/916133112"/>
    <hyperlink ref="F230" r:id="rId26" display="https://podminky.urs.cz/item/CS_URS_2025_02/916991121"/>
    <hyperlink ref="F237" r:id="rId27" display="https://podminky.urs.cz/item/CS_URS_2025_02/919732211"/>
    <hyperlink ref="F241" r:id="rId28" display="https://podminky.urs.cz/item/CS_URS_2025_02/919732221"/>
    <hyperlink ref="F245" r:id="rId29" display="https://podminky.urs.cz/item/CS_URS_2025_02/919735111"/>
    <hyperlink ref="F248" r:id="rId30" display="https://podminky.urs.cz/item/CS_URS_2025_02/966006132"/>
    <hyperlink ref="F255" r:id="rId31" display="https://podminky.urs.cz/item/CS_URS_2025_02/997013631"/>
    <hyperlink ref="F258" r:id="rId32" display="https://podminky.urs.cz/item/CS_URS_2025_02/997221551"/>
    <hyperlink ref="F261" r:id="rId33" display="https://podminky.urs.cz/item/CS_URS_2025_02/997221559"/>
    <hyperlink ref="F265" r:id="rId34" display="https://podminky.urs.cz/item/CS_URS_2025_02/997221561"/>
    <hyperlink ref="F271" r:id="rId35" display="https://podminky.urs.cz/item/CS_URS_2025_02/997221569"/>
    <hyperlink ref="F275" r:id="rId36" display="https://podminky.urs.cz/item/CS_URS_2025_02/997221611"/>
    <hyperlink ref="F278" r:id="rId37" display="https://podminky.urs.cz/item/CS_URS_2025_02/997221615"/>
    <hyperlink ref="F281" r:id="rId38" display="https://podminky.urs.cz/item/CS_URS_2025_02/997221645"/>
    <hyperlink ref="F284" r:id="rId39" display="https://podminky.urs.cz/item/CS_URS_2025_02/997221655"/>
    <hyperlink ref="F289" r:id="rId40" display="https://podminky.urs.cz/item/CS_URS_2025_02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84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Úprava parkovacích stání, ul. Matěje Kopeckého, Chomutov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451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31. 10. 2025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ROUND((SUM(BE84:BE131)),  2)</f>
        <v>0</v>
      </c>
      <c r="G33" s="40"/>
      <c r="H33" s="40"/>
      <c r="I33" s="150">
        <v>0.20999999999999999</v>
      </c>
      <c r="J33" s="149">
        <f>ROUND(((SUM(BE84:BE131))*I33),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ROUND((SUM(BF84:BF131)),  2)</f>
        <v>0</v>
      </c>
      <c r="G34" s="40"/>
      <c r="H34" s="40"/>
      <c r="I34" s="150">
        <v>0.12</v>
      </c>
      <c r="J34" s="149">
        <f>ROUND(((SUM(BF84:BF131))*I34),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ROUND((SUM(BG84:BG131)),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ROUND((SUM(BH84:BH131)),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ROUND((SUM(BI84:BI131)),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Úprava parkovacích stání, ul. Matěje Kopeckého, Chomutov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VRN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31. 10. 2025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Chomutov</v>
      </c>
      <c r="G54" s="42"/>
      <c r="H54" s="42"/>
      <c r="I54" s="34" t="s">
        <v>31</v>
      </c>
      <c r="J54" s="38" t="str">
        <f>E21</f>
        <v>DOSPRO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88</v>
      </c>
      <c r="D57" s="164"/>
      <c r="E57" s="164"/>
      <c r="F57" s="164"/>
      <c r="G57" s="164"/>
      <c r="H57" s="164"/>
      <c r="I57" s="164"/>
      <c r="J57" s="165" t="s">
        <v>89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90</v>
      </c>
    </row>
    <row r="60" s="9" customFormat="1" ht="24.96" customHeight="1">
      <c r="A60" s="9"/>
      <c r="B60" s="167"/>
      <c r="C60" s="168"/>
      <c r="D60" s="169" t="s">
        <v>452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453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454</v>
      </c>
      <c r="E62" s="176"/>
      <c r="F62" s="176"/>
      <c r="G62" s="176"/>
      <c r="H62" s="176"/>
      <c r="I62" s="176"/>
      <c r="J62" s="177">
        <f>J106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455</v>
      </c>
      <c r="E63" s="176"/>
      <c r="F63" s="176"/>
      <c r="G63" s="176"/>
      <c r="H63" s="176"/>
      <c r="I63" s="176"/>
      <c r="J63" s="177">
        <f>J114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456</v>
      </c>
      <c r="E64" s="176"/>
      <c r="F64" s="176"/>
      <c r="G64" s="176"/>
      <c r="H64" s="176"/>
      <c r="I64" s="176"/>
      <c r="J64" s="177">
        <f>J118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97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Úprava parkovacích stání, ul. Matěje Kopeckého, Chomutov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85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VRN - VRN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31. 10. 2025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Statutární město Chomutov</v>
      </c>
      <c r="G80" s="42"/>
      <c r="H80" s="42"/>
      <c r="I80" s="34" t="s">
        <v>31</v>
      </c>
      <c r="J80" s="38" t="str">
        <f>E21</f>
        <v>DOSPRO s.r.o.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34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98</v>
      </c>
      <c r="D83" s="182" t="s">
        <v>56</v>
      </c>
      <c r="E83" s="182" t="s">
        <v>52</v>
      </c>
      <c r="F83" s="182" t="s">
        <v>53</v>
      </c>
      <c r="G83" s="182" t="s">
        <v>99</v>
      </c>
      <c r="H83" s="182" t="s">
        <v>100</v>
      </c>
      <c r="I83" s="182" t="s">
        <v>101</v>
      </c>
      <c r="J83" s="182" t="s">
        <v>89</v>
      </c>
      <c r="K83" s="183" t="s">
        <v>102</v>
      </c>
      <c r="L83" s="184"/>
      <c r="M83" s="94" t="s">
        <v>19</v>
      </c>
      <c r="N83" s="95" t="s">
        <v>41</v>
      </c>
      <c r="O83" s="95" t="s">
        <v>103</v>
      </c>
      <c r="P83" s="95" t="s">
        <v>104</v>
      </c>
      <c r="Q83" s="95" t="s">
        <v>105</v>
      </c>
      <c r="R83" s="95" t="s">
        <v>106</v>
      </c>
      <c r="S83" s="95" t="s">
        <v>107</v>
      </c>
      <c r="T83" s="96" t="s">
        <v>108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109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70</v>
      </c>
      <c r="AU84" s="19" t="s">
        <v>90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70</v>
      </c>
      <c r="E85" s="193" t="s">
        <v>82</v>
      </c>
      <c r="F85" s="193" t="s">
        <v>457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P86+P106+P114+P118</f>
        <v>0</v>
      </c>
      <c r="Q85" s="198"/>
      <c r="R85" s="199">
        <f>R86+R106+R114+R118</f>
        <v>0</v>
      </c>
      <c r="S85" s="198"/>
      <c r="T85" s="200">
        <f>T86+T106+T114+T118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149</v>
      </c>
      <c r="AT85" s="202" t="s">
        <v>70</v>
      </c>
      <c r="AU85" s="202" t="s">
        <v>71</v>
      </c>
      <c r="AY85" s="201" t="s">
        <v>112</v>
      </c>
      <c r="BK85" s="203">
        <f>BK86+BK106+BK114+BK118</f>
        <v>0</v>
      </c>
    </row>
    <row r="86" s="12" customFormat="1" ht="22.8" customHeight="1">
      <c r="A86" s="12"/>
      <c r="B86" s="190"/>
      <c r="C86" s="191"/>
      <c r="D86" s="192" t="s">
        <v>70</v>
      </c>
      <c r="E86" s="204" t="s">
        <v>458</v>
      </c>
      <c r="F86" s="204" t="s">
        <v>459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SUM(P87:P105)</f>
        <v>0</v>
      </c>
      <c r="Q86" s="198"/>
      <c r="R86" s="199">
        <f>SUM(R87:R105)</f>
        <v>0</v>
      </c>
      <c r="S86" s="198"/>
      <c r="T86" s="200">
        <f>SUM(T87:T105)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149</v>
      </c>
      <c r="AT86" s="202" t="s">
        <v>70</v>
      </c>
      <c r="AU86" s="202" t="s">
        <v>79</v>
      </c>
      <c r="AY86" s="201" t="s">
        <v>112</v>
      </c>
      <c r="BK86" s="203">
        <f>SUM(BK87:BK105)</f>
        <v>0</v>
      </c>
    </row>
    <row r="87" s="2" customFormat="1" ht="24.15" customHeight="1">
      <c r="A87" s="40"/>
      <c r="B87" s="41"/>
      <c r="C87" s="206" t="s">
        <v>79</v>
      </c>
      <c r="D87" s="206" t="s">
        <v>114</v>
      </c>
      <c r="E87" s="207" t="s">
        <v>460</v>
      </c>
      <c r="F87" s="208" t="s">
        <v>461</v>
      </c>
      <c r="G87" s="209" t="s">
        <v>462</v>
      </c>
      <c r="H87" s="210">
        <v>1</v>
      </c>
      <c r="I87" s="211"/>
      <c r="J87" s="212">
        <f>ROUND(I87*H87,2)</f>
        <v>0</v>
      </c>
      <c r="K87" s="208" t="s">
        <v>118</v>
      </c>
      <c r="L87" s="46"/>
      <c r="M87" s="213" t="s">
        <v>19</v>
      </c>
      <c r="N87" s="214" t="s">
        <v>42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463</v>
      </c>
      <c r="AT87" s="217" t="s">
        <v>114</v>
      </c>
      <c r="AU87" s="217" t="s">
        <v>81</v>
      </c>
      <c r="AY87" s="19" t="s">
        <v>112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79</v>
      </c>
      <c r="BK87" s="218">
        <f>ROUND(I87*H87,2)</f>
        <v>0</v>
      </c>
      <c r="BL87" s="19" t="s">
        <v>463</v>
      </c>
      <c r="BM87" s="217" t="s">
        <v>464</v>
      </c>
    </row>
    <row r="88" s="2" customFormat="1">
      <c r="A88" s="40"/>
      <c r="B88" s="41"/>
      <c r="C88" s="42"/>
      <c r="D88" s="219" t="s">
        <v>121</v>
      </c>
      <c r="E88" s="42"/>
      <c r="F88" s="220" t="s">
        <v>465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121</v>
      </c>
      <c r="AU88" s="19" t="s">
        <v>81</v>
      </c>
    </row>
    <row r="89" s="2" customFormat="1">
      <c r="A89" s="40"/>
      <c r="B89" s="41"/>
      <c r="C89" s="42"/>
      <c r="D89" s="224" t="s">
        <v>123</v>
      </c>
      <c r="E89" s="42"/>
      <c r="F89" s="225" t="s">
        <v>466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123</v>
      </c>
      <c r="AU89" s="19" t="s">
        <v>81</v>
      </c>
    </row>
    <row r="90" s="13" customFormat="1">
      <c r="A90" s="13"/>
      <c r="B90" s="226"/>
      <c r="C90" s="227"/>
      <c r="D90" s="219" t="s">
        <v>125</v>
      </c>
      <c r="E90" s="228" t="s">
        <v>19</v>
      </c>
      <c r="F90" s="229" t="s">
        <v>467</v>
      </c>
      <c r="G90" s="227"/>
      <c r="H90" s="228" t="s">
        <v>19</v>
      </c>
      <c r="I90" s="230"/>
      <c r="J90" s="227"/>
      <c r="K90" s="227"/>
      <c r="L90" s="231"/>
      <c r="M90" s="232"/>
      <c r="N90" s="233"/>
      <c r="O90" s="233"/>
      <c r="P90" s="233"/>
      <c r="Q90" s="233"/>
      <c r="R90" s="233"/>
      <c r="S90" s="233"/>
      <c r="T90" s="234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125</v>
      </c>
      <c r="AU90" s="235" t="s">
        <v>81</v>
      </c>
      <c r="AV90" s="13" t="s">
        <v>79</v>
      </c>
      <c r="AW90" s="13" t="s">
        <v>33</v>
      </c>
      <c r="AX90" s="13" t="s">
        <v>71</v>
      </c>
      <c r="AY90" s="235" t="s">
        <v>112</v>
      </c>
    </row>
    <row r="91" s="13" customFormat="1">
      <c r="A91" s="13"/>
      <c r="B91" s="226"/>
      <c r="C91" s="227"/>
      <c r="D91" s="219" t="s">
        <v>125</v>
      </c>
      <c r="E91" s="228" t="s">
        <v>19</v>
      </c>
      <c r="F91" s="229" t="s">
        <v>468</v>
      </c>
      <c r="G91" s="227"/>
      <c r="H91" s="228" t="s">
        <v>19</v>
      </c>
      <c r="I91" s="230"/>
      <c r="J91" s="227"/>
      <c r="K91" s="227"/>
      <c r="L91" s="231"/>
      <c r="M91" s="232"/>
      <c r="N91" s="233"/>
      <c r="O91" s="233"/>
      <c r="P91" s="233"/>
      <c r="Q91" s="233"/>
      <c r="R91" s="233"/>
      <c r="S91" s="233"/>
      <c r="T91" s="234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5" t="s">
        <v>125</v>
      </c>
      <c r="AU91" s="235" t="s">
        <v>81</v>
      </c>
      <c r="AV91" s="13" t="s">
        <v>79</v>
      </c>
      <c r="AW91" s="13" t="s">
        <v>33</v>
      </c>
      <c r="AX91" s="13" t="s">
        <v>71</v>
      </c>
      <c r="AY91" s="235" t="s">
        <v>112</v>
      </c>
    </row>
    <row r="92" s="13" customFormat="1">
      <c r="A92" s="13"/>
      <c r="B92" s="226"/>
      <c r="C92" s="227"/>
      <c r="D92" s="219" t="s">
        <v>125</v>
      </c>
      <c r="E92" s="228" t="s">
        <v>19</v>
      </c>
      <c r="F92" s="229" t="s">
        <v>469</v>
      </c>
      <c r="G92" s="227"/>
      <c r="H92" s="228" t="s">
        <v>19</v>
      </c>
      <c r="I92" s="230"/>
      <c r="J92" s="227"/>
      <c r="K92" s="227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125</v>
      </c>
      <c r="AU92" s="235" t="s">
        <v>81</v>
      </c>
      <c r="AV92" s="13" t="s">
        <v>79</v>
      </c>
      <c r="AW92" s="13" t="s">
        <v>33</v>
      </c>
      <c r="AX92" s="13" t="s">
        <v>71</v>
      </c>
      <c r="AY92" s="235" t="s">
        <v>112</v>
      </c>
    </row>
    <row r="93" s="13" customFormat="1">
      <c r="A93" s="13"/>
      <c r="B93" s="226"/>
      <c r="C93" s="227"/>
      <c r="D93" s="219" t="s">
        <v>125</v>
      </c>
      <c r="E93" s="228" t="s">
        <v>19</v>
      </c>
      <c r="F93" s="229" t="s">
        <v>470</v>
      </c>
      <c r="G93" s="227"/>
      <c r="H93" s="228" t="s">
        <v>19</v>
      </c>
      <c r="I93" s="230"/>
      <c r="J93" s="227"/>
      <c r="K93" s="227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125</v>
      </c>
      <c r="AU93" s="235" t="s">
        <v>81</v>
      </c>
      <c r="AV93" s="13" t="s">
        <v>79</v>
      </c>
      <c r="AW93" s="13" t="s">
        <v>33</v>
      </c>
      <c r="AX93" s="13" t="s">
        <v>71</v>
      </c>
      <c r="AY93" s="235" t="s">
        <v>112</v>
      </c>
    </row>
    <row r="94" s="14" customFormat="1">
      <c r="A94" s="14"/>
      <c r="B94" s="236"/>
      <c r="C94" s="237"/>
      <c r="D94" s="219" t="s">
        <v>125</v>
      </c>
      <c r="E94" s="238" t="s">
        <v>19</v>
      </c>
      <c r="F94" s="239" t="s">
        <v>79</v>
      </c>
      <c r="G94" s="237"/>
      <c r="H94" s="240">
        <v>1</v>
      </c>
      <c r="I94" s="241"/>
      <c r="J94" s="237"/>
      <c r="K94" s="237"/>
      <c r="L94" s="242"/>
      <c r="M94" s="243"/>
      <c r="N94" s="244"/>
      <c r="O94" s="244"/>
      <c r="P94" s="244"/>
      <c r="Q94" s="244"/>
      <c r="R94" s="244"/>
      <c r="S94" s="244"/>
      <c r="T94" s="245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6" t="s">
        <v>125</v>
      </c>
      <c r="AU94" s="246" t="s">
        <v>81</v>
      </c>
      <c r="AV94" s="14" t="s">
        <v>81</v>
      </c>
      <c r="AW94" s="14" t="s">
        <v>33</v>
      </c>
      <c r="AX94" s="14" t="s">
        <v>79</v>
      </c>
      <c r="AY94" s="246" t="s">
        <v>112</v>
      </c>
    </row>
    <row r="95" s="2" customFormat="1" ht="16.5" customHeight="1">
      <c r="A95" s="40"/>
      <c r="B95" s="41"/>
      <c r="C95" s="206" t="s">
        <v>81</v>
      </c>
      <c r="D95" s="206" t="s">
        <v>114</v>
      </c>
      <c r="E95" s="207" t="s">
        <v>471</v>
      </c>
      <c r="F95" s="208" t="s">
        <v>472</v>
      </c>
      <c r="G95" s="209" t="s">
        <v>462</v>
      </c>
      <c r="H95" s="210">
        <v>1</v>
      </c>
      <c r="I95" s="211"/>
      <c r="J95" s="212">
        <f>ROUND(I95*H95,2)</f>
        <v>0</v>
      </c>
      <c r="K95" s="208" t="s">
        <v>118</v>
      </c>
      <c r="L95" s="46"/>
      <c r="M95" s="213" t="s">
        <v>19</v>
      </c>
      <c r="N95" s="214" t="s">
        <v>42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463</v>
      </c>
      <c r="AT95" s="217" t="s">
        <v>114</v>
      </c>
      <c r="AU95" s="217" t="s">
        <v>81</v>
      </c>
      <c r="AY95" s="19" t="s">
        <v>112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79</v>
      </c>
      <c r="BK95" s="218">
        <f>ROUND(I95*H95,2)</f>
        <v>0</v>
      </c>
      <c r="BL95" s="19" t="s">
        <v>463</v>
      </c>
      <c r="BM95" s="217" t="s">
        <v>473</v>
      </c>
    </row>
    <row r="96" s="2" customFormat="1">
      <c r="A96" s="40"/>
      <c r="B96" s="41"/>
      <c r="C96" s="42"/>
      <c r="D96" s="219" t="s">
        <v>121</v>
      </c>
      <c r="E96" s="42"/>
      <c r="F96" s="220" t="s">
        <v>474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121</v>
      </c>
      <c r="AU96" s="19" t="s">
        <v>81</v>
      </c>
    </row>
    <row r="97" s="2" customFormat="1">
      <c r="A97" s="40"/>
      <c r="B97" s="41"/>
      <c r="C97" s="42"/>
      <c r="D97" s="224" t="s">
        <v>123</v>
      </c>
      <c r="E97" s="42"/>
      <c r="F97" s="225" t="s">
        <v>475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123</v>
      </c>
      <c r="AU97" s="19" t="s">
        <v>81</v>
      </c>
    </row>
    <row r="98" s="13" customFormat="1">
      <c r="A98" s="13"/>
      <c r="B98" s="226"/>
      <c r="C98" s="227"/>
      <c r="D98" s="219" t="s">
        <v>125</v>
      </c>
      <c r="E98" s="228" t="s">
        <v>19</v>
      </c>
      <c r="F98" s="229" t="s">
        <v>476</v>
      </c>
      <c r="G98" s="227"/>
      <c r="H98" s="228" t="s">
        <v>19</v>
      </c>
      <c r="I98" s="230"/>
      <c r="J98" s="227"/>
      <c r="K98" s="227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125</v>
      </c>
      <c r="AU98" s="235" t="s">
        <v>81</v>
      </c>
      <c r="AV98" s="13" t="s">
        <v>79</v>
      </c>
      <c r="AW98" s="13" t="s">
        <v>33</v>
      </c>
      <c r="AX98" s="13" t="s">
        <v>71</v>
      </c>
      <c r="AY98" s="235" t="s">
        <v>112</v>
      </c>
    </row>
    <row r="99" s="13" customFormat="1">
      <c r="A99" s="13"/>
      <c r="B99" s="226"/>
      <c r="C99" s="227"/>
      <c r="D99" s="219" t="s">
        <v>125</v>
      </c>
      <c r="E99" s="228" t="s">
        <v>19</v>
      </c>
      <c r="F99" s="229" t="s">
        <v>477</v>
      </c>
      <c r="G99" s="227"/>
      <c r="H99" s="228" t="s">
        <v>19</v>
      </c>
      <c r="I99" s="230"/>
      <c r="J99" s="227"/>
      <c r="K99" s="227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125</v>
      </c>
      <c r="AU99" s="235" t="s">
        <v>81</v>
      </c>
      <c r="AV99" s="13" t="s">
        <v>79</v>
      </c>
      <c r="AW99" s="13" t="s">
        <v>33</v>
      </c>
      <c r="AX99" s="13" t="s">
        <v>71</v>
      </c>
      <c r="AY99" s="235" t="s">
        <v>112</v>
      </c>
    </row>
    <row r="100" s="13" customFormat="1">
      <c r="A100" s="13"/>
      <c r="B100" s="226"/>
      <c r="C100" s="227"/>
      <c r="D100" s="219" t="s">
        <v>125</v>
      </c>
      <c r="E100" s="228" t="s">
        <v>19</v>
      </c>
      <c r="F100" s="229" t="s">
        <v>478</v>
      </c>
      <c r="G100" s="227"/>
      <c r="H100" s="228" t="s">
        <v>19</v>
      </c>
      <c r="I100" s="230"/>
      <c r="J100" s="227"/>
      <c r="K100" s="227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125</v>
      </c>
      <c r="AU100" s="235" t="s">
        <v>81</v>
      </c>
      <c r="AV100" s="13" t="s">
        <v>79</v>
      </c>
      <c r="AW100" s="13" t="s">
        <v>33</v>
      </c>
      <c r="AX100" s="13" t="s">
        <v>71</v>
      </c>
      <c r="AY100" s="235" t="s">
        <v>112</v>
      </c>
    </row>
    <row r="101" s="13" customFormat="1">
      <c r="A101" s="13"/>
      <c r="B101" s="226"/>
      <c r="C101" s="227"/>
      <c r="D101" s="219" t="s">
        <v>125</v>
      </c>
      <c r="E101" s="228" t="s">
        <v>19</v>
      </c>
      <c r="F101" s="229" t="s">
        <v>479</v>
      </c>
      <c r="G101" s="227"/>
      <c r="H101" s="228" t="s">
        <v>19</v>
      </c>
      <c r="I101" s="230"/>
      <c r="J101" s="227"/>
      <c r="K101" s="227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125</v>
      </c>
      <c r="AU101" s="235" t="s">
        <v>81</v>
      </c>
      <c r="AV101" s="13" t="s">
        <v>79</v>
      </c>
      <c r="AW101" s="13" t="s">
        <v>33</v>
      </c>
      <c r="AX101" s="13" t="s">
        <v>71</v>
      </c>
      <c r="AY101" s="235" t="s">
        <v>112</v>
      </c>
    </row>
    <row r="102" s="13" customFormat="1">
      <c r="A102" s="13"/>
      <c r="B102" s="226"/>
      <c r="C102" s="227"/>
      <c r="D102" s="219" t="s">
        <v>125</v>
      </c>
      <c r="E102" s="228" t="s">
        <v>19</v>
      </c>
      <c r="F102" s="229" t="s">
        <v>480</v>
      </c>
      <c r="G102" s="227"/>
      <c r="H102" s="228" t="s">
        <v>19</v>
      </c>
      <c r="I102" s="230"/>
      <c r="J102" s="227"/>
      <c r="K102" s="227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125</v>
      </c>
      <c r="AU102" s="235" t="s">
        <v>81</v>
      </c>
      <c r="AV102" s="13" t="s">
        <v>79</v>
      </c>
      <c r="AW102" s="13" t="s">
        <v>33</v>
      </c>
      <c r="AX102" s="13" t="s">
        <v>71</v>
      </c>
      <c r="AY102" s="235" t="s">
        <v>112</v>
      </c>
    </row>
    <row r="103" s="13" customFormat="1">
      <c r="A103" s="13"/>
      <c r="B103" s="226"/>
      <c r="C103" s="227"/>
      <c r="D103" s="219" t="s">
        <v>125</v>
      </c>
      <c r="E103" s="228" t="s">
        <v>19</v>
      </c>
      <c r="F103" s="229" t="s">
        <v>481</v>
      </c>
      <c r="G103" s="227"/>
      <c r="H103" s="228" t="s">
        <v>19</v>
      </c>
      <c r="I103" s="230"/>
      <c r="J103" s="227"/>
      <c r="K103" s="227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125</v>
      </c>
      <c r="AU103" s="235" t="s">
        <v>81</v>
      </c>
      <c r="AV103" s="13" t="s">
        <v>79</v>
      </c>
      <c r="AW103" s="13" t="s">
        <v>33</v>
      </c>
      <c r="AX103" s="13" t="s">
        <v>71</v>
      </c>
      <c r="AY103" s="235" t="s">
        <v>112</v>
      </c>
    </row>
    <row r="104" s="13" customFormat="1">
      <c r="A104" s="13"/>
      <c r="B104" s="226"/>
      <c r="C104" s="227"/>
      <c r="D104" s="219" t="s">
        <v>125</v>
      </c>
      <c r="E104" s="228" t="s">
        <v>19</v>
      </c>
      <c r="F104" s="229" t="s">
        <v>482</v>
      </c>
      <c r="G104" s="227"/>
      <c r="H104" s="228" t="s">
        <v>19</v>
      </c>
      <c r="I104" s="230"/>
      <c r="J104" s="227"/>
      <c r="K104" s="227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125</v>
      </c>
      <c r="AU104" s="235" t="s">
        <v>81</v>
      </c>
      <c r="AV104" s="13" t="s">
        <v>79</v>
      </c>
      <c r="AW104" s="13" t="s">
        <v>33</v>
      </c>
      <c r="AX104" s="13" t="s">
        <v>71</v>
      </c>
      <c r="AY104" s="235" t="s">
        <v>112</v>
      </c>
    </row>
    <row r="105" s="14" customFormat="1">
      <c r="A105" s="14"/>
      <c r="B105" s="236"/>
      <c r="C105" s="237"/>
      <c r="D105" s="219" t="s">
        <v>125</v>
      </c>
      <c r="E105" s="238" t="s">
        <v>19</v>
      </c>
      <c r="F105" s="239" t="s">
        <v>79</v>
      </c>
      <c r="G105" s="237"/>
      <c r="H105" s="240">
        <v>1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125</v>
      </c>
      <c r="AU105" s="246" t="s">
        <v>81</v>
      </c>
      <c r="AV105" s="14" t="s">
        <v>81</v>
      </c>
      <c r="AW105" s="14" t="s">
        <v>33</v>
      </c>
      <c r="AX105" s="14" t="s">
        <v>79</v>
      </c>
      <c r="AY105" s="246" t="s">
        <v>112</v>
      </c>
    </row>
    <row r="106" s="12" customFormat="1" ht="22.8" customHeight="1">
      <c r="A106" s="12"/>
      <c r="B106" s="190"/>
      <c r="C106" s="191"/>
      <c r="D106" s="192" t="s">
        <v>70</v>
      </c>
      <c r="E106" s="204" t="s">
        <v>483</v>
      </c>
      <c r="F106" s="204" t="s">
        <v>484</v>
      </c>
      <c r="G106" s="191"/>
      <c r="H106" s="191"/>
      <c r="I106" s="194"/>
      <c r="J106" s="205">
        <f>BK106</f>
        <v>0</v>
      </c>
      <c r="K106" s="191"/>
      <c r="L106" s="196"/>
      <c r="M106" s="197"/>
      <c r="N106" s="198"/>
      <c r="O106" s="198"/>
      <c r="P106" s="199">
        <f>SUM(P107:P113)</f>
        <v>0</v>
      </c>
      <c r="Q106" s="198"/>
      <c r="R106" s="199">
        <f>SUM(R107:R113)</f>
        <v>0</v>
      </c>
      <c r="S106" s="198"/>
      <c r="T106" s="200">
        <f>SUM(T107:T113)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1" t="s">
        <v>149</v>
      </c>
      <c r="AT106" s="202" t="s">
        <v>70</v>
      </c>
      <c r="AU106" s="202" t="s">
        <v>79</v>
      </c>
      <c r="AY106" s="201" t="s">
        <v>112</v>
      </c>
      <c r="BK106" s="203">
        <f>SUM(BK107:BK113)</f>
        <v>0</v>
      </c>
    </row>
    <row r="107" s="2" customFormat="1" ht="16.5" customHeight="1">
      <c r="A107" s="40"/>
      <c r="B107" s="41"/>
      <c r="C107" s="206" t="s">
        <v>134</v>
      </c>
      <c r="D107" s="206" t="s">
        <v>114</v>
      </c>
      <c r="E107" s="207" t="s">
        <v>485</v>
      </c>
      <c r="F107" s="208" t="s">
        <v>484</v>
      </c>
      <c r="G107" s="209" t="s">
        <v>462</v>
      </c>
      <c r="H107" s="210">
        <v>1</v>
      </c>
      <c r="I107" s="211"/>
      <c r="J107" s="212">
        <f>ROUND(I107*H107,2)</f>
        <v>0</v>
      </c>
      <c r="K107" s="208" t="s">
        <v>118</v>
      </c>
      <c r="L107" s="46"/>
      <c r="M107" s="213" t="s">
        <v>19</v>
      </c>
      <c r="N107" s="214" t="s">
        <v>42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463</v>
      </c>
      <c r="AT107" s="217" t="s">
        <v>114</v>
      </c>
      <c r="AU107" s="217" t="s">
        <v>81</v>
      </c>
      <c r="AY107" s="19" t="s">
        <v>112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79</v>
      </c>
      <c r="BK107" s="218">
        <f>ROUND(I107*H107,2)</f>
        <v>0</v>
      </c>
      <c r="BL107" s="19" t="s">
        <v>463</v>
      </c>
      <c r="BM107" s="217" t="s">
        <v>486</v>
      </c>
    </row>
    <row r="108" s="2" customFormat="1">
      <c r="A108" s="40"/>
      <c r="B108" s="41"/>
      <c r="C108" s="42"/>
      <c r="D108" s="219" t="s">
        <v>121</v>
      </c>
      <c r="E108" s="42"/>
      <c r="F108" s="220" t="s">
        <v>484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121</v>
      </c>
      <c r="AU108" s="19" t="s">
        <v>81</v>
      </c>
    </row>
    <row r="109" s="2" customFormat="1">
      <c r="A109" s="40"/>
      <c r="B109" s="41"/>
      <c r="C109" s="42"/>
      <c r="D109" s="224" t="s">
        <v>123</v>
      </c>
      <c r="E109" s="42"/>
      <c r="F109" s="225" t="s">
        <v>487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123</v>
      </c>
      <c r="AU109" s="19" t="s">
        <v>81</v>
      </c>
    </row>
    <row r="110" s="13" customFormat="1">
      <c r="A110" s="13"/>
      <c r="B110" s="226"/>
      <c r="C110" s="227"/>
      <c r="D110" s="219" t="s">
        <v>125</v>
      </c>
      <c r="E110" s="228" t="s">
        <v>19</v>
      </c>
      <c r="F110" s="229" t="s">
        <v>488</v>
      </c>
      <c r="G110" s="227"/>
      <c r="H110" s="228" t="s">
        <v>19</v>
      </c>
      <c r="I110" s="230"/>
      <c r="J110" s="227"/>
      <c r="K110" s="227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125</v>
      </c>
      <c r="AU110" s="235" t="s">
        <v>81</v>
      </c>
      <c r="AV110" s="13" t="s">
        <v>79</v>
      </c>
      <c r="AW110" s="13" t="s">
        <v>33</v>
      </c>
      <c r="AX110" s="13" t="s">
        <v>71</v>
      </c>
      <c r="AY110" s="235" t="s">
        <v>112</v>
      </c>
    </row>
    <row r="111" s="13" customFormat="1">
      <c r="A111" s="13"/>
      <c r="B111" s="226"/>
      <c r="C111" s="227"/>
      <c r="D111" s="219" t="s">
        <v>125</v>
      </c>
      <c r="E111" s="228" t="s">
        <v>19</v>
      </c>
      <c r="F111" s="229" t="s">
        <v>489</v>
      </c>
      <c r="G111" s="227"/>
      <c r="H111" s="228" t="s">
        <v>19</v>
      </c>
      <c r="I111" s="230"/>
      <c r="J111" s="227"/>
      <c r="K111" s="227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125</v>
      </c>
      <c r="AU111" s="235" t="s">
        <v>81</v>
      </c>
      <c r="AV111" s="13" t="s">
        <v>79</v>
      </c>
      <c r="AW111" s="13" t="s">
        <v>33</v>
      </c>
      <c r="AX111" s="13" t="s">
        <v>71</v>
      </c>
      <c r="AY111" s="235" t="s">
        <v>112</v>
      </c>
    </row>
    <row r="112" s="13" customFormat="1">
      <c r="A112" s="13"/>
      <c r="B112" s="226"/>
      <c r="C112" s="227"/>
      <c r="D112" s="219" t="s">
        <v>125</v>
      </c>
      <c r="E112" s="228" t="s">
        <v>19</v>
      </c>
      <c r="F112" s="229" t="s">
        <v>490</v>
      </c>
      <c r="G112" s="227"/>
      <c r="H112" s="228" t="s">
        <v>19</v>
      </c>
      <c r="I112" s="230"/>
      <c r="J112" s="227"/>
      <c r="K112" s="227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125</v>
      </c>
      <c r="AU112" s="235" t="s">
        <v>81</v>
      </c>
      <c r="AV112" s="13" t="s">
        <v>79</v>
      </c>
      <c r="AW112" s="13" t="s">
        <v>33</v>
      </c>
      <c r="AX112" s="13" t="s">
        <v>71</v>
      </c>
      <c r="AY112" s="235" t="s">
        <v>112</v>
      </c>
    </row>
    <row r="113" s="14" customFormat="1">
      <c r="A113" s="14"/>
      <c r="B113" s="236"/>
      <c r="C113" s="237"/>
      <c r="D113" s="219" t="s">
        <v>125</v>
      </c>
      <c r="E113" s="238" t="s">
        <v>19</v>
      </c>
      <c r="F113" s="239" t="s">
        <v>79</v>
      </c>
      <c r="G113" s="237"/>
      <c r="H113" s="240">
        <v>1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125</v>
      </c>
      <c r="AU113" s="246" t="s">
        <v>81</v>
      </c>
      <c r="AV113" s="14" t="s">
        <v>81</v>
      </c>
      <c r="AW113" s="14" t="s">
        <v>33</v>
      </c>
      <c r="AX113" s="14" t="s">
        <v>79</v>
      </c>
      <c r="AY113" s="246" t="s">
        <v>112</v>
      </c>
    </row>
    <row r="114" s="12" customFormat="1" ht="22.8" customHeight="1">
      <c r="A114" s="12"/>
      <c r="B114" s="190"/>
      <c r="C114" s="191"/>
      <c r="D114" s="192" t="s">
        <v>70</v>
      </c>
      <c r="E114" s="204" t="s">
        <v>491</v>
      </c>
      <c r="F114" s="204" t="s">
        <v>492</v>
      </c>
      <c r="G114" s="191"/>
      <c r="H114" s="191"/>
      <c r="I114" s="194"/>
      <c r="J114" s="205">
        <f>BK114</f>
        <v>0</v>
      </c>
      <c r="K114" s="191"/>
      <c r="L114" s="196"/>
      <c r="M114" s="197"/>
      <c r="N114" s="198"/>
      <c r="O114" s="198"/>
      <c r="P114" s="199">
        <f>SUM(P115:P117)</f>
        <v>0</v>
      </c>
      <c r="Q114" s="198"/>
      <c r="R114" s="199">
        <f>SUM(R115:R117)</f>
        <v>0</v>
      </c>
      <c r="S114" s="198"/>
      <c r="T114" s="200">
        <f>SUM(T115:T117)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1" t="s">
        <v>149</v>
      </c>
      <c r="AT114" s="202" t="s">
        <v>70</v>
      </c>
      <c r="AU114" s="202" t="s">
        <v>79</v>
      </c>
      <c r="AY114" s="201" t="s">
        <v>112</v>
      </c>
      <c r="BK114" s="203">
        <f>SUM(BK115:BK117)</f>
        <v>0</v>
      </c>
    </row>
    <row r="115" s="2" customFormat="1" ht="16.5" customHeight="1">
      <c r="A115" s="40"/>
      <c r="B115" s="41"/>
      <c r="C115" s="206" t="s">
        <v>119</v>
      </c>
      <c r="D115" s="206" t="s">
        <v>114</v>
      </c>
      <c r="E115" s="207" t="s">
        <v>493</v>
      </c>
      <c r="F115" s="208" t="s">
        <v>494</v>
      </c>
      <c r="G115" s="209" t="s">
        <v>193</v>
      </c>
      <c r="H115" s="210">
        <v>4</v>
      </c>
      <c r="I115" s="211"/>
      <c r="J115" s="212">
        <f>ROUND(I115*H115,2)</f>
        <v>0</v>
      </c>
      <c r="K115" s="208" t="s">
        <v>118</v>
      </c>
      <c r="L115" s="46"/>
      <c r="M115" s="213" t="s">
        <v>19</v>
      </c>
      <c r="N115" s="214" t="s">
        <v>42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463</v>
      </c>
      <c r="AT115" s="217" t="s">
        <v>114</v>
      </c>
      <c r="AU115" s="217" t="s">
        <v>81</v>
      </c>
      <c r="AY115" s="19" t="s">
        <v>112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79</v>
      </c>
      <c r="BK115" s="218">
        <f>ROUND(I115*H115,2)</f>
        <v>0</v>
      </c>
      <c r="BL115" s="19" t="s">
        <v>463</v>
      </c>
      <c r="BM115" s="217" t="s">
        <v>495</v>
      </c>
    </row>
    <row r="116" s="2" customFormat="1">
      <c r="A116" s="40"/>
      <c r="B116" s="41"/>
      <c r="C116" s="42"/>
      <c r="D116" s="219" t="s">
        <v>121</v>
      </c>
      <c r="E116" s="42"/>
      <c r="F116" s="220" t="s">
        <v>496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121</v>
      </c>
      <c r="AU116" s="19" t="s">
        <v>81</v>
      </c>
    </row>
    <row r="117" s="2" customFormat="1">
      <c r="A117" s="40"/>
      <c r="B117" s="41"/>
      <c r="C117" s="42"/>
      <c r="D117" s="224" t="s">
        <v>123</v>
      </c>
      <c r="E117" s="42"/>
      <c r="F117" s="225" t="s">
        <v>497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123</v>
      </c>
      <c r="AU117" s="19" t="s">
        <v>81</v>
      </c>
    </row>
    <row r="118" s="12" customFormat="1" ht="22.8" customHeight="1">
      <c r="A118" s="12"/>
      <c r="B118" s="190"/>
      <c r="C118" s="191"/>
      <c r="D118" s="192" t="s">
        <v>70</v>
      </c>
      <c r="E118" s="204" t="s">
        <v>498</v>
      </c>
      <c r="F118" s="204" t="s">
        <v>499</v>
      </c>
      <c r="G118" s="191"/>
      <c r="H118" s="191"/>
      <c r="I118" s="194"/>
      <c r="J118" s="205">
        <f>BK118</f>
        <v>0</v>
      </c>
      <c r="K118" s="191"/>
      <c r="L118" s="196"/>
      <c r="M118" s="197"/>
      <c r="N118" s="198"/>
      <c r="O118" s="198"/>
      <c r="P118" s="199">
        <f>SUM(P119:P131)</f>
        <v>0</v>
      </c>
      <c r="Q118" s="198"/>
      <c r="R118" s="199">
        <f>SUM(R119:R131)</f>
        <v>0</v>
      </c>
      <c r="S118" s="198"/>
      <c r="T118" s="200">
        <f>SUM(T119:T131)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1" t="s">
        <v>149</v>
      </c>
      <c r="AT118" s="202" t="s">
        <v>70</v>
      </c>
      <c r="AU118" s="202" t="s">
        <v>79</v>
      </c>
      <c r="AY118" s="201" t="s">
        <v>112</v>
      </c>
      <c r="BK118" s="203">
        <f>SUM(BK119:BK131)</f>
        <v>0</v>
      </c>
    </row>
    <row r="119" s="2" customFormat="1" ht="16.5" customHeight="1">
      <c r="A119" s="40"/>
      <c r="B119" s="41"/>
      <c r="C119" s="206" t="s">
        <v>149</v>
      </c>
      <c r="D119" s="206" t="s">
        <v>114</v>
      </c>
      <c r="E119" s="207" t="s">
        <v>500</v>
      </c>
      <c r="F119" s="208" t="s">
        <v>501</v>
      </c>
      <c r="G119" s="209" t="s">
        <v>462</v>
      </c>
      <c r="H119" s="210">
        <v>1</v>
      </c>
      <c r="I119" s="211"/>
      <c r="J119" s="212">
        <f>ROUND(I119*H119,2)</f>
        <v>0</v>
      </c>
      <c r="K119" s="208" t="s">
        <v>118</v>
      </c>
      <c r="L119" s="46"/>
      <c r="M119" s="213" t="s">
        <v>19</v>
      </c>
      <c r="N119" s="214" t="s">
        <v>42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463</v>
      </c>
      <c r="AT119" s="217" t="s">
        <v>114</v>
      </c>
      <c r="AU119" s="217" t="s">
        <v>81</v>
      </c>
      <c r="AY119" s="19" t="s">
        <v>112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79</v>
      </c>
      <c r="BK119" s="218">
        <f>ROUND(I119*H119,2)</f>
        <v>0</v>
      </c>
      <c r="BL119" s="19" t="s">
        <v>463</v>
      </c>
      <c r="BM119" s="217" t="s">
        <v>502</v>
      </c>
    </row>
    <row r="120" s="2" customFormat="1">
      <c r="A120" s="40"/>
      <c r="B120" s="41"/>
      <c r="C120" s="42"/>
      <c r="D120" s="219" t="s">
        <v>121</v>
      </c>
      <c r="E120" s="42"/>
      <c r="F120" s="220" t="s">
        <v>501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121</v>
      </c>
      <c r="AU120" s="19" t="s">
        <v>81</v>
      </c>
    </row>
    <row r="121" s="2" customFormat="1">
      <c r="A121" s="40"/>
      <c r="B121" s="41"/>
      <c r="C121" s="42"/>
      <c r="D121" s="224" t="s">
        <v>123</v>
      </c>
      <c r="E121" s="42"/>
      <c r="F121" s="225" t="s">
        <v>503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123</v>
      </c>
      <c r="AU121" s="19" t="s">
        <v>81</v>
      </c>
    </row>
    <row r="122" s="13" customFormat="1">
      <c r="A122" s="13"/>
      <c r="B122" s="226"/>
      <c r="C122" s="227"/>
      <c r="D122" s="219" t="s">
        <v>125</v>
      </c>
      <c r="E122" s="228" t="s">
        <v>19</v>
      </c>
      <c r="F122" s="229" t="s">
        <v>504</v>
      </c>
      <c r="G122" s="227"/>
      <c r="H122" s="228" t="s">
        <v>19</v>
      </c>
      <c r="I122" s="230"/>
      <c r="J122" s="227"/>
      <c r="K122" s="227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125</v>
      </c>
      <c r="AU122" s="235" t="s">
        <v>81</v>
      </c>
      <c r="AV122" s="13" t="s">
        <v>79</v>
      </c>
      <c r="AW122" s="13" t="s">
        <v>33</v>
      </c>
      <c r="AX122" s="13" t="s">
        <v>71</v>
      </c>
      <c r="AY122" s="235" t="s">
        <v>112</v>
      </c>
    </row>
    <row r="123" s="13" customFormat="1">
      <c r="A123" s="13"/>
      <c r="B123" s="226"/>
      <c r="C123" s="227"/>
      <c r="D123" s="219" t="s">
        <v>125</v>
      </c>
      <c r="E123" s="228" t="s">
        <v>19</v>
      </c>
      <c r="F123" s="229" t="s">
        <v>505</v>
      </c>
      <c r="G123" s="227"/>
      <c r="H123" s="228" t="s">
        <v>19</v>
      </c>
      <c r="I123" s="230"/>
      <c r="J123" s="227"/>
      <c r="K123" s="227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125</v>
      </c>
      <c r="AU123" s="235" t="s">
        <v>81</v>
      </c>
      <c r="AV123" s="13" t="s">
        <v>79</v>
      </c>
      <c r="AW123" s="13" t="s">
        <v>33</v>
      </c>
      <c r="AX123" s="13" t="s">
        <v>71</v>
      </c>
      <c r="AY123" s="235" t="s">
        <v>112</v>
      </c>
    </row>
    <row r="124" s="13" customFormat="1">
      <c r="A124" s="13"/>
      <c r="B124" s="226"/>
      <c r="C124" s="227"/>
      <c r="D124" s="219" t="s">
        <v>125</v>
      </c>
      <c r="E124" s="228" t="s">
        <v>19</v>
      </c>
      <c r="F124" s="229" t="s">
        <v>506</v>
      </c>
      <c r="G124" s="227"/>
      <c r="H124" s="228" t="s">
        <v>19</v>
      </c>
      <c r="I124" s="230"/>
      <c r="J124" s="227"/>
      <c r="K124" s="227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125</v>
      </c>
      <c r="AU124" s="235" t="s">
        <v>81</v>
      </c>
      <c r="AV124" s="13" t="s">
        <v>79</v>
      </c>
      <c r="AW124" s="13" t="s">
        <v>33</v>
      </c>
      <c r="AX124" s="13" t="s">
        <v>71</v>
      </c>
      <c r="AY124" s="235" t="s">
        <v>112</v>
      </c>
    </row>
    <row r="125" s="14" customFormat="1">
      <c r="A125" s="14"/>
      <c r="B125" s="236"/>
      <c r="C125" s="237"/>
      <c r="D125" s="219" t="s">
        <v>125</v>
      </c>
      <c r="E125" s="238" t="s">
        <v>19</v>
      </c>
      <c r="F125" s="239" t="s">
        <v>79</v>
      </c>
      <c r="G125" s="237"/>
      <c r="H125" s="240">
        <v>1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125</v>
      </c>
      <c r="AU125" s="246" t="s">
        <v>81</v>
      </c>
      <c r="AV125" s="14" t="s">
        <v>81</v>
      </c>
      <c r="AW125" s="14" t="s">
        <v>33</v>
      </c>
      <c r="AX125" s="14" t="s">
        <v>79</v>
      </c>
      <c r="AY125" s="246" t="s">
        <v>112</v>
      </c>
    </row>
    <row r="126" s="2" customFormat="1" ht="16.5" customHeight="1">
      <c r="A126" s="40"/>
      <c r="B126" s="41"/>
      <c r="C126" s="206" t="s">
        <v>156</v>
      </c>
      <c r="D126" s="206" t="s">
        <v>114</v>
      </c>
      <c r="E126" s="207" t="s">
        <v>507</v>
      </c>
      <c r="F126" s="208" t="s">
        <v>508</v>
      </c>
      <c r="G126" s="209" t="s">
        <v>462</v>
      </c>
      <c r="H126" s="210">
        <v>1</v>
      </c>
      <c r="I126" s="211"/>
      <c r="J126" s="212">
        <f>ROUND(I126*H126,2)</f>
        <v>0</v>
      </c>
      <c r="K126" s="208" t="s">
        <v>118</v>
      </c>
      <c r="L126" s="46"/>
      <c r="M126" s="213" t="s">
        <v>19</v>
      </c>
      <c r="N126" s="214" t="s">
        <v>42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463</v>
      </c>
      <c r="AT126" s="217" t="s">
        <v>114</v>
      </c>
      <c r="AU126" s="217" t="s">
        <v>81</v>
      </c>
      <c r="AY126" s="19" t="s">
        <v>112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79</v>
      </c>
      <c r="BK126" s="218">
        <f>ROUND(I126*H126,2)</f>
        <v>0</v>
      </c>
      <c r="BL126" s="19" t="s">
        <v>463</v>
      </c>
      <c r="BM126" s="217" t="s">
        <v>509</v>
      </c>
    </row>
    <row r="127" s="2" customFormat="1">
      <c r="A127" s="40"/>
      <c r="B127" s="41"/>
      <c r="C127" s="42"/>
      <c r="D127" s="219" t="s">
        <v>121</v>
      </c>
      <c r="E127" s="42"/>
      <c r="F127" s="220" t="s">
        <v>508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121</v>
      </c>
      <c r="AU127" s="19" t="s">
        <v>81</v>
      </c>
    </row>
    <row r="128" s="2" customFormat="1">
      <c r="A128" s="40"/>
      <c r="B128" s="41"/>
      <c r="C128" s="42"/>
      <c r="D128" s="224" t="s">
        <v>123</v>
      </c>
      <c r="E128" s="42"/>
      <c r="F128" s="225" t="s">
        <v>510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123</v>
      </c>
      <c r="AU128" s="19" t="s">
        <v>81</v>
      </c>
    </row>
    <row r="129" s="13" customFormat="1">
      <c r="A129" s="13"/>
      <c r="B129" s="226"/>
      <c r="C129" s="227"/>
      <c r="D129" s="219" t="s">
        <v>125</v>
      </c>
      <c r="E129" s="228" t="s">
        <v>19</v>
      </c>
      <c r="F129" s="229" t="s">
        <v>511</v>
      </c>
      <c r="G129" s="227"/>
      <c r="H129" s="228" t="s">
        <v>19</v>
      </c>
      <c r="I129" s="230"/>
      <c r="J129" s="227"/>
      <c r="K129" s="227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125</v>
      </c>
      <c r="AU129" s="235" t="s">
        <v>81</v>
      </c>
      <c r="AV129" s="13" t="s">
        <v>79</v>
      </c>
      <c r="AW129" s="13" t="s">
        <v>33</v>
      </c>
      <c r="AX129" s="13" t="s">
        <v>71</v>
      </c>
      <c r="AY129" s="235" t="s">
        <v>112</v>
      </c>
    </row>
    <row r="130" s="13" customFormat="1">
      <c r="A130" s="13"/>
      <c r="B130" s="226"/>
      <c r="C130" s="227"/>
      <c r="D130" s="219" t="s">
        <v>125</v>
      </c>
      <c r="E130" s="228" t="s">
        <v>19</v>
      </c>
      <c r="F130" s="229" t="s">
        <v>512</v>
      </c>
      <c r="G130" s="227"/>
      <c r="H130" s="228" t="s">
        <v>19</v>
      </c>
      <c r="I130" s="230"/>
      <c r="J130" s="227"/>
      <c r="K130" s="227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125</v>
      </c>
      <c r="AU130" s="235" t="s">
        <v>81</v>
      </c>
      <c r="AV130" s="13" t="s">
        <v>79</v>
      </c>
      <c r="AW130" s="13" t="s">
        <v>33</v>
      </c>
      <c r="AX130" s="13" t="s">
        <v>71</v>
      </c>
      <c r="AY130" s="235" t="s">
        <v>112</v>
      </c>
    </row>
    <row r="131" s="14" customFormat="1">
      <c r="A131" s="14"/>
      <c r="B131" s="236"/>
      <c r="C131" s="237"/>
      <c r="D131" s="219" t="s">
        <v>125</v>
      </c>
      <c r="E131" s="238" t="s">
        <v>19</v>
      </c>
      <c r="F131" s="239" t="s">
        <v>79</v>
      </c>
      <c r="G131" s="237"/>
      <c r="H131" s="240">
        <v>1</v>
      </c>
      <c r="I131" s="241"/>
      <c r="J131" s="237"/>
      <c r="K131" s="237"/>
      <c r="L131" s="242"/>
      <c r="M131" s="273"/>
      <c r="N131" s="274"/>
      <c r="O131" s="274"/>
      <c r="P131" s="274"/>
      <c r="Q131" s="274"/>
      <c r="R131" s="274"/>
      <c r="S131" s="274"/>
      <c r="T131" s="27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125</v>
      </c>
      <c r="AU131" s="246" t="s">
        <v>81</v>
      </c>
      <c r="AV131" s="14" t="s">
        <v>81</v>
      </c>
      <c r="AW131" s="14" t="s">
        <v>33</v>
      </c>
      <c r="AX131" s="14" t="s">
        <v>79</v>
      </c>
      <c r="AY131" s="246" t="s">
        <v>112</v>
      </c>
    </row>
    <row r="132" s="2" customFormat="1" ht="6.96" customHeight="1">
      <c r="A132" s="40"/>
      <c r="B132" s="61"/>
      <c r="C132" s="62"/>
      <c r="D132" s="62"/>
      <c r="E132" s="62"/>
      <c r="F132" s="62"/>
      <c r="G132" s="62"/>
      <c r="H132" s="62"/>
      <c r="I132" s="62"/>
      <c r="J132" s="62"/>
      <c r="K132" s="62"/>
      <c r="L132" s="46"/>
      <c r="M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</row>
  </sheetData>
  <sheetProtection sheet="1" autoFilter="0" formatColumns="0" formatRows="0" objects="1" scenarios="1" spinCount="100000" saltValue="5l5hIL4h7ahwvEOCRnQxIDgrJ0KzTzBMD0Bf1p+IP+TH0OP5yszmBgPCn1NgmCaKL6cdjegLkQQHOIUcE1pfBw==" hashValue="0qdn+/fTUzQm5vWbrYzQ6q9c/YczT1hZx8lD6LI6y1RWdAL/CTu1jWQ3KQKBrldzxm5Uerf5djsJxJ9jx/FjsA==" algorithmName="SHA-512" password="CB6D"/>
  <autoFilter ref="C83:K131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2/012002000"/>
    <hyperlink ref="F97" r:id="rId2" display="https://podminky.urs.cz/item/CS_URS_2025_02/013254000"/>
    <hyperlink ref="F109" r:id="rId3" display="https://podminky.urs.cz/item/CS_URS_2025_02/030001000"/>
    <hyperlink ref="F117" r:id="rId4" display="https://podminky.urs.cz/item/CS_URS_2025_02/043154000"/>
    <hyperlink ref="F121" r:id="rId5" display="https://podminky.urs.cz/item/CS_URS_2025_02/072103000"/>
    <hyperlink ref="F128" r:id="rId6" display="https://podminky.urs.cz/item/CS_URS_2025_02/072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6" customWidth="1"/>
    <col min="2" max="2" width="1.667969" style="276" customWidth="1"/>
    <col min="3" max="4" width="5" style="276" customWidth="1"/>
    <col min="5" max="5" width="11.66016" style="276" customWidth="1"/>
    <col min="6" max="6" width="9.160156" style="276" customWidth="1"/>
    <col min="7" max="7" width="5" style="276" customWidth="1"/>
    <col min="8" max="8" width="77.83203" style="276" customWidth="1"/>
    <col min="9" max="10" width="20" style="276" customWidth="1"/>
    <col min="11" max="11" width="1.667969" style="276" customWidth="1"/>
  </cols>
  <sheetData>
    <row r="1" s="1" customFormat="1" ht="37.5" customHeight="1"/>
    <row r="2" s="1" customFormat="1" ht="7.5" customHeight="1">
      <c r="B2" s="277"/>
      <c r="C2" s="278"/>
      <c r="D2" s="278"/>
      <c r="E2" s="278"/>
      <c r="F2" s="278"/>
      <c r="G2" s="278"/>
      <c r="H2" s="278"/>
      <c r="I2" s="278"/>
      <c r="J2" s="278"/>
      <c r="K2" s="279"/>
    </row>
    <row r="3" s="16" customFormat="1" ht="45" customHeight="1">
      <c r="B3" s="280"/>
      <c r="C3" s="281" t="s">
        <v>513</v>
      </c>
      <c r="D3" s="281"/>
      <c r="E3" s="281"/>
      <c r="F3" s="281"/>
      <c r="G3" s="281"/>
      <c r="H3" s="281"/>
      <c r="I3" s="281"/>
      <c r="J3" s="281"/>
      <c r="K3" s="282"/>
    </row>
    <row r="4" s="1" customFormat="1" ht="25.5" customHeight="1">
      <c r="B4" s="283"/>
      <c r="C4" s="284" t="s">
        <v>514</v>
      </c>
      <c r="D4" s="284"/>
      <c r="E4" s="284"/>
      <c r="F4" s="284"/>
      <c r="G4" s="284"/>
      <c r="H4" s="284"/>
      <c r="I4" s="284"/>
      <c r="J4" s="284"/>
      <c r="K4" s="285"/>
    </row>
    <row r="5" s="1" customFormat="1" ht="5.25" customHeight="1">
      <c r="B5" s="283"/>
      <c r="C5" s="286"/>
      <c r="D5" s="286"/>
      <c r="E5" s="286"/>
      <c r="F5" s="286"/>
      <c r="G5" s="286"/>
      <c r="H5" s="286"/>
      <c r="I5" s="286"/>
      <c r="J5" s="286"/>
      <c r="K5" s="285"/>
    </row>
    <row r="6" s="1" customFormat="1" ht="15" customHeight="1">
      <c r="B6" s="283"/>
      <c r="C6" s="287" t="s">
        <v>515</v>
      </c>
      <c r="D6" s="287"/>
      <c r="E6" s="287"/>
      <c r="F6" s="287"/>
      <c r="G6" s="287"/>
      <c r="H6" s="287"/>
      <c r="I6" s="287"/>
      <c r="J6" s="287"/>
      <c r="K6" s="285"/>
    </row>
    <row r="7" s="1" customFormat="1" ht="15" customHeight="1">
      <c r="B7" s="288"/>
      <c r="C7" s="287" t="s">
        <v>516</v>
      </c>
      <c r="D7" s="287"/>
      <c r="E7" s="287"/>
      <c r="F7" s="287"/>
      <c r="G7" s="287"/>
      <c r="H7" s="287"/>
      <c r="I7" s="287"/>
      <c r="J7" s="287"/>
      <c r="K7" s="285"/>
    </row>
    <row r="8" s="1" customFormat="1" ht="12.75" customHeight="1">
      <c r="B8" s="288"/>
      <c r="C8" s="287"/>
      <c r="D8" s="287"/>
      <c r="E8" s="287"/>
      <c r="F8" s="287"/>
      <c r="G8" s="287"/>
      <c r="H8" s="287"/>
      <c r="I8" s="287"/>
      <c r="J8" s="287"/>
      <c r="K8" s="285"/>
    </row>
    <row r="9" s="1" customFormat="1" ht="15" customHeight="1">
      <c r="B9" s="288"/>
      <c r="C9" s="287" t="s">
        <v>517</v>
      </c>
      <c r="D9" s="287"/>
      <c r="E9" s="287"/>
      <c r="F9" s="287"/>
      <c r="G9" s="287"/>
      <c r="H9" s="287"/>
      <c r="I9" s="287"/>
      <c r="J9" s="287"/>
      <c r="K9" s="285"/>
    </row>
    <row r="10" s="1" customFormat="1" ht="15" customHeight="1">
      <c r="B10" s="288"/>
      <c r="C10" s="287"/>
      <c r="D10" s="287" t="s">
        <v>518</v>
      </c>
      <c r="E10" s="287"/>
      <c r="F10" s="287"/>
      <c r="G10" s="287"/>
      <c r="H10" s="287"/>
      <c r="I10" s="287"/>
      <c r="J10" s="287"/>
      <c r="K10" s="285"/>
    </row>
    <row r="11" s="1" customFormat="1" ht="15" customHeight="1">
      <c r="B11" s="288"/>
      <c r="C11" s="289"/>
      <c r="D11" s="287" t="s">
        <v>519</v>
      </c>
      <c r="E11" s="287"/>
      <c r="F11" s="287"/>
      <c r="G11" s="287"/>
      <c r="H11" s="287"/>
      <c r="I11" s="287"/>
      <c r="J11" s="287"/>
      <c r="K11" s="285"/>
    </row>
    <row r="12" s="1" customFormat="1" ht="15" customHeight="1">
      <c r="B12" s="288"/>
      <c r="C12" s="289"/>
      <c r="D12" s="287"/>
      <c r="E12" s="287"/>
      <c r="F12" s="287"/>
      <c r="G12" s="287"/>
      <c r="H12" s="287"/>
      <c r="I12" s="287"/>
      <c r="J12" s="287"/>
      <c r="K12" s="285"/>
    </row>
    <row r="13" s="1" customFormat="1" ht="15" customHeight="1">
      <c r="B13" s="288"/>
      <c r="C13" s="289"/>
      <c r="D13" s="290" t="s">
        <v>520</v>
      </c>
      <c r="E13" s="287"/>
      <c r="F13" s="287"/>
      <c r="G13" s="287"/>
      <c r="H13" s="287"/>
      <c r="I13" s="287"/>
      <c r="J13" s="287"/>
      <c r="K13" s="285"/>
    </row>
    <row r="14" s="1" customFormat="1" ht="12.75" customHeight="1">
      <c r="B14" s="288"/>
      <c r="C14" s="289"/>
      <c r="D14" s="289"/>
      <c r="E14" s="289"/>
      <c r="F14" s="289"/>
      <c r="G14" s="289"/>
      <c r="H14" s="289"/>
      <c r="I14" s="289"/>
      <c r="J14" s="289"/>
      <c r="K14" s="285"/>
    </row>
    <row r="15" s="1" customFormat="1" ht="15" customHeight="1">
      <c r="B15" s="288"/>
      <c r="C15" s="289"/>
      <c r="D15" s="287" t="s">
        <v>521</v>
      </c>
      <c r="E15" s="287"/>
      <c r="F15" s="287"/>
      <c r="G15" s="287"/>
      <c r="H15" s="287"/>
      <c r="I15" s="287"/>
      <c r="J15" s="287"/>
      <c r="K15" s="285"/>
    </row>
    <row r="16" s="1" customFormat="1" ht="15" customHeight="1">
      <c r="B16" s="288"/>
      <c r="C16" s="289"/>
      <c r="D16" s="287" t="s">
        <v>522</v>
      </c>
      <c r="E16" s="287"/>
      <c r="F16" s="287"/>
      <c r="G16" s="287"/>
      <c r="H16" s="287"/>
      <c r="I16" s="287"/>
      <c r="J16" s="287"/>
      <c r="K16" s="285"/>
    </row>
    <row r="17" s="1" customFormat="1" ht="15" customHeight="1">
      <c r="B17" s="288"/>
      <c r="C17" s="289"/>
      <c r="D17" s="287" t="s">
        <v>523</v>
      </c>
      <c r="E17" s="287"/>
      <c r="F17" s="287"/>
      <c r="G17" s="287"/>
      <c r="H17" s="287"/>
      <c r="I17" s="287"/>
      <c r="J17" s="287"/>
      <c r="K17" s="285"/>
    </row>
    <row r="18" s="1" customFormat="1" ht="15" customHeight="1">
      <c r="B18" s="288"/>
      <c r="C18" s="289"/>
      <c r="D18" s="289"/>
      <c r="E18" s="291" t="s">
        <v>78</v>
      </c>
      <c r="F18" s="287" t="s">
        <v>524</v>
      </c>
      <c r="G18" s="287"/>
      <c r="H18" s="287"/>
      <c r="I18" s="287"/>
      <c r="J18" s="287"/>
      <c r="K18" s="285"/>
    </row>
    <row r="19" s="1" customFormat="1" ht="15" customHeight="1">
      <c r="B19" s="288"/>
      <c r="C19" s="289"/>
      <c r="D19" s="289"/>
      <c r="E19" s="291" t="s">
        <v>525</v>
      </c>
      <c r="F19" s="287" t="s">
        <v>526</v>
      </c>
      <c r="G19" s="287"/>
      <c r="H19" s="287"/>
      <c r="I19" s="287"/>
      <c r="J19" s="287"/>
      <c r="K19" s="285"/>
    </row>
    <row r="20" s="1" customFormat="1" ht="15" customHeight="1">
      <c r="B20" s="288"/>
      <c r="C20" s="289"/>
      <c r="D20" s="289"/>
      <c r="E20" s="291" t="s">
        <v>527</v>
      </c>
      <c r="F20" s="287" t="s">
        <v>528</v>
      </c>
      <c r="G20" s="287"/>
      <c r="H20" s="287"/>
      <c r="I20" s="287"/>
      <c r="J20" s="287"/>
      <c r="K20" s="285"/>
    </row>
    <row r="21" s="1" customFormat="1" ht="15" customHeight="1">
      <c r="B21" s="288"/>
      <c r="C21" s="289"/>
      <c r="D21" s="289"/>
      <c r="E21" s="291" t="s">
        <v>529</v>
      </c>
      <c r="F21" s="287" t="s">
        <v>530</v>
      </c>
      <c r="G21" s="287"/>
      <c r="H21" s="287"/>
      <c r="I21" s="287"/>
      <c r="J21" s="287"/>
      <c r="K21" s="285"/>
    </row>
    <row r="22" s="1" customFormat="1" ht="15" customHeight="1">
      <c r="B22" s="288"/>
      <c r="C22" s="289"/>
      <c r="D22" s="289"/>
      <c r="E22" s="291" t="s">
        <v>531</v>
      </c>
      <c r="F22" s="287" t="s">
        <v>532</v>
      </c>
      <c r="G22" s="287"/>
      <c r="H22" s="287"/>
      <c r="I22" s="287"/>
      <c r="J22" s="287"/>
      <c r="K22" s="285"/>
    </row>
    <row r="23" s="1" customFormat="1" ht="15" customHeight="1">
      <c r="B23" s="288"/>
      <c r="C23" s="289"/>
      <c r="D23" s="289"/>
      <c r="E23" s="291" t="s">
        <v>533</v>
      </c>
      <c r="F23" s="287" t="s">
        <v>534</v>
      </c>
      <c r="G23" s="287"/>
      <c r="H23" s="287"/>
      <c r="I23" s="287"/>
      <c r="J23" s="287"/>
      <c r="K23" s="285"/>
    </row>
    <row r="24" s="1" customFormat="1" ht="12.75" customHeight="1">
      <c r="B24" s="288"/>
      <c r="C24" s="289"/>
      <c r="D24" s="289"/>
      <c r="E24" s="289"/>
      <c r="F24" s="289"/>
      <c r="G24" s="289"/>
      <c r="H24" s="289"/>
      <c r="I24" s="289"/>
      <c r="J24" s="289"/>
      <c r="K24" s="285"/>
    </row>
    <row r="25" s="1" customFormat="1" ht="15" customHeight="1">
      <c r="B25" s="288"/>
      <c r="C25" s="287" t="s">
        <v>535</v>
      </c>
      <c r="D25" s="287"/>
      <c r="E25" s="287"/>
      <c r="F25" s="287"/>
      <c r="G25" s="287"/>
      <c r="H25" s="287"/>
      <c r="I25" s="287"/>
      <c r="J25" s="287"/>
      <c r="K25" s="285"/>
    </row>
    <row r="26" s="1" customFormat="1" ht="15" customHeight="1">
      <c r="B26" s="288"/>
      <c r="C26" s="287" t="s">
        <v>536</v>
      </c>
      <c r="D26" s="287"/>
      <c r="E26" s="287"/>
      <c r="F26" s="287"/>
      <c r="G26" s="287"/>
      <c r="H26" s="287"/>
      <c r="I26" s="287"/>
      <c r="J26" s="287"/>
      <c r="K26" s="285"/>
    </row>
    <row r="27" s="1" customFormat="1" ht="15" customHeight="1">
      <c r="B27" s="288"/>
      <c r="C27" s="287"/>
      <c r="D27" s="287" t="s">
        <v>537</v>
      </c>
      <c r="E27" s="287"/>
      <c r="F27" s="287"/>
      <c r="G27" s="287"/>
      <c r="H27" s="287"/>
      <c r="I27" s="287"/>
      <c r="J27" s="287"/>
      <c r="K27" s="285"/>
    </row>
    <row r="28" s="1" customFormat="1" ht="15" customHeight="1">
      <c r="B28" s="288"/>
      <c r="C28" s="289"/>
      <c r="D28" s="287" t="s">
        <v>538</v>
      </c>
      <c r="E28" s="287"/>
      <c r="F28" s="287"/>
      <c r="G28" s="287"/>
      <c r="H28" s="287"/>
      <c r="I28" s="287"/>
      <c r="J28" s="287"/>
      <c r="K28" s="285"/>
    </row>
    <row r="29" s="1" customFormat="1" ht="12.75" customHeight="1">
      <c r="B29" s="288"/>
      <c r="C29" s="289"/>
      <c r="D29" s="289"/>
      <c r="E29" s="289"/>
      <c r="F29" s="289"/>
      <c r="G29" s="289"/>
      <c r="H29" s="289"/>
      <c r="I29" s="289"/>
      <c r="J29" s="289"/>
      <c r="K29" s="285"/>
    </row>
    <row r="30" s="1" customFormat="1" ht="15" customHeight="1">
      <c r="B30" s="288"/>
      <c r="C30" s="289"/>
      <c r="D30" s="287" t="s">
        <v>539</v>
      </c>
      <c r="E30" s="287"/>
      <c r="F30" s="287"/>
      <c r="G30" s="287"/>
      <c r="H30" s="287"/>
      <c r="I30" s="287"/>
      <c r="J30" s="287"/>
      <c r="K30" s="285"/>
    </row>
    <row r="31" s="1" customFormat="1" ht="15" customHeight="1">
      <c r="B31" s="288"/>
      <c r="C31" s="289"/>
      <c r="D31" s="287" t="s">
        <v>540</v>
      </c>
      <c r="E31" s="287"/>
      <c r="F31" s="287"/>
      <c r="G31" s="287"/>
      <c r="H31" s="287"/>
      <c r="I31" s="287"/>
      <c r="J31" s="287"/>
      <c r="K31" s="285"/>
    </row>
    <row r="32" s="1" customFormat="1" ht="12.75" customHeight="1">
      <c r="B32" s="288"/>
      <c r="C32" s="289"/>
      <c r="D32" s="289"/>
      <c r="E32" s="289"/>
      <c r="F32" s="289"/>
      <c r="G32" s="289"/>
      <c r="H32" s="289"/>
      <c r="I32" s="289"/>
      <c r="J32" s="289"/>
      <c r="K32" s="285"/>
    </row>
    <row r="33" s="1" customFormat="1" ht="15" customHeight="1">
      <c r="B33" s="288"/>
      <c r="C33" s="289"/>
      <c r="D33" s="287" t="s">
        <v>541</v>
      </c>
      <c r="E33" s="287"/>
      <c r="F33" s="287"/>
      <c r="G33" s="287"/>
      <c r="H33" s="287"/>
      <c r="I33" s="287"/>
      <c r="J33" s="287"/>
      <c r="K33" s="285"/>
    </row>
    <row r="34" s="1" customFormat="1" ht="15" customHeight="1">
      <c r="B34" s="288"/>
      <c r="C34" s="289"/>
      <c r="D34" s="287" t="s">
        <v>542</v>
      </c>
      <c r="E34" s="287"/>
      <c r="F34" s="287"/>
      <c r="G34" s="287"/>
      <c r="H34" s="287"/>
      <c r="I34" s="287"/>
      <c r="J34" s="287"/>
      <c r="K34" s="285"/>
    </row>
    <row r="35" s="1" customFormat="1" ht="15" customHeight="1">
      <c r="B35" s="288"/>
      <c r="C35" s="289"/>
      <c r="D35" s="287" t="s">
        <v>543</v>
      </c>
      <c r="E35" s="287"/>
      <c r="F35" s="287"/>
      <c r="G35" s="287"/>
      <c r="H35" s="287"/>
      <c r="I35" s="287"/>
      <c r="J35" s="287"/>
      <c r="K35" s="285"/>
    </row>
    <row r="36" s="1" customFormat="1" ht="15" customHeight="1">
      <c r="B36" s="288"/>
      <c r="C36" s="289"/>
      <c r="D36" s="287"/>
      <c r="E36" s="290" t="s">
        <v>98</v>
      </c>
      <c r="F36" s="287"/>
      <c r="G36" s="287" t="s">
        <v>544</v>
      </c>
      <c r="H36" s="287"/>
      <c r="I36" s="287"/>
      <c r="J36" s="287"/>
      <c r="K36" s="285"/>
    </row>
    <row r="37" s="1" customFormat="1" ht="30.75" customHeight="1">
      <c r="B37" s="288"/>
      <c r="C37" s="289"/>
      <c r="D37" s="287"/>
      <c r="E37" s="290" t="s">
        <v>545</v>
      </c>
      <c r="F37" s="287"/>
      <c r="G37" s="287" t="s">
        <v>546</v>
      </c>
      <c r="H37" s="287"/>
      <c r="I37" s="287"/>
      <c r="J37" s="287"/>
      <c r="K37" s="285"/>
    </row>
    <row r="38" s="1" customFormat="1" ht="15" customHeight="1">
      <c r="B38" s="288"/>
      <c r="C38" s="289"/>
      <c r="D38" s="287"/>
      <c r="E38" s="290" t="s">
        <v>52</v>
      </c>
      <c r="F38" s="287"/>
      <c r="G38" s="287" t="s">
        <v>547</v>
      </c>
      <c r="H38" s="287"/>
      <c r="I38" s="287"/>
      <c r="J38" s="287"/>
      <c r="K38" s="285"/>
    </row>
    <row r="39" s="1" customFormat="1" ht="15" customHeight="1">
      <c r="B39" s="288"/>
      <c r="C39" s="289"/>
      <c r="D39" s="287"/>
      <c r="E39" s="290" t="s">
        <v>53</v>
      </c>
      <c r="F39" s="287"/>
      <c r="G39" s="287" t="s">
        <v>548</v>
      </c>
      <c r="H39" s="287"/>
      <c r="I39" s="287"/>
      <c r="J39" s="287"/>
      <c r="K39" s="285"/>
    </row>
    <row r="40" s="1" customFormat="1" ht="15" customHeight="1">
      <c r="B40" s="288"/>
      <c r="C40" s="289"/>
      <c r="D40" s="287"/>
      <c r="E40" s="290" t="s">
        <v>99</v>
      </c>
      <c r="F40" s="287"/>
      <c r="G40" s="287" t="s">
        <v>549</v>
      </c>
      <c r="H40" s="287"/>
      <c r="I40" s="287"/>
      <c r="J40" s="287"/>
      <c r="K40" s="285"/>
    </row>
    <row r="41" s="1" customFormat="1" ht="15" customHeight="1">
      <c r="B41" s="288"/>
      <c r="C41" s="289"/>
      <c r="D41" s="287"/>
      <c r="E41" s="290" t="s">
        <v>100</v>
      </c>
      <c r="F41" s="287"/>
      <c r="G41" s="287" t="s">
        <v>550</v>
      </c>
      <c r="H41" s="287"/>
      <c r="I41" s="287"/>
      <c r="J41" s="287"/>
      <c r="K41" s="285"/>
    </row>
    <row r="42" s="1" customFormat="1" ht="15" customHeight="1">
      <c r="B42" s="288"/>
      <c r="C42" s="289"/>
      <c r="D42" s="287"/>
      <c r="E42" s="290" t="s">
        <v>551</v>
      </c>
      <c r="F42" s="287"/>
      <c r="G42" s="287" t="s">
        <v>552</v>
      </c>
      <c r="H42" s="287"/>
      <c r="I42" s="287"/>
      <c r="J42" s="287"/>
      <c r="K42" s="285"/>
    </row>
    <row r="43" s="1" customFormat="1" ht="15" customHeight="1">
      <c r="B43" s="288"/>
      <c r="C43" s="289"/>
      <c r="D43" s="287"/>
      <c r="E43" s="290"/>
      <c r="F43" s="287"/>
      <c r="G43" s="287" t="s">
        <v>553</v>
      </c>
      <c r="H43" s="287"/>
      <c r="I43" s="287"/>
      <c r="J43" s="287"/>
      <c r="K43" s="285"/>
    </row>
    <row r="44" s="1" customFormat="1" ht="15" customHeight="1">
      <c r="B44" s="288"/>
      <c r="C44" s="289"/>
      <c r="D44" s="287"/>
      <c r="E44" s="290" t="s">
        <v>554</v>
      </c>
      <c r="F44" s="287"/>
      <c r="G44" s="287" t="s">
        <v>555</v>
      </c>
      <c r="H44" s="287"/>
      <c r="I44" s="287"/>
      <c r="J44" s="287"/>
      <c r="K44" s="285"/>
    </row>
    <row r="45" s="1" customFormat="1" ht="15" customHeight="1">
      <c r="B45" s="288"/>
      <c r="C45" s="289"/>
      <c r="D45" s="287"/>
      <c r="E45" s="290" t="s">
        <v>102</v>
      </c>
      <c r="F45" s="287"/>
      <c r="G45" s="287" t="s">
        <v>556</v>
      </c>
      <c r="H45" s="287"/>
      <c r="I45" s="287"/>
      <c r="J45" s="287"/>
      <c r="K45" s="285"/>
    </row>
    <row r="46" s="1" customFormat="1" ht="12.75" customHeight="1">
      <c r="B46" s="288"/>
      <c r="C46" s="289"/>
      <c r="D46" s="287"/>
      <c r="E46" s="287"/>
      <c r="F46" s="287"/>
      <c r="G46" s="287"/>
      <c r="H46" s="287"/>
      <c r="I46" s="287"/>
      <c r="J46" s="287"/>
      <c r="K46" s="285"/>
    </row>
    <row r="47" s="1" customFormat="1" ht="15" customHeight="1">
      <c r="B47" s="288"/>
      <c r="C47" s="289"/>
      <c r="D47" s="287" t="s">
        <v>557</v>
      </c>
      <c r="E47" s="287"/>
      <c r="F47" s="287"/>
      <c r="G47" s="287"/>
      <c r="H47" s="287"/>
      <c r="I47" s="287"/>
      <c r="J47" s="287"/>
      <c r="K47" s="285"/>
    </row>
    <row r="48" s="1" customFormat="1" ht="15" customHeight="1">
      <c r="B48" s="288"/>
      <c r="C48" s="289"/>
      <c r="D48" s="289"/>
      <c r="E48" s="287" t="s">
        <v>558</v>
      </c>
      <c r="F48" s="287"/>
      <c r="G48" s="287"/>
      <c r="H48" s="287"/>
      <c r="I48" s="287"/>
      <c r="J48" s="287"/>
      <c r="K48" s="285"/>
    </row>
    <row r="49" s="1" customFormat="1" ht="15" customHeight="1">
      <c r="B49" s="288"/>
      <c r="C49" s="289"/>
      <c r="D49" s="289"/>
      <c r="E49" s="287" t="s">
        <v>559</v>
      </c>
      <c r="F49" s="287"/>
      <c r="G49" s="287"/>
      <c r="H49" s="287"/>
      <c r="I49" s="287"/>
      <c r="J49" s="287"/>
      <c r="K49" s="285"/>
    </row>
    <row r="50" s="1" customFormat="1" ht="15" customHeight="1">
      <c r="B50" s="288"/>
      <c r="C50" s="289"/>
      <c r="D50" s="289"/>
      <c r="E50" s="287" t="s">
        <v>560</v>
      </c>
      <c r="F50" s="287"/>
      <c r="G50" s="287"/>
      <c r="H50" s="287"/>
      <c r="I50" s="287"/>
      <c r="J50" s="287"/>
      <c r="K50" s="285"/>
    </row>
    <row r="51" s="1" customFormat="1" ht="15" customHeight="1">
      <c r="B51" s="288"/>
      <c r="C51" s="289"/>
      <c r="D51" s="287" t="s">
        <v>561</v>
      </c>
      <c r="E51" s="287"/>
      <c r="F51" s="287"/>
      <c r="G51" s="287"/>
      <c r="H51" s="287"/>
      <c r="I51" s="287"/>
      <c r="J51" s="287"/>
      <c r="K51" s="285"/>
    </row>
    <row r="52" s="1" customFormat="1" ht="25.5" customHeight="1">
      <c r="B52" s="283"/>
      <c r="C52" s="284" t="s">
        <v>562</v>
      </c>
      <c r="D52" s="284"/>
      <c r="E52" s="284"/>
      <c r="F52" s="284"/>
      <c r="G52" s="284"/>
      <c r="H52" s="284"/>
      <c r="I52" s="284"/>
      <c r="J52" s="284"/>
      <c r="K52" s="285"/>
    </row>
    <row r="53" s="1" customFormat="1" ht="5.25" customHeight="1">
      <c r="B53" s="283"/>
      <c r="C53" s="286"/>
      <c r="D53" s="286"/>
      <c r="E53" s="286"/>
      <c r="F53" s="286"/>
      <c r="G53" s="286"/>
      <c r="H53" s="286"/>
      <c r="I53" s="286"/>
      <c r="J53" s="286"/>
      <c r="K53" s="285"/>
    </row>
    <row r="54" s="1" customFormat="1" ht="15" customHeight="1">
      <c r="B54" s="283"/>
      <c r="C54" s="287" t="s">
        <v>563</v>
      </c>
      <c r="D54" s="287"/>
      <c r="E54" s="287"/>
      <c r="F54" s="287"/>
      <c r="G54" s="287"/>
      <c r="H54" s="287"/>
      <c r="I54" s="287"/>
      <c r="J54" s="287"/>
      <c r="K54" s="285"/>
    </row>
    <row r="55" s="1" customFormat="1" ht="15" customHeight="1">
      <c r="B55" s="283"/>
      <c r="C55" s="287" t="s">
        <v>564</v>
      </c>
      <c r="D55" s="287"/>
      <c r="E55" s="287"/>
      <c r="F55" s="287"/>
      <c r="G55" s="287"/>
      <c r="H55" s="287"/>
      <c r="I55" s="287"/>
      <c r="J55" s="287"/>
      <c r="K55" s="285"/>
    </row>
    <row r="56" s="1" customFormat="1" ht="12.75" customHeight="1">
      <c r="B56" s="283"/>
      <c r="C56" s="287"/>
      <c r="D56" s="287"/>
      <c r="E56" s="287"/>
      <c r="F56" s="287"/>
      <c r="G56" s="287"/>
      <c r="H56" s="287"/>
      <c r="I56" s="287"/>
      <c r="J56" s="287"/>
      <c r="K56" s="285"/>
    </row>
    <row r="57" s="1" customFormat="1" ht="15" customHeight="1">
      <c r="B57" s="283"/>
      <c r="C57" s="287" t="s">
        <v>565</v>
      </c>
      <c r="D57" s="287"/>
      <c r="E57" s="287"/>
      <c r="F57" s="287"/>
      <c r="G57" s="287"/>
      <c r="H57" s="287"/>
      <c r="I57" s="287"/>
      <c r="J57" s="287"/>
      <c r="K57" s="285"/>
    </row>
    <row r="58" s="1" customFormat="1" ht="15" customHeight="1">
      <c r="B58" s="283"/>
      <c r="C58" s="289"/>
      <c r="D58" s="287" t="s">
        <v>566</v>
      </c>
      <c r="E58" s="287"/>
      <c r="F58" s="287"/>
      <c r="G58" s="287"/>
      <c r="H58" s="287"/>
      <c r="I58" s="287"/>
      <c r="J58" s="287"/>
      <c r="K58" s="285"/>
    </row>
    <row r="59" s="1" customFormat="1" ht="15" customHeight="1">
      <c r="B59" s="283"/>
      <c r="C59" s="289"/>
      <c r="D59" s="287" t="s">
        <v>567</v>
      </c>
      <c r="E59" s="287"/>
      <c r="F59" s="287"/>
      <c r="G59" s="287"/>
      <c r="H59" s="287"/>
      <c r="I59" s="287"/>
      <c r="J59" s="287"/>
      <c r="K59" s="285"/>
    </row>
    <row r="60" s="1" customFormat="1" ht="15" customHeight="1">
      <c r="B60" s="283"/>
      <c r="C60" s="289"/>
      <c r="D60" s="287" t="s">
        <v>568</v>
      </c>
      <c r="E60" s="287"/>
      <c r="F60" s="287"/>
      <c r="G60" s="287"/>
      <c r="H60" s="287"/>
      <c r="I60" s="287"/>
      <c r="J60" s="287"/>
      <c r="K60" s="285"/>
    </row>
    <row r="61" s="1" customFormat="1" ht="15" customHeight="1">
      <c r="B61" s="283"/>
      <c r="C61" s="289"/>
      <c r="D61" s="287" t="s">
        <v>569</v>
      </c>
      <c r="E61" s="287"/>
      <c r="F61" s="287"/>
      <c r="G61" s="287"/>
      <c r="H61" s="287"/>
      <c r="I61" s="287"/>
      <c r="J61" s="287"/>
      <c r="K61" s="285"/>
    </row>
    <row r="62" s="1" customFormat="1" ht="15" customHeight="1">
      <c r="B62" s="283"/>
      <c r="C62" s="289"/>
      <c r="D62" s="292" t="s">
        <v>570</v>
      </c>
      <c r="E62" s="292"/>
      <c r="F62" s="292"/>
      <c r="G62" s="292"/>
      <c r="H62" s="292"/>
      <c r="I62" s="292"/>
      <c r="J62" s="292"/>
      <c r="K62" s="285"/>
    </row>
    <row r="63" s="1" customFormat="1" ht="15" customHeight="1">
      <c r="B63" s="283"/>
      <c r="C63" s="289"/>
      <c r="D63" s="287" t="s">
        <v>571</v>
      </c>
      <c r="E63" s="287"/>
      <c r="F63" s="287"/>
      <c r="G63" s="287"/>
      <c r="H63" s="287"/>
      <c r="I63" s="287"/>
      <c r="J63" s="287"/>
      <c r="K63" s="285"/>
    </row>
    <row r="64" s="1" customFormat="1" ht="12.75" customHeight="1">
      <c r="B64" s="283"/>
      <c r="C64" s="289"/>
      <c r="D64" s="289"/>
      <c r="E64" s="293"/>
      <c r="F64" s="289"/>
      <c r="G64" s="289"/>
      <c r="H64" s="289"/>
      <c r="I64" s="289"/>
      <c r="J64" s="289"/>
      <c r="K64" s="285"/>
    </row>
    <row r="65" s="1" customFormat="1" ht="15" customHeight="1">
      <c r="B65" s="283"/>
      <c r="C65" s="289"/>
      <c r="D65" s="287" t="s">
        <v>572</v>
      </c>
      <c r="E65" s="287"/>
      <c r="F65" s="287"/>
      <c r="G65" s="287"/>
      <c r="H65" s="287"/>
      <c r="I65" s="287"/>
      <c r="J65" s="287"/>
      <c r="K65" s="285"/>
    </row>
    <row r="66" s="1" customFormat="1" ht="15" customHeight="1">
      <c r="B66" s="283"/>
      <c r="C66" s="289"/>
      <c r="D66" s="292" t="s">
        <v>573</v>
      </c>
      <c r="E66" s="292"/>
      <c r="F66" s="292"/>
      <c r="G66" s="292"/>
      <c r="H66" s="292"/>
      <c r="I66" s="292"/>
      <c r="J66" s="292"/>
      <c r="K66" s="285"/>
    </row>
    <row r="67" s="1" customFormat="1" ht="15" customHeight="1">
      <c r="B67" s="283"/>
      <c r="C67" s="289"/>
      <c r="D67" s="287" t="s">
        <v>574</v>
      </c>
      <c r="E67" s="287"/>
      <c r="F67" s="287"/>
      <c r="G67" s="287"/>
      <c r="H67" s="287"/>
      <c r="I67" s="287"/>
      <c r="J67" s="287"/>
      <c r="K67" s="285"/>
    </row>
    <row r="68" s="1" customFormat="1" ht="15" customHeight="1">
      <c r="B68" s="283"/>
      <c r="C68" s="289"/>
      <c r="D68" s="287" t="s">
        <v>575</v>
      </c>
      <c r="E68" s="287"/>
      <c r="F68" s="287"/>
      <c r="G68" s="287"/>
      <c r="H68" s="287"/>
      <c r="I68" s="287"/>
      <c r="J68" s="287"/>
      <c r="K68" s="285"/>
    </row>
    <row r="69" s="1" customFormat="1" ht="15" customHeight="1">
      <c r="B69" s="283"/>
      <c r="C69" s="289"/>
      <c r="D69" s="287" t="s">
        <v>576</v>
      </c>
      <c r="E69" s="287"/>
      <c r="F69" s="287"/>
      <c r="G69" s="287"/>
      <c r="H69" s="287"/>
      <c r="I69" s="287"/>
      <c r="J69" s="287"/>
      <c r="K69" s="285"/>
    </row>
    <row r="70" s="1" customFormat="1" ht="15" customHeight="1">
      <c r="B70" s="283"/>
      <c r="C70" s="289"/>
      <c r="D70" s="287" t="s">
        <v>577</v>
      </c>
      <c r="E70" s="287"/>
      <c r="F70" s="287"/>
      <c r="G70" s="287"/>
      <c r="H70" s="287"/>
      <c r="I70" s="287"/>
      <c r="J70" s="287"/>
      <c r="K70" s="285"/>
    </row>
    <row r="71" s="1" customFormat="1" ht="12.75" customHeight="1">
      <c r="B71" s="294"/>
      <c r="C71" s="295"/>
      <c r="D71" s="295"/>
      <c r="E71" s="295"/>
      <c r="F71" s="295"/>
      <c r="G71" s="295"/>
      <c r="H71" s="295"/>
      <c r="I71" s="295"/>
      <c r="J71" s="295"/>
      <c r="K71" s="296"/>
    </row>
    <row r="72" s="1" customFormat="1" ht="18.75" customHeight="1">
      <c r="B72" s="297"/>
      <c r="C72" s="297"/>
      <c r="D72" s="297"/>
      <c r="E72" s="297"/>
      <c r="F72" s="297"/>
      <c r="G72" s="297"/>
      <c r="H72" s="297"/>
      <c r="I72" s="297"/>
      <c r="J72" s="297"/>
      <c r="K72" s="298"/>
    </row>
    <row r="73" s="1" customFormat="1" ht="18.75" customHeight="1">
      <c r="B73" s="298"/>
      <c r="C73" s="298"/>
      <c r="D73" s="298"/>
      <c r="E73" s="298"/>
      <c r="F73" s="298"/>
      <c r="G73" s="298"/>
      <c r="H73" s="298"/>
      <c r="I73" s="298"/>
      <c r="J73" s="298"/>
      <c r="K73" s="298"/>
    </row>
    <row r="74" s="1" customFormat="1" ht="7.5" customHeight="1">
      <c r="B74" s="299"/>
      <c r="C74" s="300"/>
      <c r="D74" s="300"/>
      <c r="E74" s="300"/>
      <c r="F74" s="300"/>
      <c r="G74" s="300"/>
      <c r="H74" s="300"/>
      <c r="I74" s="300"/>
      <c r="J74" s="300"/>
      <c r="K74" s="301"/>
    </row>
    <row r="75" s="1" customFormat="1" ht="45" customHeight="1">
      <c r="B75" s="302"/>
      <c r="C75" s="303" t="s">
        <v>578</v>
      </c>
      <c r="D75" s="303"/>
      <c r="E75" s="303"/>
      <c r="F75" s="303"/>
      <c r="G75" s="303"/>
      <c r="H75" s="303"/>
      <c r="I75" s="303"/>
      <c r="J75" s="303"/>
      <c r="K75" s="304"/>
    </row>
    <row r="76" s="1" customFormat="1" ht="17.25" customHeight="1">
      <c r="B76" s="302"/>
      <c r="C76" s="305" t="s">
        <v>579</v>
      </c>
      <c r="D76" s="305"/>
      <c r="E76" s="305"/>
      <c r="F76" s="305" t="s">
        <v>580</v>
      </c>
      <c r="G76" s="306"/>
      <c r="H76" s="305" t="s">
        <v>53</v>
      </c>
      <c r="I76" s="305" t="s">
        <v>56</v>
      </c>
      <c r="J76" s="305" t="s">
        <v>581</v>
      </c>
      <c r="K76" s="304"/>
    </row>
    <row r="77" s="1" customFormat="1" ht="17.25" customHeight="1">
      <c r="B77" s="302"/>
      <c r="C77" s="307" t="s">
        <v>582</v>
      </c>
      <c r="D77" s="307"/>
      <c r="E77" s="307"/>
      <c r="F77" s="308" t="s">
        <v>583</v>
      </c>
      <c r="G77" s="309"/>
      <c r="H77" s="307"/>
      <c r="I77" s="307"/>
      <c r="J77" s="307" t="s">
        <v>584</v>
      </c>
      <c r="K77" s="304"/>
    </row>
    <row r="78" s="1" customFormat="1" ht="5.25" customHeight="1">
      <c r="B78" s="302"/>
      <c r="C78" s="310"/>
      <c r="D78" s="310"/>
      <c r="E78" s="310"/>
      <c r="F78" s="310"/>
      <c r="G78" s="311"/>
      <c r="H78" s="310"/>
      <c r="I78" s="310"/>
      <c r="J78" s="310"/>
      <c r="K78" s="304"/>
    </row>
    <row r="79" s="1" customFormat="1" ht="15" customHeight="1">
      <c r="B79" s="302"/>
      <c r="C79" s="290" t="s">
        <v>52</v>
      </c>
      <c r="D79" s="312"/>
      <c r="E79" s="312"/>
      <c r="F79" s="313" t="s">
        <v>585</v>
      </c>
      <c r="G79" s="314"/>
      <c r="H79" s="290" t="s">
        <v>586</v>
      </c>
      <c r="I79" s="290" t="s">
        <v>587</v>
      </c>
      <c r="J79" s="290">
        <v>20</v>
      </c>
      <c r="K79" s="304"/>
    </row>
    <row r="80" s="1" customFormat="1" ht="15" customHeight="1">
      <c r="B80" s="302"/>
      <c r="C80" s="290" t="s">
        <v>588</v>
      </c>
      <c r="D80" s="290"/>
      <c r="E80" s="290"/>
      <c r="F80" s="313" t="s">
        <v>585</v>
      </c>
      <c r="G80" s="314"/>
      <c r="H80" s="290" t="s">
        <v>589</v>
      </c>
      <c r="I80" s="290" t="s">
        <v>587</v>
      </c>
      <c r="J80" s="290">
        <v>120</v>
      </c>
      <c r="K80" s="304"/>
    </row>
    <row r="81" s="1" customFormat="1" ht="15" customHeight="1">
      <c r="B81" s="315"/>
      <c r="C81" s="290" t="s">
        <v>590</v>
      </c>
      <c r="D81" s="290"/>
      <c r="E81" s="290"/>
      <c r="F81" s="313" t="s">
        <v>591</v>
      </c>
      <c r="G81" s="314"/>
      <c r="H81" s="290" t="s">
        <v>592</v>
      </c>
      <c r="I81" s="290" t="s">
        <v>587</v>
      </c>
      <c r="J81" s="290">
        <v>50</v>
      </c>
      <c r="K81" s="304"/>
    </row>
    <row r="82" s="1" customFormat="1" ht="15" customHeight="1">
      <c r="B82" s="315"/>
      <c r="C82" s="290" t="s">
        <v>593</v>
      </c>
      <c r="D82" s="290"/>
      <c r="E82" s="290"/>
      <c r="F82" s="313" t="s">
        <v>585</v>
      </c>
      <c r="G82" s="314"/>
      <c r="H82" s="290" t="s">
        <v>594</v>
      </c>
      <c r="I82" s="290" t="s">
        <v>595</v>
      </c>
      <c r="J82" s="290"/>
      <c r="K82" s="304"/>
    </row>
    <row r="83" s="1" customFormat="1" ht="15" customHeight="1">
      <c r="B83" s="315"/>
      <c r="C83" s="316" t="s">
        <v>596</v>
      </c>
      <c r="D83" s="316"/>
      <c r="E83" s="316"/>
      <c r="F83" s="317" t="s">
        <v>591</v>
      </c>
      <c r="G83" s="316"/>
      <c r="H83" s="316" t="s">
        <v>597</v>
      </c>
      <c r="I83" s="316" t="s">
        <v>587</v>
      </c>
      <c r="J83" s="316">
        <v>15</v>
      </c>
      <c r="K83" s="304"/>
    </row>
    <row r="84" s="1" customFormat="1" ht="15" customHeight="1">
      <c r="B84" s="315"/>
      <c r="C84" s="316" t="s">
        <v>598</v>
      </c>
      <c r="D84" s="316"/>
      <c r="E84" s="316"/>
      <c r="F84" s="317" t="s">
        <v>591</v>
      </c>
      <c r="G84" s="316"/>
      <c r="H84" s="316" t="s">
        <v>599</v>
      </c>
      <c r="I84" s="316" t="s">
        <v>587</v>
      </c>
      <c r="J84" s="316">
        <v>15</v>
      </c>
      <c r="K84" s="304"/>
    </row>
    <row r="85" s="1" customFormat="1" ht="15" customHeight="1">
      <c r="B85" s="315"/>
      <c r="C85" s="316" t="s">
        <v>600</v>
      </c>
      <c r="D85" s="316"/>
      <c r="E85" s="316"/>
      <c r="F85" s="317" t="s">
        <v>591</v>
      </c>
      <c r="G85" s="316"/>
      <c r="H85" s="316" t="s">
        <v>601</v>
      </c>
      <c r="I85" s="316" t="s">
        <v>587</v>
      </c>
      <c r="J85" s="316">
        <v>20</v>
      </c>
      <c r="K85" s="304"/>
    </row>
    <row r="86" s="1" customFormat="1" ht="15" customHeight="1">
      <c r="B86" s="315"/>
      <c r="C86" s="316" t="s">
        <v>602</v>
      </c>
      <c r="D86" s="316"/>
      <c r="E86" s="316"/>
      <c r="F86" s="317" t="s">
        <v>591</v>
      </c>
      <c r="G86" s="316"/>
      <c r="H86" s="316" t="s">
        <v>603</v>
      </c>
      <c r="I86" s="316" t="s">
        <v>587</v>
      </c>
      <c r="J86" s="316">
        <v>20</v>
      </c>
      <c r="K86" s="304"/>
    </row>
    <row r="87" s="1" customFormat="1" ht="15" customHeight="1">
      <c r="B87" s="315"/>
      <c r="C87" s="290" t="s">
        <v>604</v>
      </c>
      <c r="D87" s="290"/>
      <c r="E87" s="290"/>
      <c r="F87" s="313" t="s">
        <v>591</v>
      </c>
      <c r="G87" s="314"/>
      <c r="H87" s="290" t="s">
        <v>605</v>
      </c>
      <c r="I87" s="290" t="s">
        <v>587</v>
      </c>
      <c r="J87" s="290">
        <v>50</v>
      </c>
      <c r="K87" s="304"/>
    </row>
    <row r="88" s="1" customFormat="1" ht="15" customHeight="1">
      <c r="B88" s="315"/>
      <c r="C88" s="290" t="s">
        <v>606</v>
      </c>
      <c r="D88" s="290"/>
      <c r="E88" s="290"/>
      <c r="F88" s="313" t="s">
        <v>591</v>
      </c>
      <c r="G88" s="314"/>
      <c r="H88" s="290" t="s">
        <v>607</v>
      </c>
      <c r="I88" s="290" t="s">
        <v>587</v>
      </c>
      <c r="J88" s="290">
        <v>20</v>
      </c>
      <c r="K88" s="304"/>
    </row>
    <row r="89" s="1" customFormat="1" ht="15" customHeight="1">
      <c r="B89" s="315"/>
      <c r="C89" s="290" t="s">
        <v>608</v>
      </c>
      <c r="D89" s="290"/>
      <c r="E89" s="290"/>
      <c r="F89" s="313" t="s">
        <v>591</v>
      </c>
      <c r="G89" s="314"/>
      <c r="H89" s="290" t="s">
        <v>609</v>
      </c>
      <c r="I89" s="290" t="s">
        <v>587</v>
      </c>
      <c r="J89" s="290">
        <v>20</v>
      </c>
      <c r="K89" s="304"/>
    </row>
    <row r="90" s="1" customFormat="1" ht="15" customHeight="1">
      <c r="B90" s="315"/>
      <c r="C90" s="290" t="s">
        <v>610</v>
      </c>
      <c r="D90" s="290"/>
      <c r="E90" s="290"/>
      <c r="F90" s="313" t="s">
        <v>591</v>
      </c>
      <c r="G90" s="314"/>
      <c r="H90" s="290" t="s">
        <v>611</v>
      </c>
      <c r="I90" s="290" t="s">
        <v>587</v>
      </c>
      <c r="J90" s="290">
        <v>50</v>
      </c>
      <c r="K90" s="304"/>
    </row>
    <row r="91" s="1" customFormat="1" ht="15" customHeight="1">
      <c r="B91" s="315"/>
      <c r="C91" s="290" t="s">
        <v>612</v>
      </c>
      <c r="D91" s="290"/>
      <c r="E91" s="290"/>
      <c r="F91" s="313" t="s">
        <v>591</v>
      </c>
      <c r="G91" s="314"/>
      <c r="H91" s="290" t="s">
        <v>612</v>
      </c>
      <c r="I91" s="290" t="s">
        <v>587</v>
      </c>
      <c r="J91" s="290">
        <v>50</v>
      </c>
      <c r="K91" s="304"/>
    </row>
    <row r="92" s="1" customFormat="1" ht="15" customHeight="1">
      <c r="B92" s="315"/>
      <c r="C92" s="290" t="s">
        <v>613</v>
      </c>
      <c r="D92" s="290"/>
      <c r="E92" s="290"/>
      <c r="F92" s="313" t="s">
        <v>591</v>
      </c>
      <c r="G92" s="314"/>
      <c r="H92" s="290" t="s">
        <v>614</v>
      </c>
      <c r="I92" s="290" t="s">
        <v>587</v>
      </c>
      <c r="J92" s="290">
        <v>255</v>
      </c>
      <c r="K92" s="304"/>
    </row>
    <row r="93" s="1" customFormat="1" ht="15" customHeight="1">
      <c r="B93" s="315"/>
      <c r="C93" s="290" t="s">
        <v>615</v>
      </c>
      <c r="D93" s="290"/>
      <c r="E93" s="290"/>
      <c r="F93" s="313" t="s">
        <v>585</v>
      </c>
      <c r="G93" s="314"/>
      <c r="H93" s="290" t="s">
        <v>616</v>
      </c>
      <c r="I93" s="290" t="s">
        <v>617</v>
      </c>
      <c r="J93" s="290"/>
      <c r="K93" s="304"/>
    </row>
    <row r="94" s="1" customFormat="1" ht="15" customHeight="1">
      <c r="B94" s="315"/>
      <c r="C94" s="290" t="s">
        <v>618</v>
      </c>
      <c r="D94" s="290"/>
      <c r="E94" s="290"/>
      <c r="F94" s="313" t="s">
        <v>585</v>
      </c>
      <c r="G94" s="314"/>
      <c r="H94" s="290" t="s">
        <v>619</v>
      </c>
      <c r="I94" s="290" t="s">
        <v>620</v>
      </c>
      <c r="J94" s="290"/>
      <c r="K94" s="304"/>
    </row>
    <row r="95" s="1" customFormat="1" ht="15" customHeight="1">
      <c r="B95" s="315"/>
      <c r="C95" s="290" t="s">
        <v>621</v>
      </c>
      <c r="D95" s="290"/>
      <c r="E95" s="290"/>
      <c r="F95" s="313" t="s">
        <v>585</v>
      </c>
      <c r="G95" s="314"/>
      <c r="H95" s="290" t="s">
        <v>621</v>
      </c>
      <c r="I95" s="290" t="s">
        <v>620</v>
      </c>
      <c r="J95" s="290"/>
      <c r="K95" s="304"/>
    </row>
    <row r="96" s="1" customFormat="1" ht="15" customHeight="1">
      <c r="B96" s="315"/>
      <c r="C96" s="290" t="s">
        <v>37</v>
      </c>
      <c r="D96" s="290"/>
      <c r="E96" s="290"/>
      <c r="F96" s="313" t="s">
        <v>585</v>
      </c>
      <c r="G96" s="314"/>
      <c r="H96" s="290" t="s">
        <v>622</v>
      </c>
      <c r="I96" s="290" t="s">
        <v>620</v>
      </c>
      <c r="J96" s="290"/>
      <c r="K96" s="304"/>
    </row>
    <row r="97" s="1" customFormat="1" ht="15" customHeight="1">
      <c r="B97" s="315"/>
      <c r="C97" s="290" t="s">
        <v>47</v>
      </c>
      <c r="D97" s="290"/>
      <c r="E97" s="290"/>
      <c r="F97" s="313" t="s">
        <v>585</v>
      </c>
      <c r="G97" s="314"/>
      <c r="H97" s="290" t="s">
        <v>623</v>
      </c>
      <c r="I97" s="290" t="s">
        <v>620</v>
      </c>
      <c r="J97" s="290"/>
      <c r="K97" s="304"/>
    </row>
    <row r="98" s="1" customFormat="1" ht="15" customHeight="1">
      <c r="B98" s="318"/>
      <c r="C98" s="319"/>
      <c r="D98" s="319"/>
      <c r="E98" s="319"/>
      <c r="F98" s="319"/>
      <c r="G98" s="319"/>
      <c r="H98" s="319"/>
      <c r="I98" s="319"/>
      <c r="J98" s="319"/>
      <c r="K98" s="320"/>
    </row>
    <row r="99" s="1" customFormat="1" ht="18.75" customHeight="1">
      <c r="B99" s="321"/>
      <c r="C99" s="322"/>
      <c r="D99" s="322"/>
      <c r="E99" s="322"/>
      <c r="F99" s="322"/>
      <c r="G99" s="322"/>
      <c r="H99" s="322"/>
      <c r="I99" s="322"/>
      <c r="J99" s="322"/>
      <c r="K99" s="321"/>
    </row>
    <row r="100" s="1" customFormat="1" ht="18.75" customHeight="1"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</row>
    <row r="101" s="1" customFormat="1" ht="7.5" customHeight="1">
      <c r="B101" s="299"/>
      <c r="C101" s="300"/>
      <c r="D101" s="300"/>
      <c r="E101" s="300"/>
      <c r="F101" s="300"/>
      <c r="G101" s="300"/>
      <c r="H101" s="300"/>
      <c r="I101" s="300"/>
      <c r="J101" s="300"/>
      <c r="K101" s="301"/>
    </row>
    <row r="102" s="1" customFormat="1" ht="45" customHeight="1">
      <c r="B102" s="302"/>
      <c r="C102" s="303" t="s">
        <v>624</v>
      </c>
      <c r="D102" s="303"/>
      <c r="E102" s="303"/>
      <c r="F102" s="303"/>
      <c r="G102" s="303"/>
      <c r="H102" s="303"/>
      <c r="I102" s="303"/>
      <c r="J102" s="303"/>
      <c r="K102" s="304"/>
    </row>
    <row r="103" s="1" customFormat="1" ht="17.25" customHeight="1">
      <c r="B103" s="302"/>
      <c r="C103" s="305" t="s">
        <v>579</v>
      </c>
      <c r="D103" s="305"/>
      <c r="E103" s="305"/>
      <c r="F103" s="305" t="s">
        <v>580</v>
      </c>
      <c r="G103" s="306"/>
      <c r="H103" s="305" t="s">
        <v>53</v>
      </c>
      <c r="I103" s="305" t="s">
        <v>56</v>
      </c>
      <c r="J103" s="305" t="s">
        <v>581</v>
      </c>
      <c r="K103" s="304"/>
    </row>
    <row r="104" s="1" customFormat="1" ht="17.25" customHeight="1">
      <c r="B104" s="302"/>
      <c r="C104" s="307" t="s">
        <v>582</v>
      </c>
      <c r="D104" s="307"/>
      <c r="E104" s="307"/>
      <c r="F104" s="308" t="s">
        <v>583</v>
      </c>
      <c r="G104" s="309"/>
      <c r="H104" s="307"/>
      <c r="I104" s="307"/>
      <c r="J104" s="307" t="s">
        <v>584</v>
      </c>
      <c r="K104" s="304"/>
    </row>
    <row r="105" s="1" customFormat="1" ht="5.25" customHeight="1">
      <c r="B105" s="302"/>
      <c r="C105" s="305"/>
      <c r="D105" s="305"/>
      <c r="E105" s="305"/>
      <c r="F105" s="305"/>
      <c r="G105" s="323"/>
      <c r="H105" s="305"/>
      <c r="I105" s="305"/>
      <c r="J105" s="305"/>
      <c r="K105" s="304"/>
    </row>
    <row r="106" s="1" customFormat="1" ht="15" customHeight="1">
      <c r="B106" s="302"/>
      <c r="C106" s="290" t="s">
        <v>52</v>
      </c>
      <c r="D106" s="312"/>
      <c r="E106" s="312"/>
      <c r="F106" s="313" t="s">
        <v>585</v>
      </c>
      <c r="G106" s="290"/>
      <c r="H106" s="290" t="s">
        <v>625</v>
      </c>
      <c r="I106" s="290" t="s">
        <v>587</v>
      </c>
      <c r="J106" s="290">
        <v>20</v>
      </c>
      <c r="K106" s="304"/>
    </row>
    <row r="107" s="1" customFormat="1" ht="15" customHeight="1">
      <c r="B107" s="302"/>
      <c r="C107" s="290" t="s">
        <v>588</v>
      </c>
      <c r="D107" s="290"/>
      <c r="E107" s="290"/>
      <c r="F107" s="313" t="s">
        <v>585</v>
      </c>
      <c r="G107" s="290"/>
      <c r="H107" s="290" t="s">
        <v>625</v>
      </c>
      <c r="I107" s="290" t="s">
        <v>587</v>
      </c>
      <c r="J107" s="290">
        <v>120</v>
      </c>
      <c r="K107" s="304"/>
    </row>
    <row r="108" s="1" customFormat="1" ht="15" customHeight="1">
      <c r="B108" s="315"/>
      <c r="C108" s="290" t="s">
        <v>590</v>
      </c>
      <c r="D108" s="290"/>
      <c r="E108" s="290"/>
      <c r="F108" s="313" t="s">
        <v>591</v>
      </c>
      <c r="G108" s="290"/>
      <c r="H108" s="290" t="s">
        <v>625</v>
      </c>
      <c r="I108" s="290" t="s">
        <v>587</v>
      </c>
      <c r="J108" s="290">
        <v>50</v>
      </c>
      <c r="K108" s="304"/>
    </row>
    <row r="109" s="1" customFormat="1" ht="15" customHeight="1">
      <c r="B109" s="315"/>
      <c r="C109" s="290" t="s">
        <v>593</v>
      </c>
      <c r="D109" s="290"/>
      <c r="E109" s="290"/>
      <c r="F109" s="313" t="s">
        <v>585</v>
      </c>
      <c r="G109" s="290"/>
      <c r="H109" s="290" t="s">
        <v>625</v>
      </c>
      <c r="I109" s="290" t="s">
        <v>595</v>
      </c>
      <c r="J109" s="290"/>
      <c r="K109" s="304"/>
    </row>
    <row r="110" s="1" customFormat="1" ht="15" customHeight="1">
      <c r="B110" s="315"/>
      <c r="C110" s="290" t="s">
        <v>604</v>
      </c>
      <c r="D110" s="290"/>
      <c r="E110" s="290"/>
      <c r="F110" s="313" t="s">
        <v>591</v>
      </c>
      <c r="G110" s="290"/>
      <c r="H110" s="290" t="s">
        <v>625</v>
      </c>
      <c r="I110" s="290" t="s">
        <v>587</v>
      </c>
      <c r="J110" s="290">
        <v>50</v>
      </c>
      <c r="K110" s="304"/>
    </row>
    <row r="111" s="1" customFormat="1" ht="15" customHeight="1">
      <c r="B111" s="315"/>
      <c r="C111" s="290" t="s">
        <v>612</v>
      </c>
      <c r="D111" s="290"/>
      <c r="E111" s="290"/>
      <c r="F111" s="313" t="s">
        <v>591</v>
      </c>
      <c r="G111" s="290"/>
      <c r="H111" s="290" t="s">
        <v>625</v>
      </c>
      <c r="I111" s="290" t="s">
        <v>587</v>
      </c>
      <c r="J111" s="290">
        <v>50</v>
      </c>
      <c r="K111" s="304"/>
    </row>
    <row r="112" s="1" customFormat="1" ht="15" customHeight="1">
      <c r="B112" s="315"/>
      <c r="C112" s="290" t="s">
        <v>610</v>
      </c>
      <c r="D112" s="290"/>
      <c r="E112" s="290"/>
      <c r="F112" s="313" t="s">
        <v>591</v>
      </c>
      <c r="G112" s="290"/>
      <c r="H112" s="290" t="s">
        <v>625</v>
      </c>
      <c r="I112" s="290" t="s">
        <v>587</v>
      </c>
      <c r="J112" s="290">
        <v>50</v>
      </c>
      <c r="K112" s="304"/>
    </row>
    <row r="113" s="1" customFormat="1" ht="15" customHeight="1">
      <c r="B113" s="315"/>
      <c r="C113" s="290" t="s">
        <v>52</v>
      </c>
      <c r="D113" s="290"/>
      <c r="E113" s="290"/>
      <c r="F113" s="313" t="s">
        <v>585</v>
      </c>
      <c r="G113" s="290"/>
      <c r="H113" s="290" t="s">
        <v>626</v>
      </c>
      <c r="I113" s="290" t="s">
        <v>587</v>
      </c>
      <c r="J113" s="290">
        <v>20</v>
      </c>
      <c r="K113" s="304"/>
    </row>
    <row r="114" s="1" customFormat="1" ht="15" customHeight="1">
      <c r="B114" s="315"/>
      <c r="C114" s="290" t="s">
        <v>627</v>
      </c>
      <c r="D114" s="290"/>
      <c r="E114" s="290"/>
      <c r="F114" s="313" t="s">
        <v>585</v>
      </c>
      <c r="G114" s="290"/>
      <c r="H114" s="290" t="s">
        <v>628</v>
      </c>
      <c r="I114" s="290" t="s">
        <v>587</v>
      </c>
      <c r="J114" s="290">
        <v>120</v>
      </c>
      <c r="K114" s="304"/>
    </row>
    <row r="115" s="1" customFormat="1" ht="15" customHeight="1">
      <c r="B115" s="315"/>
      <c r="C115" s="290" t="s">
        <v>37</v>
      </c>
      <c r="D115" s="290"/>
      <c r="E115" s="290"/>
      <c r="F115" s="313" t="s">
        <v>585</v>
      </c>
      <c r="G115" s="290"/>
      <c r="H115" s="290" t="s">
        <v>629</v>
      </c>
      <c r="I115" s="290" t="s">
        <v>620</v>
      </c>
      <c r="J115" s="290"/>
      <c r="K115" s="304"/>
    </row>
    <row r="116" s="1" customFormat="1" ht="15" customHeight="1">
      <c r="B116" s="315"/>
      <c r="C116" s="290" t="s">
        <v>47</v>
      </c>
      <c r="D116" s="290"/>
      <c r="E116" s="290"/>
      <c r="F116" s="313" t="s">
        <v>585</v>
      </c>
      <c r="G116" s="290"/>
      <c r="H116" s="290" t="s">
        <v>630</v>
      </c>
      <c r="I116" s="290" t="s">
        <v>620</v>
      </c>
      <c r="J116" s="290"/>
      <c r="K116" s="304"/>
    </row>
    <row r="117" s="1" customFormat="1" ht="15" customHeight="1">
      <c r="B117" s="315"/>
      <c r="C117" s="290" t="s">
        <v>56</v>
      </c>
      <c r="D117" s="290"/>
      <c r="E117" s="290"/>
      <c r="F117" s="313" t="s">
        <v>585</v>
      </c>
      <c r="G117" s="290"/>
      <c r="H117" s="290" t="s">
        <v>631</v>
      </c>
      <c r="I117" s="290" t="s">
        <v>632</v>
      </c>
      <c r="J117" s="290"/>
      <c r="K117" s="304"/>
    </row>
    <row r="118" s="1" customFormat="1" ht="15" customHeight="1">
      <c r="B118" s="318"/>
      <c r="C118" s="324"/>
      <c r="D118" s="324"/>
      <c r="E118" s="324"/>
      <c r="F118" s="324"/>
      <c r="G118" s="324"/>
      <c r="H118" s="324"/>
      <c r="I118" s="324"/>
      <c r="J118" s="324"/>
      <c r="K118" s="320"/>
    </row>
    <row r="119" s="1" customFormat="1" ht="18.75" customHeight="1">
      <c r="B119" s="325"/>
      <c r="C119" s="326"/>
      <c r="D119" s="326"/>
      <c r="E119" s="326"/>
      <c r="F119" s="327"/>
      <c r="G119" s="326"/>
      <c r="H119" s="326"/>
      <c r="I119" s="326"/>
      <c r="J119" s="326"/>
      <c r="K119" s="325"/>
    </row>
    <row r="120" s="1" customFormat="1" ht="18.75" customHeight="1">
      <c r="B120" s="298"/>
      <c r="C120" s="298"/>
      <c r="D120" s="298"/>
      <c r="E120" s="298"/>
      <c r="F120" s="298"/>
      <c r="G120" s="298"/>
      <c r="H120" s="298"/>
      <c r="I120" s="298"/>
      <c r="J120" s="298"/>
      <c r="K120" s="298"/>
    </row>
    <row r="121" s="1" customFormat="1" ht="7.5" customHeight="1">
      <c r="B121" s="328"/>
      <c r="C121" s="329"/>
      <c r="D121" s="329"/>
      <c r="E121" s="329"/>
      <c r="F121" s="329"/>
      <c r="G121" s="329"/>
      <c r="H121" s="329"/>
      <c r="I121" s="329"/>
      <c r="J121" s="329"/>
      <c r="K121" s="330"/>
    </row>
    <row r="122" s="1" customFormat="1" ht="45" customHeight="1">
      <c r="B122" s="331"/>
      <c r="C122" s="281" t="s">
        <v>633</v>
      </c>
      <c r="D122" s="281"/>
      <c r="E122" s="281"/>
      <c r="F122" s="281"/>
      <c r="G122" s="281"/>
      <c r="H122" s="281"/>
      <c r="I122" s="281"/>
      <c r="J122" s="281"/>
      <c r="K122" s="332"/>
    </row>
    <row r="123" s="1" customFormat="1" ht="17.25" customHeight="1">
      <c r="B123" s="333"/>
      <c r="C123" s="305" t="s">
        <v>579</v>
      </c>
      <c r="D123" s="305"/>
      <c r="E123" s="305"/>
      <c r="F123" s="305" t="s">
        <v>580</v>
      </c>
      <c r="G123" s="306"/>
      <c r="H123" s="305" t="s">
        <v>53</v>
      </c>
      <c r="I123" s="305" t="s">
        <v>56</v>
      </c>
      <c r="J123" s="305" t="s">
        <v>581</v>
      </c>
      <c r="K123" s="334"/>
    </row>
    <row r="124" s="1" customFormat="1" ht="17.25" customHeight="1">
      <c r="B124" s="333"/>
      <c r="C124" s="307" t="s">
        <v>582</v>
      </c>
      <c r="D124" s="307"/>
      <c r="E124" s="307"/>
      <c r="F124" s="308" t="s">
        <v>583</v>
      </c>
      <c r="G124" s="309"/>
      <c r="H124" s="307"/>
      <c r="I124" s="307"/>
      <c r="J124" s="307" t="s">
        <v>584</v>
      </c>
      <c r="K124" s="334"/>
    </row>
    <row r="125" s="1" customFormat="1" ht="5.25" customHeight="1">
      <c r="B125" s="335"/>
      <c r="C125" s="310"/>
      <c r="D125" s="310"/>
      <c r="E125" s="310"/>
      <c r="F125" s="310"/>
      <c r="G125" s="336"/>
      <c r="H125" s="310"/>
      <c r="I125" s="310"/>
      <c r="J125" s="310"/>
      <c r="K125" s="337"/>
    </row>
    <row r="126" s="1" customFormat="1" ht="15" customHeight="1">
      <c r="B126" s="335"/>
      <c r="C126" s="290" t="s">
        <v>588</v>
      </c>
      <c r="D126" s="312"/>
      <c r="E126" s="312"/>
      <c r="F126" s="313" t="s">
        <v>585</v>
      </c>
      <c r="G126" s="290"/>
      <c r="H126" s="290" t="s">
        <v>625</v>
      </c>
      <c r="I126" s="290" t="s">
        <v>587</v>
      </c>
      <c r="J126" s="290">
        <v>120</v>
      </c>
      <c r="K126" s="338"/>
    </row>
    <row r="127" s="1" customFormat="1" ht="15" customHeight="1">
      <c r="B127" s="335"/>
      <c r="C127" s="290" t="s">
        <v>634</v>
      </c>
      <c r="D127" s="290"/>
      <c r="E127" s="290"/>
      <c r="F127" s="313" t="s">
        <v>585</v>
      </c>
      <c r="G127" s="290"/>
      <c r="H127" s="290" t="s">
        <v>635</v>
      </c>
      <c r="I127" s="290" t="s">
        <v>587</v>
      </c>
      <c r="J127" s="290" t="s">
        <v>636</v>
      </c>
      <c r="K127" s="338"/>
    </row>
    <row r="128" s="1" customFormat="1" ht="15" customHeight="1">
      <c r="B128" s="335"/>
      <c r="C128" s="290" t="s">
        <v>533</v>
      </c>
      <c r="D128" s="290"/>
      <c r="E128" s="290"/>
      <c r="F128" s="313" t="s">
        <v>585</v>
      </c>
      <c r="G128" s="290"/>
      <c r="H128" s="290" t="s">
        <v>637</v>
      </c>
      <c r="I128" s="290" t="s">
        <v>587</v>
      </c>
      <c r="J128" s="290" t="s">
        <v>636</v>
      </c>
      <c r="K128" s="338"/>
    </row>
    <row r="129" s="1" customFormat="1" ht="15" customHeight="1">
      <c r="B129" s="335"/>
      <c r="C129" s="290" t="s">
        <v>596</v>
      </c>
      <c r="D129" s="290"/>
      <c r="E129" s="290"/>
      <c r="F129" s="313" t="s">
        <v>591</v>
      </c>
      <c r="G129" s="290"/>
      <c r="H129" s="290" t="s">
        <v>597</v>
      </c>
      <c r="I129" s="290" t="s">
        <v>587</v>
      </c>
      <c r="J129" s="290">
        <v>15</v>
      </c>
      <c r="K129" s="338"/>
    </row>
    <row r="130" s="1" customFormat="1" ht="15" customHeight="1">
      <c r="B130" s="335"/>
      <c r="C130" s="316" t="s">
        <v>598</v>
      </c>
      <c r="D130" s="316"/>
      <c r="E130" s="316"/>
      <c r="F130" s="317" t="s">
        <v>591</v>
      </c>
      <c r="G130" s="316"/>
      <c r="H130" s="316" t="s">
        <v>599</v>
      </c>
      <c r="I130" s="316" t="s">
        <v>587</v>
      </c>
      <c r="J130" s="316">
        <v>15</v>
      </c>
      <c r="K130" s="338"/>
    </row>
    <row r="131" s="1" customFormat="1" ht="15" customHeight="1">
      <c r="B131" s="335"/>
      <c r="C131" s="316" t="s">
        <v>600</v>
      </c>
      <c r="D131" s="316"/>
      <c r="E131" s="316"/>
      <c r="F131" s="317" t="s">
        <v>591</v>
      </c>
      <c r="G131" s="316"/>
      <c r="H131" s="316" t="s">
        <v>601</v>
      </c>
      <c r="I131" s="316" t="s">
        <v>587</v>
      </c>
      <c r="J131" s="316">
        <v>20</v>
      </c>
      <c r="K131" s="338"/>
    </row>
    <row r="132" s="1" customFormat="1" ht="15" customHeight="1">
      <c r="B132" s="335"/>
      <c r="C132" s="316" t="s">
        <v>602</v>
      </c>
      <c r="D132" s="316"/>
      <c r="E132" s="316"/>
      <c r="F132" s="317" t="s">
        <v>591</v>
      </c>
      <c r="G132" s="316"/>
      <c r="H132" s="316" t="s">
        <v>603</v>
      </c>
      <c r="I132" s="316" t="s">
        <v>587</v>
      </c>
      <c r="J132" s="316">
        <v>20</v>
      </c>
      <c r="K132" s="338"/>
    </row>
    <row r="133" s="1" customFormat="1" ht="15" customHeight="1">
      <c r="B133" s="335"/>
      <c r="C133" s="290" t="s">
        <v>590</v>
      </c>
      <c r="D133" s="290"/>
      <c r="E133" s="290"/>
      <c r="F133" s="313" t="s">
        <v>591</v>
      </c>
      <c r="G133" s="290"/>
      <c r="H133" s="290" t="s">
        <v>625</v>
      </c>
      <c r="I133" s="290" t="s">
        <v>587</v>
      </c>
      <c r="J133" s="290">
        <v>50</v>
      </c>
      <c r="K133" s="338"/>
    </row>
    <row r="134" s="1" customFormat="1" ht="15" customHeight="1">
      <c r="B134" s="335"/>
      <c r="C134" s="290" t="s">
        <v>604</v>
      </c>
      <c r="D134" s="290"/>
      <c r="E134" s="290"/>
      <c r="F134" s="313" t="s">
        <v>591</v>
      </c>
      <c r="G134" s="290"/>
      <c r="H134" s="290" t="s">
        <v>625</v>
      </c>
      <c r="I134" s="290" t="s">
        <v>587</v>
      </c>
      <c r="J134" s="290">
        <v>50</v>
      </c>
      <c r="K134" s="338"/>
    </row>
    <row r="135" s="1" customFormat="1" ht="15" customHeight="1">
      <c r="B135" s="335"/>
      <c r="C135" s="290" t="s">
        <v>610</v>
      </c>
      <c r="D135" s="290"/>
      <c r="E135" s="290"/>
      <c r="F135" s="313" t="s">
        <v>591</v>
      </c>
      <c r="G135" s="290"/>
      <c r="H135" s="290" t="s">
        <v>625</v>
      </c>
      <c r="I135" s="290" t="s">
        <v>587</v>
      </c>
      <c r="J135" s="290">
        <v>50</v>
      </c>
      <c r="K135" s="338"/>
    </row>
    <row r="136" s="1" customFormat="1" ht="15" customHeight="1">
      <c r="B136" s="335"/>
      <c r="C136" s="290" t="s">
        <v>612</v>
      </c>
      <c r="D136" s="290"/>
      <c r="E136" s="290"/>
      <c r="F136" s="313" t="s">
        <v>591</v>
      </c>
      <c r="G136" s="290"/>
      <c r="H136" s="290" t="s">
        <v>625</v>
      </c>
      <c r="I136" s="290" t="s">
        <v>587</v>
      </c>
      <c r="J136" s="290">
        <v>50</v>
      </c>
      <c r="K136" s="338"/>
    </row>
    <row r="137" s="1" customFormat="1" ht="15" customHeight="1">
      <c r="B137" s="335"/>
      <c r="C137" s="290" t="s">
        <v>613</v>
      </c>
      <c r="D137" s="290"/>
      <c r="E137" s="290"/>
      <c r="F137" s="313" t="s">
        <v>591</v>
      </c>
      <c r="G137" s="290"/>
      <c r="H137" s="290" t="s">
        <v>638</v>
      </c>
      <c r="I137" s="290" t="s">
        <v>587</v>
      </c>
      <c r="J137" s="290">
        <v>255</v>
      </c>
      <c r="K137" s="338"/>
    </row>
    <row r="138" s="1" customFormat="1" ht="15" customHeight="1">
      <c r="B138" s="335"/>
      <c r="C138" s="290" t="s">
        <v>615</v>
      </c>
      <c r="D138" s="290"/>
      <c r="E138" s="290"/>
      <c r="F138" s="313" t="s">
        <v>585</v>
      </c>
      <c r="G138" s="290"/>
      <c r="H138" s="290" t="s">
        <v>639</v>
      </c>
      <c r="I138" s="290" t="s">
        <v>617</v>
      </c>
      <c r="J138" s="290"/>
      <c r="K138" s="338"/>
    </row>
    <row r="139" s="1" customFormat="1" ht="15" customHeight="1">
      <c r="B139" s="335"/>
      <c r="C139" s="290" t="s">
        <v>618</v>
      </c>
      <c r="D139" s="290"/>
      <c r="E139" s="290"/>
      <c r="F139" s="313" t="s">
        <v>585</v>
      </c>
      <c r="G139" s="290"/>
      <c r="H139" s="290" t="s">
        <v>640</v>
      </c>
      <c r="I139" s="290" t="s">
        <v>620</v>
      </c>
      <c r="J139" s="290"/>
      <c r="K139" s="338"/>
    </row>
    <row r="140" s="1" customFormat="1" ht="15" customHeight="1">
      <c r="B140" s="335"/>
      <c r="C140" s="290" t="s">
        <v>621</v>
      </c>
      <c r="D140" s="290"/>
      <c r="E140" s="290"/>
      <c r="F140" s="313" t="s">
        <v>585</v>
      </c>
      <c r="G140" s="290"/>
      <c r="H140" s="290" t="s">
        <v>621</v>
      </c>
      <c r="I140" s="290" t="s">
        <v>620</v>
      </c>
      <c r="J140" s="290"/>
      <c r="K140" s="338"/>
    </row>
    <row r="141" s="1" customFormat="1" ht="15" customHeight="1">
      <c r="B141" s="335"/>
      <c r="C141" s="290" t="s">
        <v>37</v>
      </c>
      <c r="D141" s="290"/>
      <c r="E141" s="290"/>
      <c r="F141" s="313" t="s">
        <v>585</v>
      </c>
      <c r="G141" s="290"/>
      <c r="H141" s="290" t="s">
        <v>641</v>
      </c>
      <c r="I141" s="290" t="s">
        <v>620</v>
      </c>
      <c r="J141" s="290"/>
      <c r="K141" s="338"/>
    </row>
    <row r="142" s="1" customFormat="1" ht="15" customHeight="1">
      <c r="B142" s="335"/>
      <c r="C142" s="290" t="s">
        <v>642</v>
      </c>
      <c r="D142" s="290"/>
      <c r="E142" s="290"/>
      <c r="F142" s="313" t="s">
        <v>585</v>
      </c>
      <c r="G142" s="290"/>
      <c r="H142" s="290" t="s">
        <v>643</v>
      </c>
      <c r="I142" s="290" t="s">
        <v>620</v>
      </c>
      <c r="J142" s="290"/>
      <c r="K142" s="338"/>
    </row>
    <row r="143" s="1" customFormat="1" ht="15" customHeight="1">
      <c r="B143" s="339"/>
      <c r="C143" s="340"/>
      <c r="D143" s="340"/>
      <c r="E143" s="340"/>
      <c r="F143" s="340"/>
      <c r="G143" s="340"/>
      <c r="H143" s="340"/>
      <c r="I143" s="340"/>
      <c r="J143" s="340"/>
      <c r="K143" s="341"/>
    </row>
    <row r="144" s="1" customFormat="1" ht="18.75" customHeight="1">
      <c r="B144" s="326"/>
      <c r="C144" s="326"/>
      <c r="D144" s="326"/>
      <c r="E144" s="326"/>
      <c r="F144" s="327"/>
      <c r="G144" s="326"/>
      <c r="H144" s="326"/>
      <c r="I144" s="326"/>
      <c r="J144" s="326"/>
      <c r="K144" s="326"/>
    </row>
    <row r="145" s="1" customFormat="1" ht="18.75" customHeight="1">
      <c r="B145" s="298"/>
      <c r="C145" s="298"/>
      <c r="D145" s="298"/>
      <c r="E145" s="298"/>
      <c r="F145" s="298"/>
      <c r="G145" s="298"/>
      <c r="H145" s="298"/>
      <c r="I145" s="298"/>
      <c r="J145" s="298"/>
      <c r="K145" s="298"/>
    </row>
    <row r="146" s="1" customFormat="1" ht="7.5" customHeight="1">
      <c r="B146" s="299"/>
      <c r="C146" s="300"/>
      <c r="D146" s="300"/>
      <c r="E146" s="300"/>
      <c r="F146" s="300"/>
      <c r="G146" s="300"/>
      <c r="H146" s="300"/>
      <c r="I146" s="300"/>
      <c r="J146" s="300"/>
      <c r="K146" s="301"/>
    </row>
    <row r="147" s="1" customFormat="1" ht="45" customHeight="1">
      <c r="B147" s="302"/>
      <c r="C147" s="303" t="s">
        <v>644</v>
      </c>
      <c r="D147" s="303"/>
      <c r="E147" s="303"/>
      <c r="F147" s="303"/>
      <c r="G147" s="303"/>
      <c r="H147" s="303"/>
      <c r="I147" s="303"/>
      <c r="J147" s="303"/>
      <c r="K147" s="304"/>
    </row>
    <row r="148" s="1" customFormat="1" ht="17.25" customHeight="1">
      <c r="B148" s="302"/>
      <c r="C148" s="305" t="s">
        <v>579</v>
      </c>
      <c r="D148" s="305"/>
      <c r="E148" s="305"/>
      <c r="F148" s="305" t="s">
        <v>580</v>
      </c>
      <c r="G148" s="306"/>
      <c r="H148" s="305" t="s">
        <v>53</v>
      </c>
      <c r="I148" s="305" t="s">
        <v>56</v>
      </c>
      <c r="J148" s="305" t="s">
        <v>581</v>
      </c>
      <c r="K148" s="304"/>
    </row>
    <row r="149" s="1" customFormat="1" ht="17.25" customHeight="1">
      <c r="B149" s="302"/>
      <c r="C149" s="307" t="s">
        <v>582</v>
      </c>
      <c r="D149" s="307"/>
      <c r="E149" s="307"/>
      <c r="F149" s="308" t="s">
        <v>583</v>
      </c>
      <c r="G149" s="309"/>
      <c r="H149" s="307"/>
      <c r="I149" s="307"/>
      <c r="J149" s="307" t="s">
        <v>584</v>
      </c>
      <c r="K149" s="304"/>
    </row>
    <row r="150" s="1" customFormat="1" ht="5.25" customHeight="1">
      <c r="B150" s="315"/>
      <c r="C150" s="310"/>
      <c r="D150" s="310"/>
      <c r="E150" s="310"/>
      <c r="F150" s="310"/>
      <c r="G150" s="311"/>
      <c r="H150" s="310"/>
      <c r="I150" s="310"/>
      <c r="J150" s="310"/>
      <c r="K150" s="338"/>
    </row>
    <row r="151" s="1" customFormat="1" ht="15" customHeight="1">
      <c r="B151" s="315"/>
      <c r="C151" s="342" t="s">
        <v>588</v>
      </c>
      <c r="D151" s="290"/>
      <c r="E151" s="290"/>
      <c r="F151" s="343" t="s">
        <v>585</v>
      </c>
      <c r="G151" s="290"/>
      <c r="H151" s="342" t="s">
        <v>625</v>
      </c>
      <c r="I151" s="342" t="s">
        <v>587</v>
      </c>
      <c r="J151" s="342">
        <v>120</v>
      </c>
      <c r="K151" s="338"/>
    </row>
    <row r="152" s="1" customFormat="1" ht="15" customHeight="1">
      <c r="B152" s="315"/>
      <c r="C152" s="342" t="s">
        <v>634</v>
      </c>
      <c r="D152" s="290"/>
      <c r="E152" s="290"/>
      <c r="F152" s="343" t="s">
        <v>585</v>
      </c>
      <c r="G152" s="290"/>
      <c r="H152" s="342" t="s">
        <v>645</v>
      </c>
      <c r="I152" s="342" t="s">
        <v>587</v>
      </c>
      <c r="J152" s="342" t="s">
        <v>636</v>
      </c>
      <c r="K152" s="338"/>
    </row>
    <row r="153" s="1" customFormat="1" ht="15" customHeight="1">
      <c r="B153" s="315"/>
      <c r="C153" s="342" t="s">
        <v>533</v>
      </c>
      <c r="D153" s="290"/>
      <c r="E153" s="290"/>
      <c r="F153" s="343" t="s">
        <v>585</v>
      </c>
      <c r="G153" s="290"/>
      <c r="H153" s="342" t="s">
        <v>646</v>
      </c>
      <c r="I153" s="342" t="s">
        <v>587</v>
      </c>
      <c r="J153" s="342" t="s">
        <v>636</v>
      </c>
      <c r="K153" s="338"/>
    </row>
    <row r="154" s="1" customFormat="1" ht="15" customHeight="1">
      <c r="B154" s="315"/>
      <c r="C154" s="342" t="s">
        <v>590</v>
      </c>
      <c r="D154" s="290"/>
      <c r="E154" s="290"/>
      <c r="F154" s="343" t="s">
        <v>591</v>
      </c>
      <c r="G154" s="290"/>
      <c r="H154" s="342" t="s">
        <v>625</v>
      </c>
      <c r="I154" s="342" t="s">
        <v>587</v>
      </c>
      <c r="J154" s="342">
        <v>50</v>
      </c>
      <c r="K154" s="338"/>
    </row>
    <row r="155" s="1" customFormat="1" ht="15" customHeight="1">
      <c r="B155" s="315"/>
      <c r="C155" s="342" t="s">
        <v>593</v>
      </c>
      <c r="D155" s="290"/>
      <c r="E155" s="290"/>
      <c r="F155" s="343" t="s">
        <v>585</v>
      </c>
      <c r="G155" s="290"/>
      <c r="H155" s="342" t="s">
        <v>625</v>
      </c>
      <c r="I155" s="342" t="s">
        <v>595</v>
      </c>
      <c r="J155" s="342"/>
      <c r="K155" s="338"/>
    </row>
    <row r="156" s="1" customFormat="1" ht="15" customHeight="1">
      <c r="B156" s="315"/>
      <c r="C156" s="342" t="s">
        <v>604</v>
      </c>
      <c r="D156" s="290"/>
      <c r="E156" s="290"/>
      <c r="F156" s="343" t="s">
        <v>591</v>
      </c>
      <c r="G156" s="290"/>
      <c r="H156" s="342" t="s">
        <v>625</v>
      </c>
      <c r="I156" s="342" t="s">
        <v>587</v>
      </c>
      <c r="J156" s="342">
        <v>50</v>
      </c>
      <c r="K156" s="338"/>
    </row>
    <row r="157" s="1" customFormat="1" ht="15" customHeight="1">
      <c r="B157" s="315"/>
      <c r="C157" s="342" t="s">
        <v>612</v>
      </c>
      <c r="D157" s="290"/>
      <c r="E157" s="290"/>
      <c r="F157" s="343" t="s">
        <v>591</v>
      </c>
      <c r="G157" s="290"/>
      <c r="H157" s="342" t="s">
        <v>625</v>
      </c>
      <c r="I157" s="342" t="s">
        <v>587</v>
      </c>
      <c r="J157" s="342">
        <v>50</v>
      </c>
      <c r="K157" s="338"/>
    </row>
    <row r="158" s="1" customFormat="1" ht="15" customHeight="1">
      <c r="B158" s="315"/>
      <c r="C158" s="342" t="s">
        <v>610</v>
      </c>
      <c r="D158" s="290"/>
      <c r="E158" s="290"/>
      <c r="F158" s="343" t="s">
        <v>591</v>
      </c>
      <c r="G158" s="290"/>
      <c r="H158" s="342" t="s">
        <v>625</v>
      </c>
      <c r="I158" s="342" t="s">
        <v>587</v>
      </c>
      <c r="J158" s="342">
        <v>50</v>
      </c>
      <c r="K158" s="338"/>
    </row>
    <row r="159" s="1" customFormat="1" ht="15" customHeight="1">
      <c r="B159" s="315"/>
      <c r="C159" s="342" t="s">
        <v>88</v>
      </c>
      <c r="D159" s="290"/>
      <c r="E159" s="290"/>
      <c r="F159" s="343" t="s">
        <v>585</v>
      </c>
      <c r="G159" s="290"/>
      <c r="H159" s="342" t="s">
        <v>647</v>
      </c>
      <c r="I159" s="342" t="s">
        <v>587</v>
      </c>
      <c r="J159" s="342" t="s">
        <v>648</v>
      </c>
      <c r="K159" s="338"/>
    </row>
    <row r="160" s="1" customFormat="1" ht="15" customHeight="1">
      <c r="B160" s="315"/>
      <c r="C160" s="342" t="s">
        <v>649</v>
      </c>
      <c r="D160" s="290"/>
      <c r="E160" s="290"/>
      <c r="F160" s="343" t="s">
        <v>585</v>
      </c>
      <c r="G160" s="290"/>
      <c r="H160" s="342" t="s">
        <v>650</v>
      </c>
      <c r="I160" s="342" t="s">
        <v>620</v>
      </c>
      <c r="J160" s="342"/>
      <c r="K160" s="338"/>
    </row>
    <row r="161" s="1" customFormat="1" ht="15" customHeight="1">
      <c r="B161" s="344"/>
      <c r="C161" s="324"/>
      <c r="D161" s="324"/>
      <c r="E161" s="324"/>
      <c r="F161" s="324"/>
      <c r="G161" s="324"/>
      <c r="H161" s="324"/>
      <c r="I161" s="324"/>
      <c r="J161" s="324"/>
      <c r="K161" s="345"/>
    </row>
    <row r="162" s="1" customFormat="1" ht="18.75" customHeight="1">
      <c r="B162" s="326"/>
      <c r="C162" s="336"/>
      <c r="D162" s="336"/>
      <c r="E162" s="336"/>
      <c r="F162" s="346"/>
      <c r="G162" s="336"/>
      <c r="H162" s="336"/>
      <c r="I162" s="336"/>
      <c r="J162" s="336"/>
      <c r="K162" s="326"/>
    </row>
    <row r="163" s="1" customFormat="1" ht="18.75" customHeight="1">
      <c r="B163" s="298"/>
      <c r="C163" s="298"/>
      <c r="D163" s="298"/>
      <c r="E163" s="298"/>
      <c r="F163" s="298"/>
      <c r="G163" s="298"/>
      <c r="H163" s="298"/>
      <c r="I163" s="298"/>
      <c r="J163" s="298"/>
      <c r="K163" s="298"/>
    </row>
    <row r="164" s="1" customFormat="1" ht="7.5" customHeight="1">
      <c r="B164" s="277"/>
      <c r="C164" s="278"/>
      <c r="D164" s="278"/>
      <c r="E164" s="278"/>
      <c r="F164" s="278"/>
      <c r="G164" s="278"/>
      <c r="H164" s="278"/>
      <c r="I164" s="278"/>
      <c r="J164" s="278"/>
      <c r="K164" s="279"/>
    </row>
    <row r="165" s="1" customFormat="1" ht="45" customHeight="1">
      <c r="B165" s="280"/>
      <c r="C165" s="281" t="s">
        <v>651</v>
      </c>
      <c r="D165" s="281"/>
      <c r="E165" s="281"/>
      <c r="F165" s="281"/>
      <c r="G165" s="281"/>
      <c r="H165" s="281"/>
      <c r="I165" s="281"/>
      <c r="J165" s="281"/>
      <c r="K165" s="282"/>
    </row>
    <row r="166" s="1" customFormat="1" ht="17.25" customHeight="1">
      <c r="B166" s="280"/>
      <c r="C166" s="305" t="s">
        <v>579</v>
      </c>
      <c r="D166" s="305"/>
      <c r="E166" s="305"/>
      <c r="F166" s="305" t="s">
        <v>580</v>
      </c>
      <c r="G166" s="347"/>
      <c r="H166" s="348" t="s">
        <v>53</v>
      </c>
      <c r="I166" s="348" t="s">
        <v>56</v>
      </c>
      <c r="J166" s="305" t="s">
        <v>581</v>
      </c>
      <c r="K166" s="282"/>
    </row>
    <row r="167" s="1" customFormat="1" ht="17.25" customHeight="1">
      <c r="B167" s="283"/>
      <c r="C167" s="307" t="s">
        <v>582</v>
      </c>
      <c r="D167" s="307"/>
      <c r="E167" s="307"/>
      <c r="F167" s="308" t="s">
        <v>583</v>
      </c>
      <c r="G167" s="349"/>
      <c r="H167" s="350"/>
      <c r="I167" s="350"/>
      <c r="J167" s="307" t="s">
        <v>584</v>
      </c>
      <c r="K167" s="285"/>
    </row>
    <row r="168" s="1" customFormat="1" ht="5.25" customHeight="1">
      <c r="B168" s="315"/>
      <c r="C168" s="310"/>
      <c r="D168" s="310"/>
      <c r="E168" s="310"/>
      <c r="F168" s="310"/>
      <c r="G168" s="311"/>
      <c r="H168" s="310"/>
      <c r="I168" s="310"/>
      <c r="J168" s="310"/>
      <c r="K168" s="338"/>
    </row>
    <row r="169" s="1" customFormat="1" ht="15" customHeight="1">
      <c r="B169" s="315"/>
      <c r="C169" s="290" t="s">
        <v>588</v>
      </c>
      <c r="D169" s="290"/>
      <c r="E169" s="290"/>
      <c r="F169" s="313" t="s">
        <v>585</v>
      </c>
      <c r="G169" s="290"/>
      <c r="H169" s="290" t="s">
        <v>625</v>
      </c>
      <c r="I169" s="290" t="s">
        <v>587</v>
      </c>
      <c r="J169" s="290">
        <v>120</v>
      </c>
      <c r="K169" s="338"/>
    </row>
    <row r="170" s="1" customFormat="1" ht="15" customHeight="1">
      <c r="B170" s="315"/>
      <c r="C170" s="290" t="s">
        <v>634</v>
      </c>
      <c r="D170" s="290"/>
      <c r="E170" s="290"/>
      <c r="F170" s="313" t="s">
        <v>585</v>
      </c>
      <c r="G170" s="290"/>
      <c r="H170" s="290" t="s">
        <v>635</v>
      </c>
      <c r="I170" s="290" t="s">
        <v>587</v>
      </c>
      <c r="J170" s="290" t="s">
        <v>636</v>
      </c>
      <c r="K170" s="338"/>
    </row>
    <row r="171" s="1" customFormat="1" ht="15" customHeight="1">
      <c r="B171" s="315"/>
      <c r="C171" s="290" t="s">
        <v>533</v>
      </c>
      <c r="D171" s="290"/>
      <c r="E171" s="290"/>
      <c r="F171" s="313" t="s">
        <v>585</v>
      </c>
      <c r="G171" s="290"/>
      <c r="H171" s="290" t="s">
        <v>652</v>
      </c>
      <c r="I171" s="290" t="s">
        <v>587</v>
      </c>
      <c r="J171" s="290" t="s">
        <v>636</v>
      </c>
      <c r="K171" s="338"/>
    </row>
    <row r="172" s="1" customFormat="1" ht="15" customHeight="1">
      <c r="B172" s="315"/>
      <c r="C172" s="290" t="s">
        <v>590</v>
      </c>
      <c r="D172" s="290"/>
      <c r="E172" s="290"/>
      <c r="F172" s="313" t="s">
        <v>591</v>
      </c>
      <c r="G172" s="290"/>
      <c r="H172" s="290" t="s">
        <v>652</v>
      </c>
      <c r="I172" s="290" t="s">
        <v>587</v>
      </c>
      <c r="J172" s="290">
        <v>50</v>
      </c>
      <c r="K172" s="338"/>
    </row>
    <row r="173" s="1" customFormat="1" ht="15" customHeight="1">
      <c r="B173" s="315"/>
      <c r="C173" s="290" t="s">
        <v>593</v>
      </c>
      <c r="D173" s="290"/>
      <c r="E173" s="290"/>
      <c r="F173" s="313" t="s">
        <v>585</v>
      </c>
      <c r="G173" s="290"/>
      <c r="H173" s="290" t="s">
        <v>652</v>
      </c>
      <c r="I173" s="290" t="s">
        <v>595</v>
      </c>
      <c r="J173" s="290"/>
      <c r="K173" s="338"/>
    </row>
    <row r="174" s="1" customFormat="1" ht="15" customHeight="1">
      <c r="B174" s="315"/>
      <c r="C174" s="290" t="s">
        <v>604</v>
      </c>
      <c r="D174" s="290"/>
      <c r="E174" s="290"/>
      <c r="F174" s="313" t="s">
        <v>591</v>
      </c>
      <c r="G174" s="290"/>
      <c r="H174" s="290" t="s">
        <v>652</v>
      </c>
      <c r="I174" s="290" t="s">
        <v>587</v>
      </c>
      <c r="J174" s="290">
        <v>50</v>
      </c>
      <c r="K174" s="338"/>
    </row>
    <row r="175" s="1" customFormat="1" ht="15" customHeight="1">
      <c r="B175" s="315"/>
      <c r="C175" s="290" t="s">
        <v>612</v>
      </c>
      <c r="D175" s="290"/>
      <c r="E175" s="290"/>
      <c r="F175" s="313" t="s">
        <v>591</v>
      </c>
      <c r="G175" s="290"/>
      <c r="H175" s="290" t="s">
        <v>652</v>
      </c>
      <c r="I175" s="290" t="s">
        <v>587</v>
      </c>
      <c r="J175" s="290">
        <v>50</v>
      </c>
      <c r="K175" s="338"/>
    </row>
    <row r="176" s="1" customFormat="1" ht="15" customHeight="1">
      <c r="B176" s="315"/>
      <c r="C176" s="290" t="s">
        <v>610</v>
      </c>
      <c r="D176" s="290"/>
      <c r="E176" s="290"/>
      <c r="F176" s="313" t="s">
        <v>591</v>
      </c>
      <c r="G176" s="290"/>
      <c r="H176" s="290" t="s">
        <v>652</v>
      </c>
      <c r="I176" s="290" t="s">
        <v>587</v>
      </c>
      <c r="J176" s="290">
        <v>50</v>
      </c>
      <c r="K176" s="338"/>
    </row>
    <row r="177" s="1" customFormat="1" ht="15" customHeight="1">
      <c r="B177" s="315"/>
      <c r="C177" s="290" t="s">
        <v>98</v>
      </c>
      <c r="D177" s="290"/>
      <c r="E177" s="290"/>
      <c r="F177" s="313" t="s">
        <v>585</v>
      </c>
      <c r="G177" s="290"/>
      <c r="H177" s="290" t="s">
        <v>653</v>
      </c>
      <c r="I177" s="290" t="s">
        <v>654</v>
      </c>
      <c r="J177" s="290"/>
      <c r="K177" s="338"/>
    </row>
    <row r="178" s="1" customFormat="1" ht="15" customHeight="1">
      <c r="B178" s="315"/>
      <c r="C178" s="290" t="s">
        <v>56</v>
      </c>
      <c r="D178" s="290"/>
      <c r="E178" s="290"/>
      <c r="F178" s="313" t="s">
        <v>585</v>
      </c>
      <c r="G178" s="290"/>
      <c r="H178" s="290" t="s">
        <v>655</v>
      </c>
      <c r="I178" s="290" t="s">
        <v>656</v>
      </c>
      <c r="J178" s="290">
        <v>1</v>
      </c>
      <c r="K178" s="338"/>
    </row>
    <row r="179" s="1" customFormat="1" ht="15" customHeight="1">
      <c r="B179" s="315"/>
      <c r="C179" s="290" t="s">
        <v>52</v>
      </c>
      <c r="D179" s="290"/>
      <c r="E179" s="290"/>
      <c r="F179" s="313" t="s">
        <v>585</v>
      </c>
      <c r="G179" s="290"/>
      <c r="H179" s="290" t="s">
        <v>657</v>
      </c>
      <c r="I179" s="290" t="s">
        <v>587</v>
      </c>
      <c r="J179" s="290">
        <v>20</v>
      </c>
      <c r="K179" s="338"/>
    </row>
    <row r="180" s="1" customFormat="1" ht="15" customHeight="1">
      <c r="B180" s="315"/>
      <c r="C180" s="290" t="s">
        <v>53</v>
      </c>
      <c r="D180" s="290"/>
      <c r="E180" s="290"/>
      <c r="F180" s="313" t="s">
        <v>585</v>
      </c>
      <c r="G180" s="290"/>
      <c r="H180" s="290" t="s">
        <v>658</v>
      </c>
      <c r="I180" s="290" t="s">
        <v>587</v>
      </c>
      <c r="J180" s="290">
        <v>255</v>
      </c>
      <c r="K180" s="338"/>
    </row>
    <row r="181" s="1" customFormat="1" ht="15" customHeight="1">
      <c r="B181" s="315"/>
      <c r="C181" s="290" t="s">
        <v>99</v>
      </c>
      <c r="D181" s="290"/>
      <c r="E181" s="290"/>
      <c r="F181" s="313" t="s">
        <v>585</v>
      </c>
      <c r="G181" s="290"/>
      <c r="H181" s="290" t="s">
        <v>549</v>
      </c>
      <c r="I181" s="290" t="s">
        <v>587</v>
      </c>
      <c r="J181" s="290">
        <v>10</v>
      </c>
      <c r="K181" s="338"/>
    </row>
    <row r="182" s="1" customFormat="1" ht="15" customHeight="1">
      <c r="B182" s="315"/>
      <c r="C182" s="290" t="s">
        <v>100</v>
      </c>
      <c r="D182" s="290"/>
      <c r="E182" s="290"/>
      <c r="F182" s="313" t="s">
        <v>585</v>
      </c>
      <c r="G182" s="290"/>
      <c r="H182" s="290" t="s">
        <v>659</v>
      </c>
      <c r="I182" s="290" t="s">
        <v>620</v>
      </c>
      <c r="J182" s="290"/>
      <c r="K182" s="338"/>
    </row>
    <row r="183" s="1" customFormat="1" ht="15" customHeight="1">
      <c r="B183" s="315"/>
      <c r="C183" s="290" t="s">
        <v>660</v>
      </c>
      <c r="D183" s="290"/>
      <c r="E183" s="290"/>
      <c r="F183" s="313" t="s">
        <v>585</v>
      </c>
      <c r="G183" s="290"/>
      <c r="H183" s="290" t="s">
        <v>661</v>
      </c>
      <c r="I183" s="290" t="s">
        <v>620</v>
      </c>
      <c r="J183" s="290"/>
      <c r="K183" s="338"/>
    </row>
    <row r="184" s="1" customFormat="1" ht="15" customHeight="1">
      <c r="B184" s="315"/>
      <c r="C184" s="290" t="s">
        <v>649</v>
      </c>
      <c r="D184" s="290"/>
      <c r="E184" s="290"/>
      <c r="F184" s="313" t="s">
        <v>585</v>
      </c>
      <c r="G184" s="290"/>
      <c r="H184" s="290" t="s">
        <v>662</v>
      </c>
      <c r="I184" s="290" t="s">
        <v>620</v>
      </c>
      <c r="J184" s="290"/>
      <c r="K184" s="338"/>
    </row>
    <row r="185" s="1" customFormat="1" ht="15" customHeight="1">
      <c r="B185" s="315"/>
      <c r="C185" s="290" t="s">
        <v>102</v>
      </c>
      <c r="D185" s="290"/>
      <c r="E185" s="290"/>
      <c r="F185" s="313" t="s">
        <v>591</v>
      </c>
      <c r="G185" s="290"/>
      <c r="H185" s="290" t="s">
        <v>663</v>
      </c>
      <c r="I185" s="290" t="s">
        <v>587</v>
      </c>
      <c r="J185" s="290">
        <v>50</v>
      </c>
      <c r="K185" s="338"/>
    </row>
    <row r="186" s="1" customFormat="1" ht="15" customHeight="1">
      <c r="B186" s="315"/>
      <c r="C186" s="290" t="s">
        <v>664</v>
      </c>
      <c r="D186" s="290"/>
      <c r="E186" s="290"/>
      <c r="F186" s="313" t="s">
        <v>591</v>
      </c>
      <c r="G186" s="290"/>
      <c r="H186" s="290" t="s">
        <v>665</v>
      </c>
      <c r="I186" s="290" t="s">
        <v>666</v>
      </c>
      <c r="J186" s="290"/>
      <c r="K186" s="338"/>
    </row>
    <row r="187" s="1" customFormat="1" ht="15" customHeight="1">
      <c r="B187" s="315"/>
      <c r="C187" s="290" t="s">
        <v>667</v>
      </c>
      <c r="D187" s="290"/>
      <c r="E187" s="290"/>
      <c r="F187" s="313" t="s">
        <v>591</v>
      </c>
      <c r="G187" s="290"/>
      <c r="H187" s="290" t="s">
        <v>668</v>
      </c>
      <c r="I187" s="290" t="s">
        <v>666</v>
      </c>
      <c r="J187" s="290"/>
      <c r="K187" s="338"/>
    </row>
    <row r="188" s="1" customFormat="1" ht="15" customHeight="1">
      <c r="B188" s="315"/>
      <c r="C188" s="290" t="s">
        <v>669</v>
      </c>
      <c r="D188" s="290"/>
      <c r="E188" s="290"/>
      <c r="F188" s="313" t="s">
        <v>591</v>
      </c>
      <c r="G188" s="290"/>
      <c r="H188" s="290" t="s">
        <v>670</v>
      </c>
      <c r="I188" s="290" t="s">
        <v>666</v>
      </c>
      <c r="J188" s="290"/>
      <c r="K188" s="338"/>
    </row>
    <row r="189" s="1" customFormat="1" ht="15" customHeight="1">
      <c r="B189" s="315"/>
      <c r="C189" s="351" t="s">
        <v>671</v>
      </c>
      <c r="D189" s="290"/>
      <c r="E189" s="290"/>
      <c r="F189" s="313" t="s">
        <v>591</v>
      </c>
      <c r="G189" s="290"/>
      <c r="H189" s="290" t="s">
        <v>672</v>
      </c>
      <c r="I189" s="290" t="s">
        <v>673</v>
      </c>
      <c r="J189" s="352" t="s">
        <v>674</v>
      </c>
      <c r="K189" s="338"/>
    </row>
    <row r="190" s="17" customFormat="1" ht="15" customHeight="1">
      <c r="B190" s="353"/>
      <c r="C190" s="354" t="s">
        <v>675</v>
      </c>
      <c r="D190" s="355"/>
      <c r="E190" s="355"/>
      <c r="F190" s="356" t="s">
        <v>591</v>
      </c>
      <c r="G190" s="355"/>
      <c r="H190" s="355" t="s">
        <v>676</v>
      </c>
      <c r="I190" s="355" t="s">
        <v>673</v>
      </c>
      <c r="J190" s="357" t="s">
        <v>674</v>
      </c>
      <c r="K190" s="358"/>
    </row>
    <row r="191" s="1" customFormat="1" ht="15" customHeight="1">
      <c r="B191" s="315"/>
      <c r="C191" s="351" t="s">
        <v>41</v>
      </c>
      <c r="D191" s="290"/>
      <c r="E191" s="290"/>
      <c r="F191" s="313" t="s">
        <v>585</v>
      </c>
      <c r="G191" s="290"/>
      <c r="H191" s="287" t="s">
        <v>677</v>
      </c>
      <c r="I191" s="290" t="s">
        <v>678</v>
      </c>
      <c r="J191" s="290"/>
      <c r="K191" s="338"/>
    </row>
    <row r="192" s="1" customFormat="1" ht="15" customHeight="1">
      <c r="B192" s="315"/>
      <c r="C192" s="351" t="s">
        <v>679</v>
      </c>
      <c r="D192" s="290"/>
      <c r="E192" s="290"/>
      <c r="F192" s="313" t="s">
        <v>585</v>
      </c>
      <c r="G192" s="290"/>
      <c r="H192" s="290" t="s">
        <v>680</v>
      </c>
      <c r="I192" s="290" t="s">
        <v>620</v>
      </c>
      <c r="J192" s="290"/>
      <c r="K192" s="338"/>
    </row>
    <row r="193" s="1" customFormat="1" ht="15" customHeight="1">
      <c r="B193" s="315"/>
      <c r="C193" s="351" t="s">
        <v>681</v>
      </c>
      <c r="D193" s="290"/>
      <c r="E193" s="290"/>
      <c r="F193" s="313" t="s">
        <v>585</v>
      </c>
      <c r="G193" s="290"/>
      <c r="H193" s="290" t="s">
        <v>682</v>
      </c>
      <c r="I193" s="290" t="s">
        <v>620</v>
      </c>
      <c r="J193" s="290"/>
      <c r="K193" s="338"/>
    </row>
    <row r="194" s="1" customFormat="1" ht="15" customHeight="1">
      <c r="B194" s="315"/>
      <c r="C194" s="351" t="s">
        <v>683</v>
      </c>
      <c r="D194" s="290"/>
      <c r="E194" s="290"/>
      <c r="F194" s="313" t="s">
        <v>591</v>
      </c>
      <c r="G194" s="290"/>
      <c r="H194" s="290" t="s">
        <v>684</v>
      </c>
      <c r="I194" s="290" t="s">
        <v>620</v>
      </c>
      <c r="J194" s="290"/>
      <c r="K194" s="338"/>
    </row>
    <row r="195" s="1" customFormat="1" ht="15" customHeight="1">
      <c r="B195" s="344"/>
      <c r="C195" s="359"/>
      <c r="D195" s="324"/>
      <c r="E195" s="324"/>
      <c r="F195" s="324"/>
      <c r="G195" s="324"/>
      <c r="H195" s="324"/>
      <c r="I195" s="324"/>
      <c r="J195" s="324"/>
      <c r="K195" s="345"/>
    </row>
    <row r="196" s="1" customFormat="1" ht="18.75" customHeight="1">
      <c r="B196" s="326"/>
      <c r="C196" s="336"/>
      <c r="D196" s="336"/>
      <c r="E196" s="336"/>
      <c r="F196" s="346"/>
      <c r="G196" s="336"/>
      <c r="H196" s="336"/>
      <c r="I196" s="336"/>
      <c r="J196" s="336"/>
      <c r="K196" s="326"/>
    </row>
    <row r="197" s="1" customFormat="1" ht="18.75" customHeight="1">
      <c r="B197" s="326"/>
      <c r="C197" s="336"/>
      <c r="D197" s="336"/>
      <c r="E197" s="336"/>
      <c r="F197" s="346"/>
      <c r="G197" s="336"/>
      <c r="H197" s="336"/>
      <c r="I197" s="336"/>
      <c r="J197" s="336"/>
      <c r="K197" s="326"/>
    </row>
    <row r="198" s="1" customFormat="1" ht="18.75" customHeight="1">
      <c r="B198" s="298"/>
      <c r="C198" s="298"/>
      <c r="D198" s="298"/>
      <c r="E198" s="298"/>
      <c r="F198" s="298"/>
      <c r="G198" s="298"/>
      <c r="H198" s="298"/>
      <c r="I198" s="298"/>
      <c r="J198" s="298"/>
      <c r="K198" s="298"/>
    </row>
    <row r="199" s="1" customFormat="1" ht="13.5">
      <c r="B199" s="277"/>
      <c r="C199" s="278"/>
      <c r="D199" s="278"/>
      <c r="E199" s="278"/>
      <c r="F199" s="278"/>
      <c r="G199" s="278"/>
      <c r="H199" s="278"/>
      <c r="I199" s="278"/>
      <c r="J199" s="278"/>
      <c r="K199" s="279"/>
    </row>
    <row r="200" s="1" customFormat="1" ht="21">
      <c r="B200" s="280"/>
      <c r="C200" s="281" t="s">
        <v>685</v>
      </c>
      <c r="D200" s="281"/>
      <c r="E200" s="281"/>
      <c r="F200" s="281"/>
      <c r="G200" s="281"/>
      <c r="H200" s="281"/>
      <c r="I200" s="281"/>
      <c r="J200" s="281"/>
      <c r="K200" s="282"/>
    </row>
    <row r="201" s="1" customFormat="1" ht="25.5" customHeight="1">
      <c r="B201" s="280"/>
      <c r="C201" s="360" t="s">
        <v>686</v>
      </c>
      <c r="D201" s="360"/>
      <c r="E201" s="360"/>
      <c r="F201" s="360" t="s">
        <v>687</v>
      </c>
      <c r="G201" s="361"/>
      <c r="H201" s="360" t="s">
        <v>688</v>
      </c>
      <c r="I201" s="360"/>
      <c r="J201" s="360"/>
      <c r="K201" s="282"/>
    </row>
    <row r="202" s="1" customFormat="1" ht="5.25" customHeight="1">
      <c r="B202" s="315"/>
      <c r="C202" s="310"/>
      <c r="D202" s="310"/>
      <c r="E202" s="310"/>
      <c r="F202" s="310"/>
      <c r="G202" s="336"/>
      <c r="H202" s="310"/>
      <c r="I202" s="310"/>
      <c r="J202" s="310"/>
      <c r="K202" s="338"/>
    </row>
    <row r="203" s="1" customFormat="1" ht="15" customHeight="1">
      <c r="B203" s="315"/>
      <c r="C203" s="290" t="s">
        <v>678</v>
      </c>
      <c r="D203" s="290"/>
      <c r="E203" s="290"/>
      <c r="F203" s="313" t="s">
        <v>42</v>
      </c>
      <c r="G203" s="290"/>
      <c r="H203" s="290" t="s">
        <v>689</v>
      </c>
      <c r="I203" s="290"/>
      <c r="J203" s="290"/>
      <c r="K203" s="338"/>
    </row>
    <row r="204" s="1" customFormat="1" ht="15" customHeight="1">
      <c r="B204" s="315"/>
      <c r="C204" s="290"/>
      <c r="D204" s="290"/>
      <c r="E204" s="290"/>
      <c r="F204" s="313" t="s">
        <v>43</v>
      </c>
      <c r="G204" s="290"/>
      <c r="H204" s="290" t="s">
        <v>690</v>
      </c>
      <c r="I204" s="290"/>
      <c r="J204" s="290"/>
      <c r="K204" s="338"/>
    </row>
    <row r="205" s="1" customFormat="1" ht="15" customHeight="1">
      <c r="B205" s="315"/>
      <c r="C205" s="290"/>
      <c r="D205" s="290"/>
      <c r="E205" s="290"/>
      <c r="F205" s="313" t="s">
        <v>46</v>
      </c>
      <c r="G205" s="290"/>
      <c r="H205" s="290" t="s">
        <v>691</v>
      </c>
      <c r="I205" s="290"/>
      <c r="J205" s="290"/>
      <c r="K205" s="338"/>
    </row>
    <row r="206" s="1" customFormat="1" ht="15" customHeight="1">
      <c r="B206" s="315"/>
      <c r="C206" s="290"/>
      <c r="D206" s="290"/>
      <c r="E206" s="290"/>
      <c r="F206" s="313" t="s">
        <v>44</v>
      </c>
      <c r="G206" s="290"/>
      <c r="H206" s="290" t="s">
        <v>692</v>
      </c>
      <c r="I206" s="290"/>
      <c r="J206" s="290"/>
      <c r="K206" s="338"/>
    </row>
    <row r="207" s="1" customFormat="1" ht="15" customHeight="1">
      <c r="B207" s="315"/>
      <c r="C207" s="290"/>
      <c r="D207" s="290"/>
      <c r="E207" s="290"/>
      <c r="F207" s="313" t="s">
        <v>45</v>
      </c>
      <c r="G207" s="290"/>
      <c r="H207" s="290" t="s">
        <v>693</v>
      </c>
      <c r="I207" s="290"/>
      <c r="J207" s="290"/>
      <c r="K207" s="338"/>
    </row>
    <row r="208" s="1" customFormat="1" ht="15" customHeight="1">
      <c r="B208" s="315"/>
      <c r="C208" s="290"/>
      <c r="D208" s="290"/>
      <c r="E208" s="290"/>
      <c r="F208" s="313"/>
      <c r="G208" s="290"/>
      <c r="H208" s="290"/>
      <c r="I208" s="290"/>
      <c r="J208" s="290"/>
      <c r="K208" s="338"/>
    </row>
    <row r="209" s="1" customFormat="1" ht="15" customHeight="1">
      <c r="B209" s="315"/>
      <c r="C209" s="290" t="s">
        <v>632</v>
      </c>
      <c r="D209" s="290"/>
      <c r="E209" s="290"/>
      <c r="F209" s="313" t="s">
        <v>78</v>
      </c>
      <c r="G209" s="290"/>
      <c r="H209" s="290" t="s">
        <v>694</v>
      </c>
      <c r="I209" s="290"/>
      <c r="J209" s="290"/>
      <c r="K209" s="338"/>
    </row>
    <row r="210" s="1" customFormat="1" ht="15" customHeight="1">
      <c r="B210" s="315"/>
      <c r="C210" s="290"/>
      <c r="D210" s="290"/>
      <c r="E210" s="290"/>
      <c r="F210" s="313" t="s">
        <v>527</v>
      </c>
      <c r="G210" s="290"/>
      <c r="H210" s="290" t="s">
        <v>528</v>
      </c>
      <c r="I210" s="290"/>
      <c r="J210" s="290"/>
      <c r="K210" s="338"/>
    </row>
    <row r="211" s="1" customFormat="1" ht="15" customHeight="1">
      <c r="B211" s="315"/>
      <c r="C211" s="290"/>
      <c r="D211" s="290"/>
      <c r="E211" s="290"/>
      <c r="F211" s="313" t="s">
        <v>525</v>
      </c>
      <c r="G211" s="290"/>
      <c r="H211" s="290" t="s">
        <v>695</v>
      </c>
      <c r="I211" s="290"/>
      <c r="J211" s="290"/>
      <c r="K211" s="338"/>
    </row>
    <row r="212" s="1" customFormat="1" ht="15" customHeight="1">
      <c r="B212" s="362"/>
      <c r="C212" s="290"/>
      <c r="D212" s="290"/>
      <c r="E212" s="290"/>
      <c r="F212" s="313" t="s">
        <v>529</v>
      </c>
      <c r="G212" s="351"/>
      <c r="H212" s="342" t="s">
        <v>530</v>
      </c>
      <c r="I212" s="342"/>
      <c r="J212" s="342"/>
      <c r="K212" s="363"/>
    </row>
    <row r="213" s="1" customFormat="1" ht="15" customHeight="1">
      <c r="B213" s="362"/>
      <c r="C213" s="290"/>
      <c r="D213" s="290"/>
      <c r="E213" s="290"/>
      <c r="F213" s="313" t="s">
        <v>531</v>
      </c>
      <c r="G213" s="351"/>
      <c r="H213" s="342" t="s">
        <v>696</v>
      </c>
      <c r="I213" s="342"/>
      <c r="J213" s="342"/>
      <c r="K213" s="363"/>
    </row>
    <row r="214" s="1" customFormat="1" ht="15" customHeight="1">
      <c r="B214" s="362"/>
      <c r="C214" s="290"/>
      <c r="D214" s="290"/>
      <c r="E214" s="290"/>
      <c r="F214" s="313"/>
      <c r="G214" s="351"/>
      <c r="H214" s="342"/>
      <c r="I214" s="342"/>
      <c r="J214" s="342"/>
      <c r="K214" s="363"/>
    </row>
    <row r="215" s="1" customFormat="1" ht="15" customHeight="1">
      <c r="B215" s="362"/>
      <c r="C215" s="290" t="s">
        <v>656</v>
      </c>
      <c r="D215" s="290"/>
      <c r="E215" s="290"/>
      <c r="F215" s="313">
        <v>1</v>
      </c>
      <c r="G215" s="351"/>
      <c r="H215" s="342" t="s">
        <v>697</v>
      </c>
      <c r="I215" s="342"/>
      <c r="J215" s="342"/>
      <c r="K215" s="363"/>
    </row>
    <row r="216" s="1" customFormat="1" ht="15" customHeight="1">
      <c r="B216" s="362"/>
      <c r="C216" s="290"/>
      <c r="D216" s="290"/>
      <c r="E216" s="290"/>
      <c r="F216" s="313">
        <v>2</v>
      </c>
      <c r="G216" s="351"/>
      <c r="H216" s="342" t="s">
        <v>698</v>
      </c>
      <c r="I216" s="342"/>
      <c r="J216" s="342"/>
      <c r="K216" s="363"/>
    </row>
    <row r="217" s="1" customFormat="1" ht="15" customHeight="1">
      <c r="B217" s="362"/>
      <c r="C217" s="290"/>
      <c r="D217" s="290"/>
      <c r="E217" s="290"/>
      <c r="F217" s="313">
        <v>3</v>
      </c>
      <c r="G217" s="351"/>
      <c r="H217" s="342" t="s">
        <v>699</v>
      </c>
      <c r="I217" s="342"/>
      <c r="J217" s="342"/>
      <c r="K217" s="363"/>
    </row>
    <row r="218" s="1" customFormat="1" ht="15" customHeight="1">
      <c r="B218" s="362"/>
      <c r="C218" s="290"/>
      <c r="D218" s="290"/>
      <c r="E218" s="290"/>
      <c r="F218" s="313">
        <v>4</v>
      </c>
      <c r="G218" s="351"/>
      <c r="H218" s="342" t="s">
        <v>700</v>
      </c>
      <c r="I218" s="342"/>
      <c r="J218" s="342"/>
      <c r="K218" s="363"/>
    </row>
    <row r="219" s="1" customFormat="1" ht="12.75" customHeight="1">
      <c r="B219" s="364"/>
      <c r="C219" s="365"/>
      <c r="D219" s="365"/>
      <c r="E219" s="365"/>
      <c r="F219" s="365"/>
      <c r="G219" s="365"/>
      <c r="H219" s="365"/>
      <c r="I219" s="365"/>
      <c r="J219" s="365"/>
      <c r="K219" s="36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PC-HP\Káťa</dc:creator>
  <cp:lastModifiedBy>PC-HP\Káťa</cp:lastModifiedBy>
  <dcterms:created xsi:type="dcterms:W3CDTF">2025-11-10T10:06:29Z</dcterms:created>
  <dcterms:modified xsi:type="dcterms:W3CDTF">2025-11-10T10:06:31Z</dcterms:modified>
</cp:coreProperties>
</file>