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emi\OneDrive - Petr Wagner\PD\2025\2025P120 - TmCH - kotelna\Úprava\PD - uprava\F. SOUHRNNÝ ROZPOČET\"/>
    </mc:Choice>
  </mc:AlternateContent>
  <bookViews>
    <workbookView xWindow="0" yWindow="0" windowWidth="0" windowHeight="0"/>
  </bookViews>
  <sheets>
    <sheet name="Rekapitulace stavby" sheetId="1" r:id="rId1"/>
    <sheet name="D.1.4.2 - Plynová odběrná..." sheetId="2" r:id="rId2"/>
    <sheet name="D.1.4.4 - Vytápě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'D.1.4.2 - Plynová odběrná...'!$C$129:$K$199</definedName>
    <definedName name="_xlnm.Print_Area" localSheetId="1">'D.1.4.2 - Plynová odběrná...'!$C$4:$J$76,'D.1.4.2 - Plynová odběrná...'!$C$82:$J$111,'D.1.4.2 - Plynová odběrná...'!$C$117:$J$199</definedName>
    <definedName name="_xlnm.Print_Titles" localSheetId="1">'D.1.4.2 - Plynová odběrná...'!$129:$129</definedName>
    <definedName name="_xlnm._FilterDatabase" localSheetId="2" hidden="1">'D.1.4.4 - Vytápění'!$C$137:$K$281</definedName>
    <definedName name="_xlnm.Print_Area" localSheetId="2">'D.1.4.4 - Vytápění'!$C$4:$J$76,'D.1.4.4 - Vytápění'!$C$82:$J$119,'D.1.4.4 - Vytápění'!$C$125:$J$281</definedName>
    <definedName name="_xlnm.Print_Titles" localSheetId="2">'D.1.4.4 - Vytápění'!$137:$137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81"/>
  <c r="BH281"/>
  <c r="BG281"/>
  <c r="BF281"/>
  <c r="BK281"/>
  <c r="J281"/>
  <c r="BE281"/>
  <c r="BI280"/>
  <c r="BH280"/>
  <c r="BG280"/>
  <c r="BF280"/>
  <c r="BK280"/>
  <c r="J280"/>
  <c r="BE280"/>
  <c r="BI279"/>
  <c r="BH279"/>
  <c r="BG279"/>
  <c r="BF279"/>
  <c r="BK279"/>
  <c r="J279"/>
  <c r="BE279"/>
  <c r="BI278"/>
  <c r="BH278"/>
  <c r="BG278"/>
  <c r="BF278"/>
  <c r="BK278"/>
  <c r="J278"/>
  <c r="BE278"/>
  <c r="BI277"/>
  <c r="BH277"/>
  <c r="BG277"/>
  <c r="BF277"/>
  <c r="BK277"/>
  <c r="J277"/>
  <c r="BE277"/>
  <c r="BI275"/>
  <c r="BH275"/>
  <c r="BG275"/>
  <c r="BF275"/>
  <c r="T275"/>
  <c r="T274"/>
  <c r="R275"/>
  <c r="R274"/>
  <c r="P275"/>
  <c r="P274"/>
  <c r="BI273"/>
  <c r="BH273"/>
  <c r="BG273"/>
  <c r="BF273"/>
  <c r="T273"/>
  <c r="T272"/>
  <c r="R273"/>
  <c r="R272"/>
  <c r="P273"/>
  <c r="P272"/>
  <c r="BI271"/>
  <c r="BH271"/>
  <c r="BG271"/>
  <c r="BF271"/>
  <c r="T271"/>
  <c r="T270"/>
  <c r="T269"/>
  <c r="R271"/>
  <c r="R270"/>
  <c r="R269"/>
  <c r="P271"/>
  <c r="P270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T236"/>
  <c r="R237"/>
  <c r="R236"/>
  <c r="P237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J135"/>
  <c r="J134"/>
  <c r="F134"/>
  <c r="F132"/>
  <c r="E130"/>
  <c r="J92"/>
  <c r="J91"/>
  <c r="F91"/>
  <c r="F89"/>
  <c r="E87"/>
  <c r="J18"/>
  <c r="E18"/>
  <c r="F135"/>
  <c r="J17"/>
  <c r="J12"/>
  <c r="J132"/>
  <c r="E7"/>
  <c r="E85"/>
  <c i="2" r="J37"/>
  <c r="J36"/>
  <c i="1" r="AY95"/>
  <c i="2" r="J35"/>
  <c i="1" r="AX95"/>
  <c i="2" r="BI199"/>
  <c r="BH199"/>
  <c r="BG199"/>
  <c r="BF199"/>
  <c r="BK199"/>
  <c r="J199"/>
  <c r="BE199"/>
  <c r="BI198"/>
  <c r="BH198"/>
  <c r="BG198"/>
  <c r="BF198"/>
  <c r="BK198"/>
  <c r="J198"/>
  <c r="BE198"/>
  <c r="BI197"/>
  <c r="BH197"/>
  <c r="BG197"/>
  <c r="BF197"/>
  <c r="BK197"/>
  <c r="J197"/>
  <c r="BE197"/>
  <c r="BI196"/>
  <c r="BH196"/>
  <c r="BG196"/>
  <c r="BF196"/>
  <c r="BK196"/>
  <c r="J196"/>
  <c r="BE196"/>
  <c r="BI195"/>
  <c r="BH195"/>
  <c r="BG195"/>
  <c r="BF195"/>
  <c r="BK195"/>
  <c r="J195"/>
  <c r="BE195"/>
  <c r="BI193"/>
  <c r="BH193"/>
  <c r="BG193"/>
  <c r="BF193"/>
  <c r="T193"/>
  <c r="T192"/>
  <c r="R193"/>
  <c r="R192"/>
  <c r="P193"/>
  <c r="P192"/>
  <c r="BI191"/>
  <c r="BH191"/>
  <c r="BG191"/>
  <c r="BF191"/>
  <c r="T191"/>
  <c r="T190"/>
  <c r="R191"/>
  <c r="R190"/>
  <c r="P191"/>
  <c r="P190"/>
  <c r="BI189"/>
  <c r="BH189"/>
  <c r="BG189"/>
  <c r="BF189"/>
  <c r="T189"/>
  <c r="T188"/>
  <c r="T187"/>
  <c r="R189"/>
  <c r="R188"/>
  <c r="R187"/>
  <c r="P189"/>
  <c r="P188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89"/>
  <c r="E7"/>
  <c r="E120"/>
  <c i="1" r="L90"/>
  <c r="AM90"/>
  <c r="AM89"/>
  <c r="L89"/>
  <c r="AM87"/>
  <c r="L87"/>
  <c r="L85"/>
  <c r="L84"/>
  <c i="3" r="J256"/>
  <c r="BK179"/>
  <c r="J167"/>
  <c r="BK154"/>
  <c r="J152"/>
  <c i="2" r="J193"/>
  <c r="J189"/>
  <c r="BK186"/>
  <c r="J174"/>
  <c r="BK165"/>
  <c r="BK157"/>
  <c i="3" r="BK273"/>
  <c r="BK225"/>
  <c r="J217"/>
  <c r="BK216"/>
  <c r="J215"/>
  <c r="J209"/>
  <c r="BK196"/>
  <c r="BK182"/>
  <c r="BK180"/>
  <c r="BK177"/>
  <c r="BK257"/>
  <c r="J254"/>
  <c r="BK252"/>
  <c r="BK194"/>
  <c r="J190"/>
  <c r="BK189"/>
  <c r="J188"/>
  <c r="BK184"/>
  <c r="J253"/>
  <c r="BK250"/>
  <c r="BK242"/>
  <c r="BK239"/>
  <c r="BK235"/>
  <c r="BK233"/>
  <c r="BK224"/>
  <c r="J223"/>
  <c r="J204"/>
  <c r="BK201"/>
  <c r="J195"/>
  <c r="BK191"/>
  <c r="BK190"/>
  <c r="J183"/>
  <c r="J182"/>
  <c r="BK181"/>
  <c r="BK175"/>
  <c r="J171"/>
  <c r="J170"/>
  <c r="BK169"/>
  <c r="BK168"/>
  <c r="BK166"/>
  <c i="2" r="BK189"/>
  <c r="BK185"/>
  <c r="BK174"/>
  <c r="BK170"/>
  <c r="J161"/>
  <c i="3" r="BK265"/>
  <c r="J264"/>
  <c r="BK263"/>
  <c r="BK261"/>
  <c r="J260"/>
  <c r="BK259"/>
  <c r="J257"/>
  <c r="BK255"/>
  <c r="J239"/>
  <c r="J232"/>
  <c r="BK208"/>
  <c r="BK207"/>
  <c r="BK183"/>
  <c r="BK151"/>
  <c i="2" r="BK191"/>
  <c r="J185"/>
  <c r="BK173"/>
  <c r="J172"/>
  <c r="J166"/>
  <c r="J133"/>
  <c i="3" r="J158"/>
  <c r="BK156"/>
  <c r="BK143"/>
  <c r="BK142"/>
  <c i="2" r="BK178"/>
  <c r="BK177"/>
  <c r="J167"/>
  <c r="J165"/>
  <c r="BK158"/>
  <c r="J155"/>
  <c r="J146"/>
  <c r="J145"/>
  <c r="BK144"/>
  <c r="BK137"/>
  <c i="3" r="J184"/>
  <c r="J179"/>
  <c r="BK170"/>
  <c r="BK163"/>
  <c r="J143"/>
  <c r="BK141"/>
  <c i="2" r="J175"/>
  <c r="BK166"/>
  <c r="J162"/>
  <c r="J154"/>
  <c r="J147"/>
  <c r="BK138"/>
  <c i="3" r="BK267"/>
  <c r="J261"/>
  <c r="BK256"/>
  <c r="J250"/>
  <c r="BK244"/>
  <c r="BK231"/>
  <c r="BK223"/>
  <c r="J221"/>
  <c r="BK220"/>
  <c r="J208"/>
  <c r="J207"/>
  <c r="J201"/>
  <c r="J196"/>
  <c r="BK188"/>
  <c r="J176"/>
  <c r="BK164"/>
  <c i="2" r="J184"/>
  <c r="J181"/>
  <c r="BK172"/>
  <c r="J170"/>
  <c r="BK155"/>
  <c r="J143"/>
  <c r="J142"/>
  <c r="BK141"/>
  <c r="BK140"/>
  <c i="3" r="J268"/>
  <c r="J262"/>
  <c r="J255"/>
  <c r="BK249"/>
  <c r="BK248"/>
  <c r="J240"/>
  <c r="BK237"/>
  <c r="J230"/>
  <c r="BK206"/>
  <c r="BK202"/>
  <c r="BK200"/>
  <c r="J199"/>
  <c r="BK198"/>
  <c r="J197"/>
  <c r="BK176"/>
  <c r="J169"/>
  <c i="2" r="BK183"/>
  <c r="J173"/>
  <c r="J164"/>
  <c r="BK163"/>
  <c r="BK162"/>
  <c r="BK147"/>
  <c r="J135"/>
  <c r="BK134"/>
  <c i="3" r="J266"/>
  <c r="BK215"/>
  <c r="J214"/>
  <c r="J212"/>
  <c r="J211"/>
  <c r="J206"/>
  <c r="J198"/>
  <c r="BK197"/>
  <c r="BK195"/>
  <c r="J193"/>
  <c r="BK192"/>
  <c r="J185"/>
  <c r="J177"/>
  <c r="BK165"/>
  <c r="J159"/>
  <c r="BK153"/>
  <c i="2" r="BK193"/>
  <c i="3" r="BK275"/>
  <c r="BK221"/>
  <c r="BK211"/>
  <c r="J210"/>
  <c r="J205"/>
  <c r="BK204"/>
  <c r="J200"/>
  <c r="BK199"/>
  <c r="BK193"/>
  <c r="BK251"/>
  <c r="J247"/>
  <c r="J222"/>
  <c r="BK219"/>
  <c r="J218"/>
  <c r="BK217"/>
  <c r="J216"/>
  <c r="BK210"/>
  <c r="J175"/>
  <c r="J168"/>
  <c r="J166"/>
  <c r="J165"/>
  <c r="J157"/>
  <c r="BK146"/>
  <c r="BK144"/>
  <c i="2" r="BK179"/>
  <c r="BK161"/>
  <c r="J159"/>
  <c r="J153"/>
  <c r="J150"/>
  <c r="J149"/>
  <c r="BK148"/>
  <c r="J144"/>
  <c r="BK143"/>
  <c i="3" r="BK229"/>
  <c r="BK222"/>
  <c r="J265"/>
  <c r="J225"/>
  <c r="J220"/>
  <c r="J219"/>
  <c r="BK218"/>
  <c r="J164"/>
  <c r="J161"/>
  <c r="BK159"/>
  <c r="BK158"/>
  <c r="BK148"/>
  <c i="2" r="J177"/>
  <c r="BK160"/>
  <c r="BK159"/>
  <c r="BK139"/>
  <c r="J138"/>
  <c r="J136"/>
  <c i="1" r="AS94"/>
  <c i="3" r="J271"/>
  <c r="BK264"/>
  <c r="J263"/>
  <c r="BK262"/>
  <c r="BK227"/>
  <c r="BK214"/>
  <c r="BK205"/>
  <c r="J202"/>
  <c r="BK187"/>
  <c r="J162"/>
  <c r="J144"/>
  <c r="J142"/>
  <c i="2" r="BK184"/>
  <c i="3" r="J267"/>
  <c r="BK260"/>
  <c r="J244"/>
  <c r="J243"/>
  <c r="J242"/>
  <c r="BK234"/>
  <c r="BK185"/>
  <c r="BK174"/>
  <c r="BK173"/>
  <c r="J172"/>
  <c i="2" r="J158"/>
  <c r="BK154"/>
  <c r="J141"/>
  <c i="3" r="J275"/>
  <c r="J229"/>
  <c r="J227"/>
  <c r="J224"/>
  <c r="J273"/>
  <c r="BK226"/>
  <c r="BK212"/>
  <c r="J194"/>
  <c r="J192"/>
  <c r="J180"/>
  <c r="BK268"/>
  <c r="J231"/>
  <c r="J189"/>
  <c r="BK162"/>
  <c i="2" r="BK181"/>
  <c r="J178"/>
  <c r="BK175"/>
  <c r="BK164"/>
  <c r="BK145"/>
  <c r="BK142"/>
  <c r="J139"/>
  <c i="3" r="J259"/>
  <c r="BK243"/>
  <c r="BK240"/>
  <c r="J237"/>
  <c r="J234"/>
  <c r="J233"/>
  <c r="BK228"/>
  <c r="J226"/>
  <c r="J173"/>
  <c r="J163"/>
  <c r="J153"/>
  <c r="BK152"/>
  <c r="J146"/>
  <c i="2" r="J191"/>
  <c r="BK182"/>
  <c r="J163"/>
  <c r="J160"/>
  <c r="BK146"/>
  <c r="J140"/>
  <c r="J137"/>
  <c r="BK136"/>
  <c i="3" r="BK266"/>
  <c r="J235"/>
  <c r="BK232"/>
  <c r="BK271"/>
  <c r="BK254"/>
  <c r="BK253"/>
  <c r="J252"/>
  <c r="J191"/>
  <c r="J181"/>
  <c r="BK172"/>
  <c r="BK171"/>
  <c r="BK167"/>
  <c r="BK161"/>
  <c r="BK157"/>
  <c r="J156"/>
  <c r="J154"/>
  <c r="J148"/>
  <c i="2" r="J186"/>
  <c r="J183"/>
  <c r="J182"/>
  <c r="BK168"/>
  <c r="J157"/>
  <c r="BK153"/>
  <c r="BK150"/>
  <c r="J148"/>
  <c r="BK135"/>
  <c r="J134"/>
  <c i="3" r="J251"/>
  <c r="J249"/>
  <c r="J248"/>
  <c r="BK247"/>
  <c r="BK230"/>
  <c r="J228"/>
  <c r="BK209"/>
  <c r="J187"/>
  <c r="J174"/>
  <c r="J151"/>
  <c r="J141"/>
  <c i="2" r="J179"/>
  <c r="J168"/>
  <c r="BK167"/>
  <c r="BK149"/>
  <c r="BK133"/>
  <c l="1" r="T152"/>
  <c r="BK194"/>
  <c r="J194"/>
  <c r="J110"/>
  <c i="3" r="BK276"/>
  <c r="J276"/>
  <c r="J118"/>
  <c i="2" r="T176"/>
  <c i="3" r="BK246"/>
  <c r="BK245"/>
  <c r="J245"/>
  <c r="J111"/>
  <c r="R186"/>
  <c r="T186"/>
  <c r="BK203"/>
  <c r="J203"/>
  <c r="J106"/>
  <c r="BK238"/>
  <c r="J238"/>
  <c r="J109"/>
  <c i="2" r="P180"/>
  <c i="3" r="P203"/>
  <c i="2" r="R132"/>
  <c r="R131"/>
  <c i="3" r="BK150"/>
  <c r="T150"/>
  <c r="T178"/>
  <c r="R258"/>
  <c r="R203"/>
  <c r="T203"/>
  <c i="2" r="R156"/>
  <c r="BK176"/>
  <c r="J176"/>
  <c r="J104"/>
  <c i="3" r="T241"/>
  <c r="BK140"/>
  <c r="P150"/>
  <c r="T258"/>
  <c r="R213"/>
  <c i="2" r="BK156"/>
  <c r="J156"/>
  <c r="J101"/>
  <c r="T171"/>
  <c i="3" r="T213"/>
  <c r="R160"/>
  <c r="T246"/>
  <c r="T245"/>
  <c i="2" r="T132"/>
  <c r="T131"/>
  <c i="3" r="P246"/>
  <c r="P245"/>
  <c r="R178"/>
  <c r="P258"/>
  <c i="2" r="BK180"/>
  <c r="J180"/>
  <c r="J105"/>
  <c i="3" r="P160"/>
  <c r="P186"/>
  <c r="P238"/>
  <c i="2" r="P152"/>
  <c r="R176"/>
  <c i="3" r="BK241"/>
  <c r="J241"/>
  <c r="J110"/>
  <c i="2" r="BK152"/>
  <c r="BK171"/>
  <c r="J171"/>
  <c r="J103"/>
  <c r="R171"/>
  <c i="3" r="R140"/>
  <c r="R139"/>
  <c r="BK213"/>
  <c r="J213"/>
  <c r="J107"/>
  <c i="2" r="R152"/>
  <c r="P176"/>
  <c i="3" r="P213"/>
  <c i="2" r="P156"/>
  <c r="T180"/>
  <c i="3" r="P140"/>
  <c r="P139"/>
  <c r="R150"/>
  <c r="R238"/>
  <c i="2" r="T156"/>
  <c r="P171"/>
  <c i="3" r="T140"/>
  <c r="T139"/>
  <c r="T160"/>
  <c r="P241"/>
  <c i="2" r="P132"/>
  <c r="P131"/>
  <c i="3" r="P178"/>
  <c r="R246"/>
  <c r="R245"/>
  <c r="R241"/>
  <c r="BK160"/>
  <c r="J160"/>
  <c r="J103"/>
  <c r="BK186"/>
  <c r="J186"/>
  <c r="J105"/>
  <c r="BK258"/>
  <c r="J258"/>
  <c r="J113"/>
  <c i="2" r="BK132"/>
  <c r="J132"/>
  <c r="J98"/>
  <c r="R180"/>
  <c i="3" r="BK178"/>
  <c r="J178"/>
  <c r="J104"/>
  <c r="T238"/>
  <c i="2" r="BE137"/>
  <c r="BE160"/>
  <c r="BK169"/>
  <c r="J169"/>
  <c r="J102"/>
  <c i="3" r="E128"/>
  <c r="BE143"/>
  <c r="BE144"/>
  <c r="BE152"/>
  <c r="BE161"/>
  <c r="BE165"/>
  <c r="BE169"/>
  <c r="BE229"/>
  <c r="BE266"/>
  <c r="BE271"/>
  <c i="2" r="J124"/>
  <c r="BE134"/>
  <c r="BE135"/>
  <c r="BE147"/>
  <c r="BE164"/>
  <c r="BE165"/>
  <c i="3" r="BE184"/>
  <c r="BE220"/>
  <c r="BE221"/>
  <c r="BE223"/>
  <c r="BE254"/>
  <c r="BE260"/>
  <c r="BE263"/>
  <c r="BE264"/>
  <c i="2" r="BE174"/>
  <c r="BE184"/>
  <c r="BE186"/>
  <c r="BE189"/>
  <c r="BE193"/>
  <c i="3" r="J89"/>
  <c r="BE146"/>
  <c r="BE174"/>
  <c r="BE190"/>
  <c r="BE200"/>
  <c r="BE175"/>
  <c r="BE188"/>
  <c r="BE196"/>
  <c r="BE201"/>
  <c r="BE227"/>
  <c r="BE179"/>
  <c r="BE181"/>
  <c r="BE183"/>
  <c i="2" r="F127"/>
  <c r="BE133"/>
  <c r="BE144"/>
  <c r="BE166"/>
  <c i="3" r="BE157"/>
  <c r="BE159"/>
  <c r="BE226"/>
  <c r="BE239"/>
  <c r="BE251"/>
  <c r="BE253"/>
  <c r="BE255"/>
  <c r="BE261"/>
  <c r="BK270"/>
  <c r="J270"/>
  <c r="J115"/>
  <c r="BE215"/>
  <c r="BE230"/>
  <c r="BK145"/>
  <c r="J145"/>
  <c r="J99"/>
  <c r="BK236"/>
  <c r="J236"/>
  <c r="J108"/>
  <c i="2" r="BE168"/>
  <c r="BE170"/>
  <c i="3" r="BE153"/>
  <c r="BE154"/>
  <c r="BE162"/>
  <c r="BE173"/>
  <c r="BE198"/>
  <c r="BE212"/>
  <c r="BE214"/>
  <c r="BE228"/>
  <c i="2" r="E85"/>
  <c r="BE136"/>
  <c r="BE139"/>
  <c r="BE141"/>
  <c r="BE145"/>
  <c r="BE183"/>
  <c i="3" r="BE141"/>
  <c r="BE142"/>
  <c r="BE180"/>
  <c r="BE231"/>
  <c r="BE234"/>
  <c r="BE235"/>
  <c r="BK272"/>
  <c r="J272"/>
  <c r="J116"/>
  <c r="BE189"/>
  <c r="BE216"/>
  <c r="BE225"/>
  <c r="BE262"/>
  <c r="BE275"/>
  <c i="2" r="BK188"/>
  <c i="3" r="BE171"/>
  <c r="BE199"/>
  <c r="BE202"/>
  <c r="BE207"/>
  <c r="BE209"/>
  <c r="BE243"/>
  <c i="2" r="BE140"/>
  <c r="BE161"/>
  <c r="BE175"/>
  <c r="BE178"/>
  <c r="BK192"/>
  <c r="J192"/>
  <c r="J109"/>
  <c i="3" r="BE148"/>
  <c r="BE151"/>
  <c r="BE166"/>
  <c r="BE182"/>
  <c r="BE193"/>
  <c r="BE195"/>
  <c r="BE204"/>
  <c r="BE219"/>
  <c r="BE224"/>
  <c r="BE232"/>
  <c r="BE233"/>
  <c r="BE242"/>
  <c r="BE256"/>
  <c r="BE268"/>
  <c r="BE273"/>
  <c i="2" r="BE146"/>
  <c r="BE149"/>
  <c r="BE173"/>
  <c r="BE177"/>
  <c r="BE185"/>
  <c i="3" r="BE158"/>
  <c r="BE172"/>
  <c r="BE197"/>
  <c r="BE205"/>
  <c r="BE248"/>
  <c r="BE259"/>
  <c i="2" r="BE148"/>
  <c r="BE150"/>
  <c r="BE155"/>
  <c r="BE158"/>
  <c r="BE159"/>
  <c r="BE167"/>
  <c r="BE172"/>
  <c i="3" r="BE167"/>
  <c r="BE176"/>
  <c i="2" r="BE143"/>
  <c r="BE153"/>
  <c r="BE182"/>
  <c i="3" r="F92"/>
  <c r="BE185"/>
  <c r="BK147"/>
  <c r="J147"/>
  <c r="J100"/>
  <c r="BK274"/>
  <c r="J274"/>
  <c r="J117"/>
  <c i="2" r="BE163"/>
  <c i="3" r="BE192"/>
  <c r="BE194"/>
  <c r="BE217"/>
  <c r="BE237"/>
  <c r="BE240"/>
  <c r="BE244"/>
  <c r="BE249"/>
  <c r="BE250"/>
  <c r="BE252"/>
  <c r="BE265"/>
  <c r="BE267"/>
  <c i="2" r="BE138"/>
  <c r="BE142"/>
  <c r="BE157"/>
  <c r="BE179"/>
  <c r="BE191"/>
  <c i="3" r="BE156"/>
  <c r="BE187"/>
  <c r="BE208"/>
  <c r="BE218"/>
  <c r="BE247"/>
  <c r="BE257"/>
  <c r="BE177"/>
  <c r="BE191"/>
  <c r="BE206"/>
  <c r="BE222"/>
  <c i="2" r="BE154"/>
  <c r="BE162"/>
  <c r="BE181"/>
  <c r="BK190"/>
  <c r="J190"/>
  <c r="J108"/>
  <c i="3" r="BE163"/>
  <c r="BE164"/>
  <c r="BE168"/>
  <c r="BE170"/>
  <c r="BE210"/>
  <c r="BE211"/>
  <c i="2" r="F34"/>
  <c i="1" r="BA95"/>
  <c i="2" r="F37"/>
  <c i="1" r="BD95"/>
  <c i="3" r="F37"/>
  <c i="1" r="BD96"/>
  <c i="3" r="J34"/>
  <c i="1" r="AW96"/>
  <c i="2" r="J34"/>
  <c i="1" r="AW95"/>
  <c i="2" r="F35"/>
  <c i="1" r="BB95"/>
  <c i="3" r="F36"/>
  <c i="1" r="BC96"/>
  <c i="2" r="F36"/>
  <c i="1" r="BC95"/>
  <c i="3" r="F34"/>
  <c i="1" r="BA96"/>
  <c i="3" r="F35"/>
  <c i="1" r="BB96"/>
  <c i="2" l="1" r="R151"/>
  <c r="BK187"/>
  <c r="J187"/>
  <c r="J106"/>
  <c i="3" r="P149"/>
  <c r="BK139"/>
  <c r="J139"/>
  <c r="J97"/>
  <c r="T149"/>
  <c i="2" r="BK151"/>
  <c r="J151"/>
  <c r="J99"/>
  <c r="P151"/>
  <c i="3" r="BK149"/>
  <c r="J149"/>
  <c r="J101"/>
  <c i="2" r="R130"/>
  <c r="P130"/>
  <c i="1" r="AU95"/>
  <c i="3" r="T138"/>
  <c r="R149"/>
  <c r="R138"/>
  <c r="P138"/>
  <c i="1" r="AU96"/>
  <c i="2" r="T151"/>
  <c r="T130"/>
  <c r="J152"/>
  <c r="J100"/>
  <c i="3" r="J246"/>
  <c r="J112"/>
  <c r="BK269"/>
  <c r="J269"/>
  <c r="J114"/>
  <c i="2" r="J188"/>
  <c r="J107"/>
  <c i="3" r="J150"/>
  <c r="J102"/>
  <c r="J140"/>
  <c r="J98"/>
  <c i="2" r="BK131"/>
  <c r="J131"/>
  <c r="J97"/>
  <c i="3" r="F33"/>
  <c i="1" r="AZ96"/>
  <c i="2" r="J33"/>
  <c i="1" r="AV95"/>
  <c r="AT95"/>
  <c r="BB94"/>
  <c r="AX94"/>
  <c r="BC94"/>
  <c r="W32"/>
  <c i="2" r="F33"/>
  <c i="1" r="AZ95"/>
  <c r="BD94"/>
  <c r="W33"/>
  <c r="BA94"/>
  <c r="W30"/>
  <c i="3" r="J33"/>
  <c i="1" r="AV96"/>
  <c r="AT96"/>
  <c i="2" l="1" r="BK130"/>
  <c r="J130"/>
  <c i="3" r="BK138"/>
  <c r="J138"/>
  <c r="J96"/>
  <c i="1" r="AZ94"/>
  <c r="AV94"/>
  <c r="AK29"/>
  <c r="AW94"/>
  <c r="AK30"/>
  <c i="2" r="J30"/>
  <c i="1" r="AG95"/>
  <c r="AN95"/>
  <c r="AU94"/>
  <c r="AY94"/>
  <c r="W31"/>
  <c i="2" l="1" r="J96"/>
  <c r="J39"/>
  <c i="1" r="W29"/>
  <c i="3" r="J30"/>
  <c i="1" r="AG96"/>
  <c r="AN96"/>
  <c r="AT94"/>
  <c i="3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<sst xmlns="http://schemas.openxmlformats.org/spreadsheetml/2006/main">
  <si>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</si>
  <si>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</si>
  <si>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</si>
  <si>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</si>
  <si>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</si>
  <si>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{ae3d4f02-ced0-4cef-acf5-c4821cbaaeb2}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</si>
  <si>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</si>
  <si>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</si>
  <si>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</si>
  <si>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</si>
  <si>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</si>
  <si>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</si>
  <si>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</si>
  <si>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</si>
  <si>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2025P120_beznazv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</si>
  <si>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</si>
  <si>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</si>
  <si>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plynové kotelny areálu T.S. Chomutov U Větrného mlýna č.p. 4605, Chomutov</t>
  </si>
  <si>
    <t>KSO:</t>
  </si>
  <si>
    <t>CC-CZ:</t>
  </si>
  <si>
    <t>Místo:</t>
  </si>
  <si>
    <t>Chomutov</t>
  </si>
  <si>
    <t>Datum:</t>
  </si>
  <si>
    <t>1. 10. 2025</t>
  </si>
  <si>
    <t>Zadavatel:</t>
  </si>
  <si>
    <t>IČ:</t>
  </si>
  <si>
    <t>Technické služby města Chomutova</t>
  </si>
  <si>
    <t>DIČ:</t>
  </si>
  <si>
    <t>Uchazeč:</t>
  </si>
  <si>
    <t>Vyplň údaj</t>
  </si>
  <si>
    <t>Projektant:</t>
  </si>
  <si>
    <t>Petr Wagner, Ing. Václav Remuta</t>
  </si>
  <si>
    <t>True</t>
  </si>
  <si>
    <t>Zpracovatel:</t>
  </si>
  <si>
    <t>Petr Wagner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</si>
  <si>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</si>
  <si>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</si>
  <si>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</si>
  <si>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</si>
  <si>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</si>
  <si>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</si>
  <si>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</si>
  <si>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</si>
  <si>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</si>
  <si>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</si>
  <si>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</si>
  <si>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</si>
  <si>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</si>
  <si>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</si>
  <si>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</si>
  <si>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</si>
  <si>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</si>
  <si>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</si>
  <si>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</si>
  <si>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</si>
  <si>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</si>
  <si>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</si>
  <si>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</si>
  <si>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</si>
  <si>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</si>
  <si>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</si>
  <si>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</si>
  <si>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</si>
  <si>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</si>
  <si>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</si>
  <si>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</si>
  <si>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</si>
  <si>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</si>
  <si>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</si>
  <si>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</si>
  <si>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</si>
  <si>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</si>
  <si>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</si>
  <si>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</si>
  <si>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</si>
  <si>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</si>
  <si>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</si>
  <si>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</si>
  <si>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</si>
  <si>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</si>
  <si>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</si>
  <si>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D.1.4.2</t>
  </si>
  <si>
    <t>Plynová odběrná zařízení</t>
  </si>
  <si>
    <t>STA</t>
  </si>
  <si>
    <t>1</t>
  </si>
  <si>
    <t>{176984e5-b247-437f-a78d-b1803b334b26}</t>
  </si>
  <si>
    <t>2</t>
  </si>
  <si>
    <t>D.1.4.4</t>
  </si>
  <si>
    <t>Vytápění</t>
  </si>
  <si>
    <t>{f72d6509-5674-4c40-a2be-b5edb507e2e2}</t>
  </si>
  <si>
    <t>KRYCÍ LIST SOUPISU PRACÍ</t>
  </si>
  <si>
    <t>Objekt:</t>
  </si>
  <si>
    <t>D.1.4.2 - Plynová odběrná zařízení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</si>
  <si>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</si>
  <si>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</si>
  <si>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</si>
  <si>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</si>
  <si>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</si>
  <si>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</si>
  <si>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</si>
  <si>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>PSV - Práce a dodávky PSV</t>
  </si>
  <si>
    <t xml:space="preserve">    721 - Zdravotechnika - vnitřní kanalizace</t>
  </si>
  <si>
    <t xml:space="preserve">    723 - Zdravotechnika - vnitřní plynovod</t>
  </si>
  <si>
    <t xml:space="preserve">    731 - Ústřední vytápění - kotelny</t>
  </si>
  <si>
    <t xml:space="preserve">    734 - Ústřední vytápění - armatury</t>
  </si>
  <si>
    <t xml:space="preserve">    783 - Dokončovací práce - nátěry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</si>
  <si>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</si>
  <si>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</si>
  <si>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</si>
  <si>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</si>
  <si>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VRN8 - Přesun stavebních kapacit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</si>
  <si>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</si>
  <si>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</si>
  <si>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</si>
  <si>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</si>
  <si>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</si>
  <si>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</si>
  <si>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</si>
  <si>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</si>
  <si>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</si>
  <si>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</si>
  <si>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</si>
  <si>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</si>
  <si>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</si>
  <si>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</si>
  <si>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</si>
  <si>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</si>
  <si>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</si>
  <si>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</si>
  <si>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</si>
  <si>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</si>
  <si>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484771501R</t>
  </si>
  <si>
    <t>Montáž odkouření od kotlů</t>
  </si>
  <si>
    <t>kus</t>
  </si>
  <si>
    <t>16</t>
  </si>
  <si>
    <t>-445750060</t>
  </si>
  <si>
    <t>M</t>
  </si>
  <si>
    <t>484771502R</t>
  </si>
  <si>
    <t>Prodloužení DN 125/2000 mm, plast</t>
  </si>
  <si>
    <t>32</t>
  </si>
  <si>
    <t>-185079690</t>
  </si>
  <si>
    <t>484771505R</t>
  </si>
  <si>
    <t>Prodloužení DN 125/1000 mm, plast</t>
  </si>
  <si>
    <t>1924708560</t>
  </si>
  <si>
    <t>4</t>
  </si>
  <si>
    <t>484771506R</t>
  </si>
  <si>
    <t>Pateční koleno vč. vystřeďovací konzole DN 125, plast</t>
  </si>
  <si>
    <t>-68333127</t>
  </si>
  <si>
    <t>5</t>
  </si>
  <si>
    <t>484771507R</t>
  </si>
  <si>
    <t>Distanční objímka DN 125, dvojitá, nerez</t>
  </si>
  <si>
    <t>-1128802051</t>
  </si>
  <si>
    <t>6</t>
  </si>
  <si>
    <t>484771508R</t>
  </si>
  <si>
    <t>Prodloužení DN 125/1000 mm, plast (Trubka UV)</t>
  </si>
  <si>
    <t>1171717880</t>
  </si>
  <si>
    <t>7</t>
  </si>
  <si>
    <t>484771509R</t>
  </si>
  <si>
    <t>Ak spona 120/130</t>
  </si>
  <si>
    <t>1224912953</t>
  </si>
  <si>
    <t>8</t>
  </si>
  <si>
    <t>484771510R</t>
  </si>
  <si>
    <t>Ukončovací kryt komínu s manžetou SW DN 130</t>
  </si>
  <si>
    <t>282653006</t>
  </si>
  <si>
    <t>9</t>
  </si>
  <si>
    <t>484771511R</t>
  </si>
  <si>
    <t>Komínová hlavice DN 125,plast, nerez</t>
  </si>
  <si>
    <t>-114534196</t>
  </si>
  <si>
    <t>10</t>
  </si>
  <si>
    <t>4877711401R</t>
  </si>
  <si>
    <t>Sada kaskádové odkouření pro 2 kotle DN 125</t>
  </si>
  <si>
    <t>ks</t>
  </si>
  <si>
    <t>-1980079420</t>
  </si>
  <si>
    <t>11</t>
  </si>
  <si>
    <t>4877711402R</t>
  </si>
  <si>
    <t>Trubka DN 125 délka 500 mm</t>
  </si>
  <si>
    <t>544709162</t>
  </si>
  <si>
    <t>4877711414R</t>
  </si>
  <si>
    <t>Revizní T-kus DN 125</t>
  </si>
  <si>
    <t>1673068423</t>
  </si>
  <si>
    <t>13</t>
  </si>
  <si>
    <t>4877711426R</t>
  </si>
  <si>
    <t>Sada pro dělené odkouření pro kondenzační kotle 2x DN 80</t>
  </si>
  <si>
    <t>1714395629</t>
  </si>
  <si>
    <t>14</t>
  </si>
  <si>
    <t>4877711427R</t>
  </si>
  <si>
    <t>Koleno DN 80/87,5st, plast</t>
  </si>
  <si>
    <t>-471490834</t>
  </si>
  <si>
    <t>15</t>
  </si>
  <si>
    <t>4877711428R</t>
  </si>
  <si>
    <t>Prodloužení DN 80/1000 mm, plast</t>
  </si>
  <si>
    <t>-149738367</t>
  </si>
  <si>
    <t>48771512R</t>
  </si>
  <si>
    <t>2 x Zpětná klapka + sifon + zátka DN 80 + revizní Tkus černý DN80(2x)</t>
  </si>
  <si>
    <t>82793514</t>
  </si>
  <si>
    <t>17</t>
  </si>
  <si>
    <t>999101100</t>
  </si>
  <si>
    <t>Demontáž stávajícího odkouření od kotlů vč. komínů</t>
  </si>
  <si>
    <t>hod</t>
  </si>
  <si>
    <t>-816760129</t>
  </si>
  <si>
    <t>18</t>
  </si>
  <si>
    <t>484771513R</t>
  </si>
  <si>
    <t>Ostatní drobný spotřební materiál + ochranný košík nerez pro sání + podpěra pod patní koleno, ZUB objímky</t>
  </si>
  <si>
    <t>soubor</t>
  </si>
  <si>
    <t>929987343</t>
  </si>
  <si>
    <t>PSV</t>
  </si>
  <si>
    <t>Práce a dodávky PSV</t>
  </si>
  <si>
    <t>721</t>
  </si>
  <si>
    <t>Zdravotechnika - vnitřní kanalizace</t>
  </si>
  <si>
    <t>19</t>
  </si>
  <si>
    <t>721174041.OSM</t>
  </si>
  <si>
    <t>Potrubí kanalizační připojovací DN 32</t>
  </si>
  <si>
    <t>m</t>
  </si>
  <si>
    <t>1180809853</t>
  </si>
  <si>
    <t>20</t>
  </si>
  <si>
    <t>721174042.OSM</t>
  </si>
  <si>
    <t xml:space="preserve">Potrubí kanalizační připojovací  DN 40</t>
  </si>
  <si>
    <t>1559578548</t>
  </si>
  <si>
    <t>998721201</t>
  </si>
  <si>
    <t>Přesun hmot procentní pro vnitřní kanalizaci v objektech v do 6 m</t>
  </si>
  <si>
    <t>%</t>
  </si>
  <si>
    <t>1431969176</t>
  </si>
  <si>
    <t>723</t>
  </si>
  <si>
    <t>Zdravotechnika - vnitřní plynovod</t>
  </si>
  <si>
    <t>22</t>
  </si>
  <si>
    <t>723111203</t>
  </si>
  <si>
    <t>Potrubí ocelové závitové černé bezešvé svařované běžné DN 20</t>
  </si>
  <si>
    <t>438347782</t>
  </si>
  <si>
    <t>23</t>
  </si>
  <si>
    <t>723120804</t>
  </si>
  <si>
    <t>Demontáž potrubí ocelové závitové svařované do DN 25</t>
  </si>
  <si>
    <t>1892899498</t>
  </si>
  <si>
    <t>24</t>
  </si>
  <si>
    <t>723120809</t>
  </si>
  <si>
    <t>Demontáž potrubí ocelové závitové svařované do DN 80</t>
  </si>
  <si>
    <t>-1880659101</t>
  </si>
  <si>
    <t>25</t>
  </si>
  <si>
    <t>723150312</t>
  </si>
  <si>
    <t>Potrubí ocelové hladké černé bezešvé spojované svařováním tvářené za tepla D 57x3,2 mm</t>
  </si>
  <si>
    <t>1349276298</t>
  </si>
  <si>
    <t>26</t>
  </si>
  <si>
    <t>723221302</t>
  </si>
  <si>
    <t>Ventil vzorkovací rohový G 1/2 PN 5 s vnějším závitem</t>
  </si>
  <si>
    <t>-958957978</t>
  </si>
  <si>
    <t>27</t>
  </si>
  <si>
    <t>723231163</t>
  </si>
  <si>
    <t>Kohout kulový přímý G 3/4" PN 42 do 185°C plnoprůtokový vnitřní závit těžká řada</t>
  </si>
  <si>
    <t>-759881132</t>
  </si>
  <si>
    <t>28</t>
  </si>
  <si>
    <t>723231167.GCM</t>
  </si>
  <si>
    <t>Kohout kulový přímý G 2" PN 42 do 650°C plnoprůtokový vnitřní závit těžká řada</t>
  </si>
  <si>
    <t>-420734221</t>
  </si>
  <si>
    <t>29</t>
  </si>
  <si>
    <t>723233006.PVO</t>
  </si>
  <si>
    <t xml:space="preserve">Filtr plynový závitový  G 2" PN 6 do 80°C těleso hliník</t>
  </si>
  <si>
    <t>-1666039417</t>
  </si>
  <si>
    <t>30</t>
  </si>
  <si>
    <t>723233115.PVO</t>
  </si>
  <si>
    <t>Ventil solenoidový G 2" včetně cívky a konektoru s diodou</t>
  </si>
  <si>
    <t>2033956742</t>
  </si>
  <si>
    <t>31</t>
  </si>
  <si>
    <t>723260801</t>
  </si>
  <si>
    <t>Demontáž plynoměrů G 2 nebo G 4 nebo G 10 max. průtok do 16 m3/hod.</t>
  </si>
  <si>
    <t>-1513081213</t>
  </si>
  <si>
    <t>723261913</t>
  </si>
  <si>
    <t>Montáž plynoměrů G-10 maximální průtok 16 m3/hod.</t>
  </si>
  <si>
    <t>480504237</t>
  </si>
  <si>
    <t>33</t>
  </si>
  <si>
    <t>998723201</t>
  </si>
  <si>
    <t>Přesun hmot procentní pro vnitřní plynovod v objektech v do 6 m</t>
  </si>
  <si>
    <t>482538585</t>
  </si>
  <si>
    <t>731</t>
  </si>
  <si>
    <t>Ústřední vytápění - kotelny</t>
  </si>
  <si>
    <t>34</t>
  </si>
  <si>
    <t>731341140</t>
  </si>
  <si>
    <t>Hadice napouštěcí pryžové D 20/28 (odvod kondezátu)</t>
  </si>
  <si>
    <t>-1622685004</t>
  </si>
  <si>
    <t>734</t>
  </si>
  <si>
    <t>Ústřední vytápění - armatury</t>
  </si>
  <si>
    <t>35</t>
  </si>
  <si>
    <t>734261234</t>
  </si>
  <si>
    <t>Šroubení topenářské přímé G 3/4 PN 16 do 120°C</t>
  </si>
  <si>
    <t>-797857004</t>
  </si>
  <si>
    <t>36</t>
  </si>
  <si>
    <t>734261238</t>
  </si>
  <si>
    <t>Šroubení topenářské přímé G 2 PN 16 do 120°C</t>
  </si>
  <si>
    <t>-1322853231</t>
  </si>
  <si>
    <t>37</t>
  </si>
  <si>
    <t>734421102R</t>
  </si>
  <si>
    <t>Tlakoměr s pevným stonkem a zpětnou klapkou tlak 0-6 kPa průměr 100 mm spodní připojení</t>
  </si>
  <si>
    <t>-1633994271</t>
  </si>
  <si>
    <t>38</t>
  </si>
  <si>
    <t>998734201</t>
  </si>
  <si>
    <t>Přesun hmot procentní pro armatury v objektech v do 6 m</t>
  </si>
  <si>
    <t>572541512</t>
  </si>
  <si>
    <t>783</t>
  </si>
  <si>
    <t>Dokončovací práce - nátěry</t>
  </si>
  <si>
    <t>39</t>
  </si>
  <si>
    <t>783614651</t>
  </si>
  <si>
    <t>Základní antikorozní jednonásobný syntetický potrubí DN do 50 mm</t>
  </si>
  <si>
    <t>911528707</t>
  </si>
  <si>
    <t>40</t>
  </si>
  <si>
    <t>783615551</t>
  </si>
  <si>
    <t>Mezinátěr jednonásobný syntetický nátěr potrubí DN do 50 mm</t>
  </si>
  <si>
    <t>1877248111</t>
  </si>
  <si>
    <t>41</t>
  </si>
  <si>
    <t>783617601</t>
  </si>
  <si>
    <t>Krycí jednonásobný syntetický nátěr potrubí DN do 50 mm</t>
  </si>
  <si>
    <t>328988139</t>
  </si>
  <si>
    <t>OST</t>
  </si>
  <si>
    <t>Ostatní</t>
  </si>
  <si>
    <t>42</t>
  </si>
  <si>
    <t>900100101R</t>
  </si>
  <si>
    <t>Odstavení rozvodu plynu vč. vypuštění a inertizace plynovodu</t>
  </si>
  <si>
    <t>soub.</t>
  </si>
  <si>
    <t>512</t>
  </si>
  <si>
    <t>-1297425097</t>
  </si>
  <si>
    <t>43</t>
  </si>
  <si>
    <t>900100102R</t>
  </si>
  <si>
    <t>Vpustění plynu vč. odvzdušnění</t>
  </si>
  <si>
    <t>-1056863046</t>
  </si>
  <si>
    <t>44</t>
  </si>
  <si>
    <t>900100103R</t>
  </si>
  <si>
    <t>Ostatní pomocný a montážní materiál</t>
  </si>
  <si>
    <t>817239112</t>
  </si>
  <si>
    <t>45</t>
  </si>
  <si>
    <t>900100104R</t>
  </si>
  <si>
    <t>Uprava přívodu a odvodu vzduchu v plynové kotelně viz TZ</t>
  </si>
  <si>
    <t>-830376527</t>
  </si>
  <si>
    <t>46</t>
  </si>
  <si>
    <t>900100106R</t>
  </si>
  <si>
    <t>Pomocné stavební práce - prustupy (plyn a přívod vzd.) HZS1301 - Hodinová zúčtovací sazba zedník</t>
  </si>
  <si>
    <t>h</t>
  </si>
  <si>
    <t>-2048606152</t>
  </si>
  <si>
    <t>47</t>
  </si>
  <si>
    <t>900100107R_MAT</t>
  </si>
  <si>
    <t>Stavební materiál pro - pomocné stavební práce - prustupy (plyn a přívod vzd.) Poměrný odhad materiálu dle vlastních zkušeností.</t>
  </si>
  <si>
    <t>kpl</t>
  </si>
  <si>
    <t>-1730015346</t>
  </si>
  <si>
    <t>VRN</t>
  </si>
  <si>
    <t>Vedlejší rozpočtové náklady</t>
  </si>
  <si>
    <t>VRN3</t>
  </si>
  <si>
    <t>Zařízení staveniště</t>
  </si>
  <si>
    <t>49</t>
  </si>
  <si>
    <t>030001000</t>
  </si>
  <si>
    <t>soub</t>
  </si>
  <si>
    <t>1024</t>
  </si>
  <si>
    <t>1968260069</t>
  </si>
  <si>
    <t>VRN4</t>
  </si>
  <si>
    <t>Inženýrská činnost</t>
  </si>
  <si>
    <t>50</t>
  </si>
  <si>
    <t>044002000</t>
  </si>
  <si>
    <t>Revize (plynu + komin)</t>
  </si>
  <si>
    <t>447151023</t>
  </si>
  <si>
    <t>VRN8</t>
  </si>
  <si>
    <t>Přesun stavebních kapacit</t>
  </si>
  <si>
    <t>51</t>
  </si>
  <si>
    <t>081002000</t>
  </si>
  <si>
    <t>Doprava zaměstnanců</t>
  </si>
  <si>
    <t>-1963830151</t>
  </si>
  <si>
    <t>VP</t>
  </si>
  <si>
    <t xml:space="preserve">  Vícepráce</t>
  </si>
  <si>
    <t>PN</t>
  </si>
  <si>
    <t>D.1.4.4 - Vytápění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</si>
  <si>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</si>
  <si>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</si>
  <si>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</si>
  <si>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713 - Izolace tepelné</t>
  </si>
  <si>
    <t xml:space="preserve">    722 - Zdravotechnika - vnitřní vodovod</t>
  </si>
  <si>
    <t xml:space="preserve">    732 - Ústřední vytápění - strojovny</t>
  </si>
  <si>
    <t xml:space="preserve">    733 - Ústřední vytápění - rozvodné potrubí</t>
  </si>
  <si>
    <t xml:space="preserve">    771 - Podlahy z dlaždic</t>
  </si>
  <si>
    <t xml:space="preserve">    784 - Dokončovací práce - malby a tapety</t>
  </si>
  <si>
    <t>M - Práce a dodávky M</t>
  </si>
  <si>
    <t xml:space="preserve">    36-M - Montáž prov.,měř. a regul. zařízení</t>
  </si>
  <si>
    <t xml:space="preserve">    VRN2 - Příprava staveniště</t>
  </si>
  <si>
    <t>Úpravy povrchů, podlahy a osazování výplní</t>
  </si>
  <si>
    <t>612315402</t>
  </si>
  <si>
    <t>Oprava vnitřní vápenné hrubé omítky tl do 20 mm stěn v rozsahu plochy přes 10 do 30 %</t>
  </si>
  <si>
    <t>m2</t>
  </si>
  <si>
    <t>-1818645055</t>
  </si>
  <si>
    <t>631311124</t>
  </si>
  <si>
    <t>Mazanina tl přes 80 do 120 mm z betonu prostého bez zvýšených nároků na prostředí tř. C 16/20</t>
  </si>
  <si>
    <t>m3</t>
  </si>
  <si>
    <t>-1499066197</t>
  </si>
  <si>
    <t>631319011</t>
  </si>
  <si>
    <t>Příplatek k mazanině tl přes 50 do 80 mm za přehlazení povrchu</t>
  </si>
  <si>
    <t>120693971</t>
  </si>
  <si>
    <t>632451211</t>
  </si>
  <si>
    <t>Potěr cementový samonivelační litý C20 tl přes 30 do 35 mm</t>
  </si>
  <si>
    <t>-627879706</t>
  </si>
  <si>
    <t>Ostatní konstrukce a práce, bourání</t>
  </si>
  <si>
    <t>961055111</t>
  </si>
  <si>
    <t>Bourání základů ze ŽB</t>
  </si>
  <si>
    <t>-1730926638</t>
  </si>
  <si>
    <t>997</t>
  </si>
  <si>
    <t>Doprava suti a vybouraných hmot</t>
  </si>
  <si>
    <t>997013211</t>
  </si>
  <si>
    <t>Vnitrostaveništní doprava suti a vybouraných hmot pro budovy v do 6 m ručně</t>
  </si>
  <si>
    <t>t</t>
  </si>
  <si>
    <t>997305966</t>
  </si>
  <si>
    <t>713</t>
  </si>
  <si>
    <t>Izolace tepelné</t>
  </si>
  <si>
    <t>7134108111</t>
  </si>
  <si>
    <t xml:space="preserve">Odstranění tepelné izolace potrubí bez povrchové úpravy  do 50 mm</t>
  </si>
  <si>
    <t>-1482837664</t>
  </si>
  <si>
    <t>713463311</t>
  </si>
  <si>
    <t>Montáž izolace tepelné potrubí potrubními pouzdry s Al fólií s přesahem Al páskou 1x D do 50 mm</t>
  </si>
  <si>
    <t>-2106374520</t>
  </si>
  <si>
    <t>713463312</t>
  </si>
  <si>
    <t>Montáž izolace tepelné potrubí potrubními pouzdry s Al fólií s přesahem Al páskou 1x D přes 50 do 100 mm</t>
  </si>
  <si>
    <t>353159542</t>
  </si>
  <si>
    <t>RKW.74253</t>
  </si>
  <si>
    <t>Potrubní pouzdra minerální vata s AL polepem vnitřní D 54mm, délka 1000mm, tloušťka izolace 50mm</t>
  </si>
  <si>
    <t>-1694805408</t>
  </si>
  <si>
    <t>VV</t>
  </si>
  <si>
    <t>11,7647058823529*1,02 'Přepočtené koeficientem množství</t>
  </si>
  <si>
    <t>RKW.14566</t>
  </si>
  <si>
    <t>Potrubní pouzdra minerální vata s AL polepem vnitřní D 42mm, délka 1000mm, tloušťka izolace 50mm</t>
  </si>
  <si>
    <t>-1159315108</t>
  </si>
  <si>
    <t>RKW.17467</t>
  </si>
  <si>
    <t>Potrubní pouzdra minerální vata s AL polepem vnitřní D 35mm, délka 1000mm, tloušťka izolace 40mm</t>
  </si>
  <si>
    <t>509869715</t>
  </si>
  <si>
    <t>RKW.32036</t>
  </si>
  <si>
    <t>Potrubní pouzdra minerální vata s AL polepem vnitřní D 28mm, délka 1000mm, tloušťka izolace 30mm</t>
  </si>
  <si>
    <t>226809217</t>
  </si>
  <si>
    <t>998713311</t>
  </si>
  <si>
    <t>Přesun hmot procentní pro izolace tepelné ruční v objektech v do 6 m</t>
  </si>
  <si>
    <t>573350611</t>
  </si>
  <si>
    <t>722</t>
  </si>
  <si>
    <t>Zdravotechnika - vnitřní vodovod</t>
  </si>
  <si>
    <t>722130801</t>
  </si>
  <si>
    <t>Demontáž potrubí závitové DN do 25</t>
  </si>
  <si>
    <t>-1083467656</t>
  </si>
  <si>
    <t>722174002.PPL</t>
  </si>
  <si>
    <t>Potrubí vodovodní plastové S3,2 spojované svařováním D 20x2,8 mm</t>
  </si>
  <si>
    <t>1164835036</t>
  </si>
  <si>
    <t>722174004.WVN</t>
  </si>
  <si>
    <t>Potrubí vodovodní plastové S3,2 spojované svařováním D 32x4,4 mm</t>
  </si>
  <si>
    <t>1846496490</t>
  </si>
  <si>
    <t>722174024.WVN</t>
  </si>
  <si>
    <t>Potrubí vodovodní plastové S2,5 spojované svařováním D 32x5,4 mm</t>
  </si>
  <si>
    <t>1652666244</t>
  </si>
  <si>
    <t>722181211</t>
  </si>
  <si>
    <t>Ochrana vodovodního potrubí přilepenými termoizolačními trubicemi z PE tl do 6 mm DN do 22 mm</t>
  </si>
  <si>
    <t>2041518574</t>
  </si>
  <si>
    <t>722181222</t>
  </si>
  <si>
    <t>Ochrana vodovodního potrubí přilepenými termoizolačními trubicemi z PE tl do 9 mm DN do 45 mm</t>
  </si>
  <si>
    <t>1601233597</t>
  </si>
  <si>
    <t>722181252</t>
  </si>
  <si>
    <t>Ochrana vodovodního potrubí přilepenými termoizolačními trubicemi z PE tl do 25 mm DN do 45 mm</t>
  </si>
  <si>
    <t>-1300041492</t>
  </si>
  <si>
    <t>722231072</t>
  </si>
  <si>
    <t>Ventil zpětný G 1/2 PN 10 do 110°C se dvěma závity</t>
  </si>
  <si>
    <t>-1672347407</t>
  </si>
  <si>
    <t>722231074.GCM</t>
  </si>
  <si>
    <t>Ventil zpětný mosazný G 1" PN 10 do 110°C se dvěma závity</t>
  </si>
  <si>
    <t>-1204224276</t>
  </si>
  <si>
    <t>722231222</t>
  </si>
  <si>
    <t xml:space="preserve">Ventil pojistný mosazný G 3/4  do 100°C k bojleru s vnitřním x vnějším závitem (o.p. 8 bar)</t>
  </si>
  <si>
    <t>938223279</t>
  </si>
  <si>
    <t>722232043</t>
  </si>
  <si>
    <t>Kohout kulový přímý G 1/2 PN 42 do 185°C vnitřní závit</t>
  </si>
  <si>
    <t>-1479408089</t>
  </si>
  <si>
    <t>722232045.GCM</t>
  </si>
  <si>
    <t>Kohout kulový přímý G 1" PN 42 do 185°C vnitřní závit</t>
  </si>
  <si>
    <t>-1485736398</t>
  </si>
  <si>
    <t>722234263.IVR</t>
  </si>
  <si>
    <t xml:space="preserve">Filtr mosazný  G 1/2" PN 20 do 80°C s 2x vnitřním závitem</t>
  </si>
  <si>
    <t>-13207551</t>
  </si>
  <si>
    <t>722290234</t>
  </si>
  <si>
    <t>Proplach a dezinfekce vodovodního potrubí DN do 80</t>
  </si>
  <si>
    <t>-121265832</t>
  </si>
  <si>
    <t>722290246</t>
  </si>
  <si>
    <t>Zkouška těsnosti vodovodního potrubí plastového DN do 40</t>
  </si>
  <si>
    <t>570043568</t>
  </si>
  <si>
    <t>722901102</t>
  </si>
  <si>
    <t>Automatická doplnovací armatura kvs 1,6m3/hod</t>
  </si>
  <si>
    <t>216259503</t>
  </si>
  <si>
    <t>998722311</t>
  </si>
  <si>
    <t>Přesun hmot procentní pro vnitřní vodovod ruční v objektech v do 6 m</t>
  </si>
  <si>
    <t>981601723</t>
  </si>
  <si>
    <t>731200826</t>
  </si>
  <si>
    <t>Demontáž kotle ocelového na plynná nebo kapalná paliva výkon přes 40 do 60 kW</t>
  </si>
  <si>
    <t>486843828</t>
  </si>
  <si>
    <t>731202810</t>
  </si>
  <si>
    <t>Rozřezání kotle ocelového demontovaného hmotnost do 500 kg</t>
  </si>
  <si>
    <t>1451369366</t>
  </si>
  <si>
    <t>731244494</t>
  </si>
  <si>
    <t>Montáž kotle ocelového závěsného na plyn kondenzačního o výkonu přes 28 do 50 kW</t>
  </si>
  <si>
    <t>662456354</t>
  </si>
  <si>
    <t>484176660R</t>
  </si>
  <si>
    <t>Stavebnice kaskádové kotelny základní (2 x kondezační kotel o výkonu 50 kW) včetně modulu pro topné okruhy + nastenný regulátor + moduly do kotlů pro komunikaci mezi sebou</t>
  </si>
  <si>
    <t>876282122</t>
  </si>
  <si>
    <t>484176661R</t>
  </si>
  <si>
    <t>Sada pro kaskádu (2 kotle) - anuloid vč. rozdělovače a sběrače vytápění pod kotli a rozdělovče pro rozvod plynu</t>
  </si>
  <si>
    <t>2142140069</t>
  </si>
  <si>
    <t>484176662R</t>
  </si>
  <si>
    <t>Montážní rám pro závěsné kotle</t>
  </si>
  <si>
    <t>-1504646595</t>
  </si>
  <si>
    <t>998731311</t>
  </si>
  <si>
    <t>Přesun hmot procentní pro kotelny ruční v objektech v do 6 m</t>
  </si>
  <si>
    <t>-1234561739</t>
  </si>
  <si>
    <t>732</t>
  </si>
  <si>
    <t>Ústřední vytápění - strojovny</t>
  </si>
  <si>
    <t>732110811</t>
  </si>
  <si>
    <t>Demontáž rozdělovače nebo sběrače DN přes 50 do 100</t>
  </si>
  <si>
    <t>360735658</t>
  </si>
  <si>
    <t>732111132R</t>
  </si>
  <si>
    <t xml:space="preserve">Kombinovaný rozdělovač - modul 120 vč. izolace PUR a stojanů viz výkres č. 07 </t>
  </si>
  <si>
    <t>1847321854</t>
  </si>
  <si>
    <t>732211123.R</t>
  </si>
  <si>
    <t>Ohřívač nerezový stacionární zásobníkový s jedním výměníkem PN 1,0/1,0 o objemu 490 l PN 10 max. teplota 90°c v.pl. 2,0 m2 mat. AISI321 (zakázková výroba) vč. snimatelné izolace 100 mm a dopravy</t>
  </si>
  <si>
    <t>-473329355</t>
  </si>
  <si>
    <t>KPM.2110316</t>
  </si>
  <si>
    <t>Topné těleso nerez 2,4 kW (M48x2-290 mm) - 3x230V vč. tesnění</t>
  </si>
  <si>
    <t>585978638</t>
  </si>
  <si>
    <t>119</t>
  </si>
  <si>
    <t>KPM.2110317</t>
  </si>
  <si>
    <t>Termostat TH 143 +20/+140°C; 250V 16A IP44, hlavní a bezpečnostní</t>
  </si>
  <si>
    <t>-1663324011</t>
  </si>
  <si>
    <t>732212815</t>
  </si>
  <si>
    <t>Demontáž ohříváku zásobníkového stojatého obsah do 1600 litrů</t>
  </si>
  <si>
    <t>-923561341</t>
  </si>
  <si>
    <t>732213813</t>
  </si>
  <si>
    <t>Rozřezání demontovaného ohříváku obsah do 630 litrů</t>
  </si>
  <si>
    <t>-568759334</t>
  </si>
  <si>
    <t>48</t>
  </si>
  <si>
    <t>732214813</t>
  </si>
  <si>
    <t>Vypuštění vody z ohříváku obsah do 630 litrů</t>
  </si>
  <si>
    <t>352771116</t>
  </si>
  <si>
    <t>732331106R</t>
  </si>
  <si>
    <t xml:space="preserve">Nádoba tlaková expanzní pro studenou vodu s membránou závitové připojení PN 10 o objemu 60 l </t>
  </si>
  <si>
    <t>2084783383</t>
  </si>
  <si>
    <t>732331621.RFX</t>
  </si>
  <si>
    <t>Nádoba tlaková expanzní s membránou závitové připojení PN 6 o objemu 200 l</t>
  </si>
  <si>
    <t>-780980338</t>
  </si>
  <si>
    <t>732331778</t>
  </si>
  <si>
    <t>Příslušenství k expanzním nádobám bezpečnostní uzávěr G 1 k měření tlaku</t>
  </si>
  <si>
    <t>1112111961</t>
  </si>
  <si>
    <t>52</t>
  </si>
  <si>
    <t>732420812</t>
  </si>
  <si>
    <t>Demontáž čerpadla oběhového spirálního DN 40</t>
  </si>
  <si>
    <t>-1352949266</t>
  </si>
  <si>
    <t>53</t>
  </si>
  <si>
    <t>732421419</t>
  </si>
  <si>
    <t>Čerpadlo teplovodní mokroběžné závitové oběhové DN 25 výtlak do 8,0 m průtok 4,0 m3/h PN 10 pro vytápění</t>
  </si>
  <si>
    <t>-1147996888</t>
  </si>
  <si>
    <t>54</t>
  </si>
  <si>
    <t>732429216R</t>
  </si>
  <si>
    <t>Montáž čerpadla oběhového mokroběžného závitového DN 40</t>
  </si>
  <si>
    <t>-903569473</t>
  </si>
  <si>
    <t>118</t>
  </si>
  <si>
    <t>732511504R</t>
  </si>
  <si>
    <t xml:space="preserve">Termostatický směšovací ventil  PN 10 T do 65°C G 1 M</t>
  </si>
  <si>
    <t>-1008862087</t>
  </si>
  <si>
    <t>55</t>
  </si>
  <si>
    <t>998732311</t>
  </si>
  <si>
    <t>Přesun hmot procentní pro strojovny ruční v objektech v do 6 m</t>
  </si>
  <si>
    <t>1114890649</t>
  </si>
  <si>
    <t>733</t>
  </si>
  <si>
    <t>Ústřední vytápění - rozvodné potrubí</t>
  </si>
  <si>
    <t>56</t>
  </si>
  <si>
    <t>733110808</t>
  </si>
  <si>
    <t>Demontáž potrubí ocelového závitového do DN 50</t>
  </si>
  <si>
    <t>1780198088</t>
  </si>
  <si>
    <t>57</t>
  </si>
  <si>
    <t>733120826</t>
  </si>
  <si>
    <t>Demontáž potrubí ocelového hladkého do D 89</t>
  </si>
  <si>
    <t>626980185</t>
  </si>
  <si>
    <t>58</t>
  </si>
  <si>
    <t>733122225.GBT</t>
  </si>
  <si>
    <t>Potrubí z uhlíkové oceli tenkostěnné vně pozink spojované lisováním D 28x1,5 mm</t>
  </si>
  <si>
    <t>-18713217</t>
  </si>
  <si>
    <t>59</t>
  </si>
  <si>
    <t>733122226.GBT</t>
  </si>
  <si>
    <t>Potrubí z uhlíkové oceli tenkostěnné vně pozink spojované lisováním D 35x1,5 mm</t>
  </si>
  <si>
    <t>82537618</t>
  </si>
  <si>
    <t>60</t>
  </si>
  <si>
    <t>733122227.GBT</t>
  </si>
  <si>
    <t>Potrubí z uhlíkové oceli tenkostěnné vně pozink spojované lisováním D 42x1,5 mm</t>
  </si>
  <si>
    <t>-1292058126</t>
  </si>
  <si>
    <t>61</t>
  </si>
  <si>
    <t>733122228.GBT</t>
  </si>
  <si>
    <t>Potrubí z uhlíkové oceli tenkostěnné vně pozink spojované lisováním D 54x1,5 mm</t>
  </si>
  <si>
    <t>2034977523</t>
  </si>
  <si>
    <t>62</t>
  </si>
  <si>
    <t>733190217</t>
  </si>
  <si>
    <t>Zkouška těsnosti potrubí ocelové hladké D do 51x2,6</t>
  </si>
  <si>
    <t>607559482</t>
  </si>
  <si>
    <t>63</t>
  </si>
  <si>
    <t>podpěryR001</t>
  </si>
  <si>
    <t>Uložení potrubí, závěsy, objímky</t>
  </si>
  <si>
    <t>-1199616492</t>
  </si>
  <si>
    <t>64</t>
  </si>
  <si>
    <t>998733311</t>
  </si>
  <si>
    <t>Přesun hmot procentní pro rozvody potrubí ruční v objektech v do 6 m</t>
  </si>
  <si>
    <t>-1192066657</t>
  </si>
  <si>
    <t>65</t>
  </si>
  <si>
    <t>734100811</t>
  </si>
  <si>
    <t>Demontáž armatury přírubové se dvěma přírubami DN do 50</t>
  </si>
  <si>
    <t>1046652760</t>
  </si>
  <si>
    <t>66</t>
  </si>
  <si>
    <t>734191822</t>
  </si>
  <si>
    <t>Odřezání příruby bez rozpojení přírubového spoje do DN 100</t>
  </si>
  <si>
    <t>-1408720738</t>
  </si>
  <si>
    <t>67</t>
  </si>
  <si>
    <t>734200812R</t>
  </si>
  <si>
    <t xml:space="preserve">Demontáž armatury závitové s jedním závitem do G 1 </t>
  </si>
  <si>
    <t>-1490418386</t>
  </si>
  <si>
    <t>68</t>
  </si>
  <si>
    <t>734211127.GCM</t>
  </si>
  <si>
    <t>Ventil závitový odvzdušňovací G 1/2 PN 14 do 120°C automatický se zpětnou klapkou otopných těles</t>
  </si>
  <si>
    <t>272720237</t>
  </si>
  <si>
    <t>69</t>
  </si>
  <si>
    <t>734242415.GCM</t>
  </si>
  <si>
    <t xml:space="preserve">Ventil závitový  zpětný přímý G 5/4 PN 16 do 110°C</t>
  </si>
  <si>
    <t>-1793194410</t>
  </si>
  <si>
    <t>70</t>
  </si>
  <si>
    <t>734242416.GCM</t>
  </si>
  <si>
    <t xml:space="preserve">Ventil závitový  zpětný přímý G 6/4 PN 16 do 110°C</t>
  </si>
  <si>
    <t>-1974288878</t>
  </si>
  <si>
    <t>71</t>
  </si>
  <si>
    <t>734251213.GCM</t>
  </si>
  <si>
    <t xml:space="preserve">Ventil závitový  pojistný rohový G 1 provozní tlak od 2,5 do 6 barů</t>
  </si>
  <si>
    <t>1755997557</t>
  </si>
  <si>
    <t>72</t>
  </si>
  <si>
    <t>734261236.GCM</t>
  </si>
  <si>
    <t>Šroubení topenářské přímé G 5/4 PN 16 do 120°C</t>
  </si>
  <si>
    <t>1951102203</t>
  </si>
  <si>
    <t>73</t>
  </si>
  <si>
    <t>734261237.GCM</t>
  </si>
  <si>
    <t>Šroubení topenářské přímé G 6/4 PN 16 do 120°C</t>
  </si>
  <si>
    <t>1457537638</t>
  </si>
  <si>
    <t>74</t>
  </si>
  <si>
    <t>734261238.GCM</t>
  </si>
  <si>
    <t>-898269983</t>
  </si>
  <si>
    <t>75</t>
  </si>
  <si>
    <t>734290814</t>
  </si>
  <si>
    <t>Demontáž armatury směšovací přivařovací trojcestné DN 40 s přímým průtokem</t>
  </si>
  <si>
    <t>-1310089965</t>
  </si>
  <si>
    <t>76</t>
  </si>
  <si>
    <t>734291123.GCM</t>
  </si>
  <si>
    <t>Kohout plnící a vypouštěcí G 1/2 PN 10 do 90°C závitový</t>
  </si>
  <si>
    <t>-414079505</t>
  </si>
  <si>
    <t>77</t>
  </si>
  <si>
    <t>734291256</t>
  </si>
  <si>
    <t>Filtr závitový pro topné a chladicí systémy přímý G 1 1/4 PN 16 do 160°C s vnitřními závity</t>
  </si>
  <si>
    <t>1468941426</t>
  </si>
  <si>
    <t>78</t>
  </si>
  <si>
    <t>734291257</t>
  </si>
  <si>
    <t>Filtr závitový pro topné a chladicí systémy přímý G 1 1/2 PN 16 do 160°C s vnitřními závity</t>
  </si>
  <si>
    <t>-1710592553</t>
  </si>
  <si>
    <t>79</t>
  </si>
  <si>
    <t>734292716.GCM</t>
  </si>
  <si>
    <t>Kohout kulový přímý G 1 1/4 PN 42 do 185°C vnitřní závit</t>
  </si>
  <si>
    <t>263166248</t>
  </si>
  <si>
    <t>80</t>
  </si>
  <si>
    <t>734292717.GCM</t>
  </si>
  <si>
    <t>Kohout kulový přímý G 1 1/2 PN 42 do 185°C vnitřní závit</t>
  </si>
  <si>
    <t>60848229</t>
  </si>
  <si>
    <t>81</t>
  </si>
  <si>
    <t>734292718.GCM</t>
  </si>
  <si>
    <t>Kohout kulový přímý G 2 PN 42 do 185°C vnitřní závit</t>
  </si>
  <si>
    <t>-1742327893</t>
  </si>
  <si>
    <t>82</t>
  </si>
  <si>
    <t>734295023</t>
  </si>
  <si>
    <t xml:space="preserve">Směšovací ventil otopných a chladicích systémů závitový třícestný G 5/4" se servomotorem </t>
  </si>
  <si>
    <t>967562794</t>
  </si>
  <si>
    <t>83</t>
  </si>
  <si>
    <t>734410811</t>
  </si>
  <si>
    <t>Demontáž teploměru přímého nebo rohového s ochranným pouzdrem</t>
  </si>
  <si>
    <t>108851387</t>
  </si>
  <si>
    <t>84</t>
  </si>
  <si>
    <t>734411124.IVR</t>
  </si>
  <si>
    <t>Teploměr technický s pevným stonkem a jímkou zadní připojení průměr 100 mm délky 75 mm</t>
  </si>
  <si>
    <t>1315615316</t>
  </si>
  <si>
    <t>85</t>
  </si>
  <si>
    <t>734421102.IVR</t>
  </si>
  <si>
    <t>Tlakoměr s pevným stonkem a zpětnou klapkou tlak 0-16 bar průměr 63 mm spodní připojení</t>
  </si>
  <si>
    <t>-2099790554</t>
  </si>
  <si>
    <t>86</t>
  </si>
  <si>
    <t>998734311</t>
  </si>
  <si>
    <t>Přesun hmot procentní pro armatury ruční v objektech v do 6 m</t>
  </si>
  <si>
    <t>-662714359</t>
  </si>
  <si>
    <t>771</t>
  </si>
  <si>
    <t>Podlahy z dlaždic</t>
  </si>
  <si>
    <t>87</t>
  </si>
  <si>
    <t>771571810</t>
  </si>
  <si>
    <t>Demontáž podlah z dlaždic keramických kladených do malty</t>
  </si>
  <si>
    <t>-69069025</t>
  </si>
  <si>
    <t>88</t>
  </si>
  <si>
    <t>783913161</t>
  </si>
  <si>
    <t>Penetrační syntetický nátěr pórovitých betonových podlah</t>
  </si>
  <si>
    <t>-1271627453</t>
  </si>
  <si>
    <t>89</t>
  </si>
  <si>
    <t>783917161</t>
  </si>
  <si>
    <t>Krycí dvojnásobný syntetický nátěr betonové podlahy</t>
  </si>
  <si>
    <t>162260892</t>
  </si>
  <si>
    <t>784</t>
  </si>
  <si>
    <t>Dokončovací práce - malby a tapety</t>
  </si>
  <si>
    <t>90</t>
  </si>
  <si>
    <t>784181101</t>
  </si>
  <si>
    <t>Základní akrylátová jednonásobná bezbarvá penetrace podkladu v místnostech v do 3,80 m</t>
  </si>
  <si>
    <t>807895011</t>
  </si>
  <si>
    <t>91</t>
  </si>
  <si>
    <t>784191007</t>
  </si>
  <si>
    <t>Čištění vnitřních ploch podlah po provedení malířských prací</t>
  </si>
  <si>
    <t>-687844111</t>
  </si>
  <si>
    <t>92</t>
  </si>
  <si>
    <t>784211001</t>
  </si>
  <si>
    <t>Jednonásobné bílé malby ze směsí za mokra výborně oděruvzdorných v místnostech v do 3,80 m</t>
  </si>
  <si>
    <t>240001960</t>
  </si>
  <si>
    <t>Práce a dodávky M</t>
  </si>
  <si>
    <t>36-M</t>
  </si>
  <si>
    <t>Montáž prov.,měř. a regul. zařízení</t>
  </si>
  <si>
    <t>93</t>
  </si>
  <si>
    <t>360100101</t>
  </si>
  <si>
    <t xml:space="preserve">Montáž poruchové signalizace vč. kabelů, list atd. </t>
  </si>
  <si>
    <t>663132871</t>
  </si>
  <si>
    <t>94</t>
  </si>
  <si>
    <t>999100101</t>
  </si>
  <si>
    <t>Sada poruchové signalizace - poruchová signalizace, zdroj 24V AC, čidlo tlaku 0-10V, čidlo zaplavení, čidlo teploty prostoru NTC, čidlo teploty v systému NTC.</t>
  </si>
  <si>
    <t>256</t>
  </si>
  <si>
    <t>585295454</t>
  </si>
  <si>
    <t>95</t>
  </si>
  <si>
    <t>999100102</t>
  </si>
  <si>
    <t>Stop Tlačítko nouzové</t>
  </si>
  <si>
    <t>152335279</t>
  </si>
  <si>
    <t>96</t>
  </si>
  <si>
    <t>999100103</t>
  </si>
  <si>
    <t>Houkačka sirena IP43 24VDC</t>
  </si>
  <si>
    <t>163502748</t>
  </si>
  <si>
    <t>97</t>
  </si>
  <si>
    <t>999100104</t>
  </si>
  <si>
    <t>Detektor plynu pro hořlavé plyny 24 VDC</t>
  </si>
  <si>
    <t>631139761</t>
  </si>
  <si>
    <t>98</t>
  </si>
  <si>
    <t>360100102</t>
  </si>
  <si>
    <t xml:space="preserve">Montáž Elektro a MaR kotelny vč. kabelů a lišt atd. </t>
  </si>
  <si>
    <t>-1534180376</t>
  </si>
  <si>
    <t>99</t>
  </si>
  <si>
    <t>999100105</t>
  </si>
  <si>
    <t>Externí modul pro topné okruhy</t>
  </si>
  <si>
    <t>991704519</t>
  </si>
  <si>
    <t>100</t>
  </si>
  <si>
    <t>999100107</t>
  </si>
  <si>
    <t>Ponorná sonda NTC bojleru</t>
  </si>
  <si>
    <t>1855520721</t>
  </si>
  <si>
    <t>101</t>
  </si>
  <si>
    <t>999100106</t>
  </si>
  <si>
    <t xml:space="preserve">Výroba a dodávka  - Rozvadeč elektro vč. vnitřního vybavení a typove zkoušky.</t>
  </si>
  <si>
    <t>-456373867</t>
  </si>
  <si>
    <t>102</t>
  </si>
  <si>
    <t>99910010R014</t>
  </si>
  <si>
    <t>Dílenska PD - rozvaděč</t>
  </si>
  <si>
    <t>2078825758</t>
  </si>
  <si>
    <t>103</t>
  </si>
  <si>
    <t>999100100</t>
  </si>
  <si>
    <t xml:space="preserve">Demontáž a přepojení stávající  elektro iinstalace do nového rozvaděče</t>
  </si>
  <si>
    <t>-2119247742</t>
  </si>
  <si>
    <t>104</t>
  </si>
  <si>
    <t>999001</t>
  </si>
  <si>
    <t>Odstavení kotelny a vypuštění topného systému</t>
  </si>
  <si>
    <t>2000619449</t>
  </si>
  <si>
    <t>105</t>
  </si>
  <si>
    <t>999002</t>
  </si>
  <si>
    <t>Proplach větví ÚT</t>
  </si>
  <si>
    <t>1568515331</t>
  </si>
  <si>
    <t>106</t>
  </si>
  <si>
    <t>999003</t>
  </si>
  <si>
    <t>Napuštění a odvdušnění větví ÚT</t>
  </si>
  <si>
    <t>-296491525</t>
  </si>
  <si>
    <t>107</t>
  </si>
  <si>
    <t>999005</t>
  </si>
  <si>
    <t>Uvedení kotle do provozu</t>
  </si>
  <si>
    <t>880616889</t>
  </si>
  <si>
    <t>108</t>
  </si>
  <si>
    <t>999006</t>
  </si>
  <si>
    <t>Topná zkouška 72 hod vč. zaškolení obsluhy a nastavení provozních parametrů</t>
  </si>
  <si>
    <t>267922871</t>
  </si>
  <si>
    <t>109</t>
  </si>
  <si>
    <t>999007</t>
  </si>
  <si>
    <t>Povinná výbava kotelny dle ČSN070703 - Hasicí přístroj 55B - 5kg, pěnotrovrný roztok, detektor CO, lékárnička, bateriová svítilna</t>
  </si>
  <si>
    <t>1071077288</t>
  </si>
  <si>
    <t>110</t>
  </si>
  <si>
    <t>-2116828721</t>
  </si>
  <si>
    <t>111</t>
  </si>
  <si>
    <t>-2095048847</t>
  </si>
  <si>
    <t>112</t>
  </si>
  <si>
    <t>999010</t>
  </si>
  <si>
    <t xml:space="preserve">Revize expazních nádob - vychozí a 1. provozní  </t>
  </si>
  <si>
    <t>-590282527</t>
  </si>
  <si>
    <t>113</t>
  </si>
  <si>
    <t>999012</t>
  </si>
  <si>
    <t>Přesun hmot - demontovaného materiálu</t>
  </si>
  <si>
    <t>1371195125</t>
  </si>
  <si>
    <t>VRN2</t>
  </si>
  <si>
    <t>Příprava staveniště</t>
  </si>
  <si>
    <t>115</t>
  </si>
  <si>
    <t>020001000</t>
  </si>
  <si>
    <t>-1223621179</t>
  </si>
  <si>
    <t>116</t>
  </si>
  <si>
    <t>Vypracování protokolu o prostředí vnějších vlivů + Revize elektro a Mar</t>
  </si>
  <si>
    <t>sou</t>
  </si>
  <si>
    <t>2048749602</t>
  </si>
  <si>
    <t>117</t>
  </si>
  <si>
    <t>-272776013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</si>
</sst>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32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40</v>
      </c>
      <c r="E29" s="45"/>
      <c r="F29" s="30" t="s">
        <v>41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42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43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44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45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50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54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2025P120_beznazv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Rekonstrukce plynové kotelny areálu T.S. Chomutov U Větrného mlýna č.p. 4605, Chomutov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Chomutov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1. 10. 2025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25.6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Technické služby města Chomutova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Petr Wagner, Ing. Václav Remuta</v>
      </c>
      <c r="AN89" s="69"/>
      <c r="AO89" s="69"/>
      <c r="AP89" s="69"/>
      <c r="AQ89" s="38"/>
      <c r="AR89" s="42"/>
      <c r="AS89" s="79" t="s">
        <v>56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>Petr Wagner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57</v>
      </c>
      <c r="D92" s="92"/>
      <c r="E92" s="92"/>
      <c r="F92" s="92"/>
      <c r="G92" s="92"/>
      <c r="H92" s="93"/>
      <c r="I92" s="94" t="s">
        <v>58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59</v>
      </c>
      <c r="AH92" s="92"/>
      <c r="AI92" s="92"/>
      <c r="AJ92" s="92"/>
      <c r="AK92" s="92"/>
      <c r="AL92" s="92"/>
      <c r="AM92" s="92"/>
      <c r="AN92" s="94" t="s">
        <v>60</v>
      </c>
      <c r="AO92" s="92"/>
      <c r="AP92" s="96"/>
      <c r="AQ92" s="97" t="s">
        <v>61</v>
      </c>
      <c r="AR92" s="42"/>
      <c r="AS92" s="98" t="s">
        <v>62</v>
      </c>
      <c r="AT92" s="99" t="s">
        <v>63</v>
      </c>
      <c r="AU92" s="99" t="s">
        <v>64</v>
      </c>
      <c r="AV92" s="99" t="s">
        <v>65</v>
      </c>
      <c r="AW92" s="99" t="s">
        <v>66</v>
      </c>
      <c r="AX92" s="99" t="s">
        <v>67</v>
      </c>
      <c r="AY92" s="99" t="s">
        <v>68</v>
      </c>
      <c r="AZ92" s="99" t="s">
        <v>69</v>
      </c>
      <c r="BA92" s="99" t="s">
        <v>70</v>
      </c>
      <c r="BB92" s="99" t="s">
        <v>71</v>
      </c>
      <c r="BC92" s="99" t="s">
        <v>72</v>
      </c>
      <c r="BD92" s="100" t="s">
        <v>73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74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ROUND(SUM(AG95:AG96),2)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ROUND(SUM(AS95:AS96),2)</f>
        <v>0</v>
      </c>
      <c r="AT94" s="112">
        <f>ROUND(SUM(AV94:AW94),2)</f>
        <v>0</v>
      </c>
      <c r="AU94" s="113">
        <f>ROUND(SUM(AU95:AU96),5)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ROUND(SUM(AZ95:AZ96),2)</f>
        <v>0</v>
      </c>
      <c r="BA94" s="112">
        <f>ROUND(SUM(BA95:BA96),2)</f>
        <v>0</v>
      </c>
      <c r="BB94" s="112">
        <f>ROUND(SUM(BB95:BB96),2)</f>
        <v>0</v>
      </c>
      <c r="BC94" s="112">
        <f>ROUND(SUM(BC95:BC96),2)</f>
        <v>0</v>
      </c>
      <c r="BD94" s="114">
        <f>ROUND(SUM(BD95:BD96),2)</f>
        <v>0</v>
      </c>
      <c r="BE94" s="6"/>
      <c r="BS94" s="115" t="s">
        <v>75</v>
      </c>
      <c r="BT94" s="115" t="s">
        <v>76</v>
      </c>
      <c r="BU94" s="116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16.5" customHeight="1">
      <c r="A95" s="117" t="s">
        <v>80</v>
      </c>
      <c r="B95" s="118"/>
      <c r="C95" s="119"/>
      <c r="D95" s="120" t="s">
        <v>81</v>
      </c>
      <c r="E95" s="120"/>
      <c r="F95" s="120"/>
      <c r="G95" s="120"/>
      <c r="H95" s="120"/>
      <c r="I95" s="121"/>
      <c r="J95" s="120" t="s">
        <v>82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'D.1.4.2 - Plynová odběrná...'!J30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83</v>
      </c>
      <c r="AR95" s="124"/>
      <c r="AS95" s="125">
        <v>0</v>
      </c>
      <c r="AT95" s="126">
        <f>ROUND(SUM(AV95:AW95),2)</f>
        <v>0</v>
      </c>
      <c r="AU95" s="127">
        <f>'D.1.4.2 - Plynová odběrná...'!P130</f>
        <v>0</v>
      </c>
      <c r="AV95" s="126">
        <f>'D.1.4.2 - Plynová odběrná...'!J33</f>
        <v>0</v>
      </c>
      <c r="AW95" s="126">
        <f>'D.1.4.2 - Plynová odběrná...'!J34</f>
        <v>0</v>
      </c>
      <c r="AX95" s="126">
        <f>'D.1.4.2 - Plynová odběrná...'!J35</f>
        <v>0</v>
      </c>
      <c r="AY95" s="126">
        <f>'D.1.4.2 - Plynová odběrná...'!J36</f>
        <v>0</v>
      </c>
      <c r="AZ95" s="126">
        <f>'D.1.4.2 - Plynová odběrná...'!F33</f>
        <v>0</v>
      </c>
      <c r="BA95" s="126">
        <f>'D.1.4.2 - Plynová odběrná...'!F34</f>
        <v>0</v>
      </c>
      <c r="BB95" s="126">
        <f>'D.1.4.2 - Plynová odběrná...'!F35</f>
        <v>0</v>
      </c>
      <c r="BC95" s="126">
        <f>'D.1.4.2 - Plynová odběrná...'!F36</f>
        <v>0</v>
      </c>
      <c r="BD95" s="128">
        <f>'D.1.4.2 - Plynová odběrná...'!F37</f>
        <v>0</v>
      </c>
      <c r="BE95" s="7"/>
      <c r="BT95" s="129" t="s">
        <v>84</v>
      </c>
      <c r="BV95" s="129" t="s">
        <v>78</v>
      </c>
      <c r="BW95" s="129" t="s">
        <v>85</v>
      </c>
      <c r="BX95" s="129" t="s">
        <v>5</v>
      </c>
      <c r="CL95" s="129" t="s">
        <v>1</v>
      </c>
      <c r="CM95" s="129" t="s">
        <v>86</v>
      </c>
    </row>
    <row r="96" s="7" customFormat="1" ht="16.5" customHeight="1">
      <c r="A96" s="117" t="s">
        <v>80</v>
      </c>
      <c r="B96" s="118"/>
      <c r="C96" s="119"/>
      <c r="D96" s="120" t="s">
        <v>87</v>
      </c>
      <c r="E96" s="120"/>
      <c r="F96" s="120"/>
      <c r="G96" s="120"/>
      <c r="H96" s="120"/>
      <c r="I96" s="121"/>
      <c r="J96" s="120" t="s">
        <v>88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'D.1.4.4 - Vytápění'!J30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83</v>
      </c>
      <c r="AR96" s="124"/>
      <c r="AS96" s="130">
        <v>0</v>
      </c>
      <c r="AT96" s="131">
        <f>ROUND(SUM(AV96:AW96),2)</f>
        <v>0</v>
      </c>
      <c r="AU96" s="132">
        <f>'D.1.4.4 - Vytápění'!P138</f>
        <v>0</v>
      </c>
      <c r="AV96" s="131">
        <f>'D.1.4.4 - Vytápění'!J33</f>
        <v>0</v>
      </c>
      <c r="AW96" s="131">
        <f>'D.1.4.4 - Vytápění'!J34</f>
        <v>0</v>
      </c>
      <c r="AX96" s="131">
        <f>'D.1.4.4 - Vytápění'!J35</f>
        <v>0</v>
      </c>
      <c r="AY96" s="131">
        <f>'D.1.4.4 - Vytápění'!J36</f>
        <v>0</v>
      </c>
      <c r="AZ96" s="131">
        <f>'D.1.4.4 - Vytápění'!F33</f>
        <v>0</v>
      </c>
      <c r="BA96" s="131">
        <f>'D.1.4.4 - Vytápění'!F34</f>
        <v>0</v>
      </c>
      <c r="BB96" s="131">
        <f>'D.1.4.4 - Vytápění'!F35</f>
        <v>0</v>
      </c>
      <c r="BC96" s="131">
        <f>'D.1.4.4 - Vytápění'!F36</f>
        <v>0</v>
      </c>
      <c r="BD96" s="133">
        <f>'D.1.4.4 - Vytápění'!F37</f>
        <v>0</v>
      </c>
      <c r="BE96" s="7"/>
      <c r="BT96" s="129" t="s">
        <v>84</v>
      </c>
      <c r="BV96" s="129" t="s">
        <v>78</v>
      </c>
      <c r="BW96" s="129" t="s">
        <v>89</v>
      </c>
      <c r="BX96" s="129" t="s">
        <v>5</v>
      </c>
      <c r="CL96" s="129" t="s">
        <v>1</v>
      </c>
      <c r="CM96" s="129" t="s">
        <v>86</v>
      </c>
    </row>
    <row r="97" s="2" customFormat="1" ht="30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6.96" customHeight="1">
      <c r="A98" s="36"/>
      <c r="B98" s="64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</sheetData>
  <sheetProtection sheet="1" formatColumns="0" formatRows="0" objects="1" scenarios="1" spinCount="100000" saltValue="K///WqVRsE7a8YQUXwx1PIvZ1ymStbdy8W+LYB0vdaQrvvrd07O1gj36F1Anl7JQ1ecwL46V1psqrlvob+o/Yg==" hashValue="9Y75Pa1tvJZGhXfKtLUos/cwTdgQi1zZqhFz0EFporE6hc90VIk33TrmKwzgDQq2aT2dWvUvj3BE9dyARVzDy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.1.4.2 - Plynová odběrná...'!C2" display="/"/>
    <hyperlink ref="A96" location="'D.1.4.4 - Vytápě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86</v>
      </c>
    </row>
    <row r="4" s="1" customFormat="1" ht="24.96" customHeight="1">
      <c r="B4" s="18"/>
      <c r="D4" s="136" t="s">
        <v>90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Rekonstrukce plynové kotelny areálu T.S. Chomutov U Větrného mlýna č.p. 4605, Chomutov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91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92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1. 10. 2025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1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26</v>
      </c>
      <c r="F15" s="36"/>
      <c r="G15" s="36"/>
      <c r="H15" s="36"/>
      <c r="I15" s="138" t="s">
        <v>27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">
        <v>1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31</v>
      </c>
      <c r="F21" s="36"/>
      <c r="G21" s="36"/>
      <c r="H21" s="36"/>
      <c r="I21" s="138" t="s">
        <v>27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33</v>
      </c>
      <c r="E23" s="36"/>
      <c r="F23" s="36"/>
      <c r="G23" s="36"/>
      <c r="H23" s="36"/>
      <c r="I23" s="138" t="s">
        <v>25</v>
      </c>
      <c r="J23" s="141" t="s">
        <v>1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27</v>
      </c>
      <c r="J24" s="141" t="s">
        <v>1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35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36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38</v>
      </c>
      <c r="G32" s="36"/>
      <c r="H32" s="36"/>
      <c r="I32" s="150" t="s">
        <v>37</v>
      </c>
      <c r="J32" s="150" t="s">
        <v>39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40</v>
      </c>
      <c r="E33" s="138" t="s">
        <v>41</v>
      </c>
      <c r="F33" s="152">
        <f>ROUND((ROUND((SUM(BE130:BE193)),  2) + SUM(BE195:BE199)), 2)</f>
        <v>0</v>
      </c>
      <c r="G33" s="36"/>
      <c r="H33" s="36"/>
      <c r="I33" s="153">
        <v>0.20999999999999999</v>
      </c>
      <c r="J33" s="152">
        <f>ROUND((ROUND(((SUM(BE130:BE193))*I33),  2) + (SUM(BE195:BE199)*I33)),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42</v>
      </c>
      <c r="F34" s="152">
        <f>ROUND((ROUND((SUM(BF130:BF193)),  2) + SUM(BF195:BF199)), 2)</f>
        <v>0</v>
      </c>
      <c r="G34" s="36"/>
      <c r="H34" s="36"/>
      <c r="I34" s="153">
        <v>0.12</v>
      </c>
      <c r="J34" s="152">
        <f>ROUND((ROUND(((SUM(BF130:BF193))*I34),  2) + (SUM(BF195:BF199)*I34)),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43</v>
      </c>
      <c r="F35" s="152">
        <f>ROUND((ROUND((SUM(BG130:BG193)),  2) + SUM(BG195:BG199)),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44</v>
      </c>
      <c r="F36" s="152">
        <f>ROUND((ROUND((SUM(BH130:BH193)),  2) + SUM(BH195:BH199)),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45</v>
      </c>
      <c r="F37" s="152">
        <f>ROUND((ROUND((SUM(BI130:BI193)),  2) + SUM(BI195:BI199)),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46</v>
      </c>
      <c r="E39" s="156"/>
      <c r="F39" s="156"/>
      <c r="G39" s="157" t="s">
        <v>47</v>
      </c>
      <c r="H39" s="158" t="s">
        <v>48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Rekonstrukce plynové kotelny areálu T.S. Chomutov U Větrného mlýna č.p. 4605, Chomutov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91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D.1.4.2 - Plynová odběrná zařízení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Chomutov</v>
      </c>
      <c r="G89" s="38"/>
      <c r="H89" s="38"/>
      <c r="I89" s="30" t="s">
        <v>22</v>
      </c>
      <c r="J89" s="77" t="str">
        <f>IF(J12="","",J12)</f>
        <v>1. 10. 2025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30" t="s">
        <v>24</v>
      </c>
      <c r="D91" s="38"/>
      <c r="E91" s="38"/>
      <c r="F91" s="25" t="str">
        <f>E15</f>
        <v>Technické služby města Chomutova</v>
      </c>
      <c r="G91" s="38"/>
      <c r="H91" s="38"/>
      <c r="I91" s="30" t="s">
        <v>30</v>
      </c>
      <c r="J91" s="34" t="str">
        <f>E21</f>
        <v>Petr Wagner, Ing. Václav Remuta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33</v>
      </c>
      <c r="J92" s="34" t="str">
        <f>E24</f>
        <v>Petr Wagner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94</v>
      </c>
      <c r="D94" s="174"/>
      <c r="E94" s="174"/>
      <c r="F94" s="174"/>
      <c r="G94" s="174"/>
      <c r="H94" s="174"/>
      <c r="I94" s="174"/>
      <c r="J94" s="175" t="s">
        <v>95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96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97</v>
      </c>
    </row>
    <row r="97" s="9" customFormat="1" ht="24.96" customHeight="1">
      <c r="A97" s="9"/>
      <c r="B97" s="177"/>
      <c r="C97" s="178"/>
      <c r="D97" s="179" t="s">
        <v>98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99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100</v>
      </c>
      <c r="E99" s="180"/>
      <c r="F99" s="180"/>
      <c r="G99" s="180"/>
      <c r="H99" s="180"/>
      <c r="I99" s="180"/>
      <c r="J99" s="181">
        <f>J151</f>
        <v>0</v>
      </c>
      <c r="K99" s="178"/>
      <c r="L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3"/>
      <c r="C100" s="184"/>
      <c r="D100" s="185" t="s">
        <v>101</v>
      </c>
      <c r="E100" s="186"/>
      <c r="F100" s="186"/>
      <c r="G100" s="186"/>
      <c r="H100" s="186"/>
      <c r="I100" s="186"/>
      <c r="J100" s="187">
        <f>J152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102</v>
      </c>
      <c r="E101" s="186"/>
      <c r="F101" s="186"/>
      <c r="G101" s="186"/>
      <c r="H101" s="186"/>
      <c r="I101" s="186"/>
      <c r="J101" s="187">
        <f>J156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103</v>
      </c>
      <c r="E102" s="186"/>
      <c r="F102" s="186"/>
      <c r="G102" s="186"/>
      <c r="H102" s="186"/>
      <c r="I102" s="186"/>
      <c r="J102" s="187">
        <f>J169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104</v>
      </c>
      <c r="E103" s="186"/>
      <c r="F103" s="186"/>
      <c r="G103" s="186"/>
      <c r="H103" s="186"/>
      <c r="I103" s="186"/>
      <c r="J103" s="187">
        <f>J171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105</v>
      </c>
      <c r="E104" s="186"/>
      <c r="F104" s="186"/>
      <c r="G104" s="186"/>
      <c r="H104" s="186"/>
      <c r="I104" s="186"/>
      <c r="J104" s="187">
        <f>J176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106</v>
      </c>
      <c r="E105" s="180"/>
      <c r="F105" s="180"/>
      <c r="G105" s="180"/>
      <c r="H105" s="180"/>
      <c r="I105" s="180"/>
      <c r="J105" s="181">
        <f>J180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107</v>
      </c>
      <c r="E106" s="180"/>
      <c r="F106" s="180"/>
      <c r="G106" s="180"/>
      <c r="H106" s="180"/>
      <c r="I106" s="180"/>
      <c r="J106" s="181">
        <f>J187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108</v>
      </c>
      <c r="E107" s="186"/>
      <c r="F107" s="186"/>
      <c r="G107" s="186"/>
      <c r="H107" s="186"/>
      <c r="I107" s="186"/>
      <c r="J107" s="187">
        <f>J188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109</v>
      </c>
      <c r="E108" s="186"/>
      <c r="F108" s="186"/>
      <c r="G108" s="186"/>
      <c r="H108" s="186"/>
      <c r="I108" s="186"/>
      <c r="J108" s="187">
        <f>J190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110</v>
      </c>
      <c r="E109" s="186"/>
      <c r="F109" s="186"/>
      <c r="G109" s="186"/>
      <c r="H109" s="186"/>
      <c r="I109" s="186"/>
      <c r="J109" s="187">
        <f>J192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1.84" customHeight="1">
      <c r="A110" s="9"/>
      <c r="B110" s="177"/>
      <c r="C110" s="178"/>
      <c r="D110" s="189" t="s">
        <v>111</v>
      </c>
      <c r="E110" s="178"/>
      <c r="F110" s="178"/>
      <c r="G110" s="178"/>
      <c r="H110" s="178"/>
      <c r="I110" s="178"/>
      <c r="J110" s="190">
        <f>J194</f>
        <v>0</v>
      </c>
      <c r="K110" s="178"/>
      <c r="L110" s="18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112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6.25" customHeight="1">
      <c r="A120" s="36"/>
      <c r="B120" s="37"/>
      <c r="C120" s="38"/>
      <c r="D120" s="38"/>
      <c r="E120" s="172" t="str">
        <f>E7</f>
        <v>Rekonstrukce plynové kotelny areálu T.S. Chomutov U Větrného mlýna č.p. 4605, Chomutov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91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D.1.4.2 - Plynová odběrná zařízení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Chomutov</v>
      </c>
      <c r="G124" s="38"/>
      <c r="H124" s="38"/>
      <c r="I124" s="30" t="s">
        <v>22</v>
      </c>
      <c r="J124" s="77" t="str">
        <f>IF(J12="","",J12)</f>
        <v>1. 10. 2025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5.65" customHeight="1">
      <c r="A126" s="36"/>
      <c r="B126" s="37"/>
      <c r="C126" s="30" t="s">
        <v>24</v>
      </c>
      <c r="D126" s="38"/>
      <c r="E126" s="38"/>
      <c r="F126" s="25" t="str">
        <f>E15</f>
        <v>Technické služby města Chomutova</v>
      </c>
      <c r="G126" s="38"/>
      <c r="H126" s="38"/>
      <c r="I126" s="30" t="s">
        <v>30</v>
      </c>
      <c r="J126" s="34" t="str">
        <f>E21</f>
        <v>Petr Wagner, Ing. Václav Remuta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33</v>
      </c>
      <c r="J127" s="34" t="str">
        <f>E24</f>
        <v>Petr Wagner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91"/>
      <c r="B129" s="192"/>
      <c r="C129" s="193" t="s">
        <v>113</v>
      </c>
      <c r="D129" s="194" t="s">
        <v>61</v>
      </c>
      <c r="E129" s="194" t="s">
        <v>57</v>
      </c>
      <c r="F129" s="194" t="s">
        <v>58</v>
      </c>
      <c r="G129" s="194" t="s">
        <v>114</v>
      </c>
      <c r="H129" s="194" t="s">
        <v>115</v>
      </c>
      <c r="I129" s="194" t="s">
        <v>116</v>
      </c>
      <c r="J129" s="195" t="s">
        <v>95</v>
      </c>
      <c r="K129" s="196" t="s">
        <v>117</v>
      </c>
      <c r="L129" s="197"/>
      <c r="M129" s="98" t="s">
        <v>1</v>
      </c>
      <c r="N129" s="99" t="s">
        <v>40</v>
      </c>
      <c r="O129" s="99" t="s">
        <v>118</v>
      </c>
      <c r="P129" s="99" t="s">
        <v>119</v>
      </c>
      <c r="Q129" s="99" t="s">
        <v>120</v>
      </c>
      <c r="R129" s="99" t="s">
        <v>121</v>
      </c>
      <c r="S129" s="99" t="s">
        <v>122</v>
      </c>
      <c r="T129" s="100" t="s">
        <v>123</v>
      </c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</row>
    <row r="130" s="2" customFormat="1" ht="22.8" customHeight="1">
      <c r="A130" s="36"/>
      <c r="B130" s="37"/>
      <c r="C130" s="105" t="s">
        <v>124</v>
      </c>
      <c r="D130" s="38"/>
      <c r="E130" s="38"/>
      <c r="F130" s="38"/>
      <c r="G130" s="38"/>
      <c r="H130" s="38"/>
      <c r="I130" s="38"/>
      <c r="J130" s="198">
        <f>BK130</f>
        <v>0</v>
      </c>
      <c r="K130" s="38"/>
      <c r="L130" s="42"/>
      <c r="M130" s="101"/>
      <c r="N130" s="199"/>
      <c r="O130" s="102"/>
      <c r="P130" s="200">
        <f>P131+P151+P180+P187+P194</f>
        <v>0</v>
      </c>
      <c r="Q130" s="102"/>
      <c r="R130" s="200">
        <f>R131+R151+R180+R187+R194</f>
        <v>0.13072</v>
      </c>
      <c r="S130" s="102"/>
      <c r="T130" s="201">
        <f>T131+T151+T180+T187+T194</f>
        <v>0.11731999999999998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75</v>
      </c>
      <c r="AU130" s="15" t="s">
        <v>97</v>
      </c>
      <c r="BK130" s="202">
        <f>BK131+BK151+BK180+BK187+BK194</f>
        <v>0</v>
      </c>
    </row>
    <row r="131" s="12" customFormat="1" ht="25.92" customHeight="1">
      <c r="A131" s="12"/>
      <c r="B131" s="203"/>
      <c r="C131" s="204"/>
      <c r="D131" s="205" t="s">
        <v>75</v>
      </c>
      <c r="E131" s="206" t="s">
        <v>125</v>
      </c>
      <c r="F131" s="206" t="s">
        <v>126</v>
      </c>
      <c r="G131" s="204"/>
      <c r="H131" s="204"/>
      <c r="I131" s="207"/>
      <c r="J131" s="190">
        <f>BK131</f>
        <v>0</v>
      </c>
      <c r="K131" s="204"/>
      <c r="L131" s="208"/>
      <c r="M131" s="209"/>
      <c r="N131" s="210"/>
      <c r="O131" s="210"/>
      <c r="P131" s="211">
        <f>P132</f>
        <v>0</v>
      </c>
      <c r="Q131" s="210"/>
      <c r="R131" s="211">
        <f>R132</f>
        <v>0.0077999999999999988</v>
      </c>
      <c r="S131" s="210"/>
      <c r="T131" s="21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84</v>
      </c>
      <c r="AT131" s="214" t="s">
        <v>75</v>
      </c>
      <c r="AU131" s="214" t="s">
        <v>76</v>
      </c>
      <c r="AY131" s="213" t="s">
        <v>127</v>
      </c>
      <c r="BK131" s="215">
        <f>BK132</f>
        <v>0</v>
      </c>
    </row>
    <row r="132" s="12" customFormat="1" ht="22.8" customHeight="1">
      <c r="A132" s="12"/>
      <c r="B132" s="203"/>
      <c r="C132" s="204"/>
      <c r="D132" s="205" t="s">
        <v>75</v>
      </c>
      <c r="E132" s="216" t="s">
        <v>128</v>
      </c>
      <c r="F132" s="216" t="s">
        <v>129</v>
      </c>
      <c r="G132" s="204"/>
      <c r="H132" s="204"/>
      <c r="I132" s="207"/>
      <c r="J132" s="217">
        <f>BK132</f>
        <v>0</v>
      </c>
      <c r="K132" s="204"/>
      <c r="L132" s="208"/>
      <c r="M132" s="209"/>
      <c r="N132" s="210"/>
      <c r="O132" s="210"/>
      <c r="P132" s="211">
        <f>SUM(P133:P150)</f>
        <v>0</v>
      </c>
      <c r="Q132" s="210"/>
      <c r="R132" s="211">
        <f>SUM(R133:R150)</f>
        <v>0.0077999999999999988</v>
      </c>
      <c r="S132" s="210"/>
      <c r="T132" s="212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84</v>
      </c>
      <c r="AT132" s="214" t="s">
        <v>75</v>
      </c>
      <c r="AU132" s="214" t="s">
        <v>84</v>
      </c>
      <c r="AY132" s="213" t="s">
        <v>127</v>
      </c>
      <c r="BK132" s="215">
        <f>SUM(BK133:BK150)</f>
        <v>0</v>
      </c>
    </row>
    <row r="133" s="2" customFormat="1" ht="16.5" customHeight="1">
      <c r="A133" s="36"/>
      <c r="B133" s="37"/>
      <c r="C133" s="218" t="s">
        <v>84</v>
      </c>
      <c r="D133" s="218" t="s">
        <v>130</v>
      </c>
      <c r="E133" s="219" t="s">
        <v>131</v>
      </c>
      <c r="F133" s="220" t="s">
        <v>132</v>
      </c>
      <c r="G133" s="221" t="s">
        <v>133</v>
      </c>
      <c r="H133" s="222">
        <v>1</v>
      </c>
      <c r="I133" s="223"/>
      <c r="J133" s="224">
        <f>ROUND(I133*H133,2)</f>
        <v>0</v>
      </c>
      <c r="K133" s="225"/>
      <c r="L133" s="42"/>
      <c r="M133" s="226" t="s">
        <v>1</v>
      </c>
      <c r="N133" s="227" t="s">
        <v>41</v>
      </c>
      <c r="O133" s="89"/>
      <c r="P133" s="228">
        <f>O133*H133</f>
        <v>0</v>
      </c>
      <c r="Q133" s="228">
        <v>0.00051999999999999995</v>
      </c>
      <c r="R133" s="228">
        <f>Q133*H133</f>
        <v>0.00051999999999999995</v>
      </c>
      <c r="S133" s="228">
        <v>0</v>
      </c>
      <c r="T133" s="22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30" t="s">
        <v>134</v>
      </c>
      <c r="AT133" s="230" t="s">
        <v>130</v>
      </c>
      <c r="AU133" s="230" t="s">
        <v>86</v>
      </c>
      <c r="AY133" s="15" t="s">
        <v>127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5" t="s">
        <v>84</v>
      </c>
      <c r="BK133" s="231">
        <f>ROUND(I133*H133,2)</f>
        <v>0</v>
      </c>
      <c r="BL133" s="15" t="s">
        <v>134</v>
      </c>
      <c r="BM133" s="230" t="s">
        <v>135</v>
      </c>
    </row>
    <row r="134" s="2" customFormat="1" ht="16.5" customHeight="1">
      <c r="A134" s="36"/>
      <c r="B134" s="37"/>
      <c r="C134" s="232" t="s">
        <v>86</v>
      </c>
      <c r="D134" s="232" t="s">
        <v>136</v>
      </c>
      <c r="E134" s="233" t="s">
        <v>137</v>
      </c>
      <c r="F134" s="234" t="s">
        <v>138</v>
      </c>
      <c r="G134" s="235" t="s">
        <v>133</v>
      </c>
      <c r="H134" s="236">
        <v>5</v>
      </c>
      <c r="I134" s="237"/>
      <c r="J134" s="238">
        <f>ROUND(I134*H134,2)</f>
        <v>0</v>
      </c>
      <c r="K134" s="239"/>
      <c r="L134" s="240"/>
      <c r="M134" s="241" t="s">
        <v>1</v>
      </c>
      <c r="N134" s="242" t="s">
        <v>41</v>
      </c>
      <c r="O134" s="89"/>
      <c r="P134" s="228">
        <f>O134*H134</f>
        <v>0</v>
      </c>
      <c r="Q134" s="228">
        <v>0.00051999999999999995</v>
      </c>
      <c r="R134" s="228">
        <f>Q134*H134</f>
        <v>0.0025999999999999999</v>
      </c>
      <c r="S134" s="228">
        <v>0</v>
      </c>
      <c r="T134" s="22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30" t="s">
        <v>139</v>
      </c>
      <c r="AT134" s="230" t="s">
        <v>136</v>
      </c>
      <c r="AU134" s="230" t="s">
        <v>86</v>
      </c>
      <c r="AY134" s="15" t="s">
        <v>127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5" t="s">
        <v>84</v>
      </c>
      <c r="BK134" s="231">
        <f>ROUND(I134*H134,2)</f>
        <v>0</v>
      </c>
      <c r="BL134" s="15" t="s">
        <v>134</v>
      </c>
      <c r="BM134" s="230" t="s">
        <v>140</v>
      </c>
    </row>
    <row r="135" s="2" customFormat="1" ht="16.5" customHeight="1">
      <c r="A135" s="36"/>
      <c r="B135" s="37"/>
      <c r="C135" s="232" t="s">
        <v>128</v>
      </c>
      <c r="D135" s="232" t="s">
        <v>136</v>
      </c>
      <c r="E135" s="233" t="s">
        <v>141</v>
      </c>
      <c r="F135" s="234" t="s">
        <v>142</v>
      </c>
      <c r="G135" s="235" t="s">
        <v>133</v>
      </c>
      <c r="H135" s="236">
        <v>1</v>
      </c>
      <c r="I135" s="237"/>
      <c r="J135" s="238">
        <f>ROUND(I135*H135,2)</f>
        <v>0</v>
      </c>
      <c r="K135" s="239"/>
      <c r="L135" s="240"/>
      <c r="M135" s="241" t="s">
        <v>1</v>
      </c>
      <c r="N135" s="242" t="s">
        <v>41</v>
      </c>
      <c r="O135" s="89"/>
      <c r="P135" s="228">
        <f>O135*H135</f>
        <v>0</v>
      </c>
      <c r="Q135" s="228">
        <v>0.00051999999999999995</v>
      </c>
      <c r="R135" s="228">
        <f>Q135*H135</f>
        <v>0.00051999999999999995</v>
      </c>
      <c r="S135" s="228">
        <v>0</v>
      </c>
      <c r="T135" s="229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30" t="s">
        <v>139</v>
      </c>
      <c r="AT135" s="230" t="s">
        <v>136</v>
      </c>
      <c r="AU135" s="230" t="s">
        <v>86</v>
      </c>
      <c r="AY135" s="15" t="s">
        <v>127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5" t="s">
        <v>84</v>
      </c>
      <c r="BK135" s="231">
        <f>ROUND(I135*H135,2)</f>
        <v>0</v>
      </c>
      <c r="BL135" s="15" t="s">
        <v>134</v>
      </c>
      <c r="BM135" s="230" t="s">
        <v>143</v>
      </c>
    </row>
    <row r="136" s="2" customFormat="1" ht="21.75" customHeight="1">
      <c r="A136" s="36"/>
      <c r="B136" s="37"/>
      <c r="C136" s="232" t="s">
        <v>144</v>
      </c>
      <c r="D136" s="232" t="s">
        <v>136</v>
      </c>
      <c r="E136" s="233" t="s">
        <v>145</v>
      </c>
      <c r="F136" s="234" t="s">
        <v>146</v>
      </c>
      <c r="G136" s="235" t="s">
        <v>133</v>
      </c>
      <c r="H136" s="236">
        <v>1</v>
      </c>
      <c r="I136" s="237"/>
      <c r="J136" s="238">
        <f>ROUND(I136*H136,2)</f>
        <v>0</v>
      </c>
      <c r="K136" s="239"/>
      <c r="L136" s="240"/>
      <c r="M136" s="241" t="s">
        <v>1</v>
      </c>
      <c r="N136" s="242" t="s">
        <v>41</v>
      </c>
      <c r="O136" s="89"/>
      <c r="P136" s="228">
        <f>O136*H136</f>
        <v>0</v>
      </c>
      <c r="Q136" s="228">
        <v>0.00051999999999999995</v>
      </c>
      <c r="R136" s="228">
        <f>Q136*H136</f>
        <v>0.00051999999999999995</v>
      </c>
      <c r="S136" s="228">
        <v>0</v>
      </c>
      <c r="T136" s="22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30" t="s">
        <v>139</v>
      </c>
      <c r="AT136" s="230" t="s">
        <v>136</v>
      </c>
      <c r="AU136" s="230" t="s">
        <v>86</v>
      </c>
      <c r="AY136" s="15" t="s">
        <v>127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5" t="s">
        <v>84</v>
      </c>
      <c r="BK136" s="231">
        <f>ROUND(I136*H136,2)</f>
        <v>0</v>
      </c>
      <c r="BL136" s="15" t="s">
        <v>134</v>
      </c>
      <c r="BM136" s="230" t="s">
        <v>147</v>
      </c>
    </row>
    <row r="137" s="2" customFormat="1" ht="16.5" customHeight="1">
      <c r="A137" s="36"/>
      <c r="B137" s="37"/>
      <c r="C137" s="232" t="s">
        <v>148</v>
      </c>
      <c r="D137" s="232" t="s">
        <v>136</v>
      </c>
      <c r="E137" s="233" t="s">
        <v>149</v>
      </c>
      <c r="F137" s="234" t="s">
        <v>150</v>
      </c>
      <c r="G137" s="235" t="s">
        <v>133</v>
      </c>
      <c r="H137" s="236">
        <v>3</v>
      </c>
      <c r="I137" s="237"/>
      <c r="J137" s="238">
        <f>ROUND(I137*H137,2)</f>
        <v>0</v>
      </c>
      <c r="K137" s="239"/>
      <c r="L137" s="240"/>
      <c r="M137" s="241" t="s">
        <v>1</v>
      </c>
      <c r="N137" s="242" t="s">
        <v>41</v>
      </c>
      <c r="O137" s="89"/>
      <c r="P137" s="228">
        <f>O137*H137</f>
        <v>0</v>
      </c>
      <c r="Q137" s="228">
        <v>0.00051999999999999995</v>
      </c>
      <c r="R137" s="228">
        <f>Q137*H137</f>
        <v>0.0015599999999999998</v>
      </c>
      <c r="S137" s="228">
        <v>0</v>
      </c>
      <c r="T137" s="22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30" t="s">
        <v>139</v>
      </c>
      <c r="AT137" s="230" t="s">
        <v>136</v>
      </c>
      <c r="AU137" s="230" t="s">
        <v>86</v>
      </c>
      <c r="AY137" s="15" t="s">
        <v>127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5" t="s">
        <v>84</v>
      </c>
      <c r="BK137" s="231">
        <f>ROUND(I137*H137,2)</f>
        <v>0</v>
      </c>
      <c r="BL137" s="15" t="s">
        <v>134</v>
      </c>
      <c r="BM137" s="230" t="s">
        <v>151</v>
      </c>
    </row>
    <row r="138" s="2" customFormat="1" ht="21.75" customHeight="1">
      <c r="A138" s="36"/>
      <c r="B138" s="37"/>
      <c r="C138" s="232" t="s">
        <v>152</v>
      </c>
      <c r="D138" s="232" t="s">
        <v>136</v>
      </c>
      <c r="E138" s="233" t="s">
        <v>153</v>
      </c>
      <c r="F138" s="234" t="s">
        <v>154</v>
      </c>
      <c r="G138" s="235" t="s">
        <v>133</v>
      </c>
      <c r="H138" s="236">
        <v>1</v>
      </c>
      <c r="I138" s="237"/>
      <c r="J138" s="238">
        <f>ROUND(I138*H138,2)</f>
        <v>0</v>
      </c>
      <c r="K138" s="239"/>
      <c r="L138" s="240"/>
      <c r="M138" s="241" t="s">
        <v>1</v>
      </c>
      <c r="N138" s="242" t="s">
        <v>41</v>
      </c>
      <c r="O138" s="89"/>
      <c r="P138" s="228">
        <f>O138*H138</f>
        <v>0</v>
      </c>
      <c r="Q138" s="228">
        <v>0.00051999999999999995</v>
      </c>
      <c r="R138" s="228">
        <f>Q138*H138</f>
        <v>0.00051999999999999995</v>
      </c>
      <c r="S138" s="228">
        <v>0</v>
      </c>
      <c r="T138" s="229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30" t="s">
        <v>139</v>
      </c>
      <c r="AT138" s="230" t="s">
        <v>136</v>
      </c>
      <c r="AU138" s="230" t="s">
        <v>86</v>
      </c>
      <c r="AY138" s="15" t="s">
        <v>127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5" t="s">
        <v>84</v>
      </c>
      <c r="BK138" s="231">
        <f>ROUND(I138*H138,2)</f>
        <v>0</v>
      </c>
      <c r="BL138" s="15" t="s">
        <v>134</v>
      </c>
      <c r="BM138" s="230" t="s">
        <v>155</v>
      </c>
    </row>
    <row r="139" s="2" customFormat="1" ht="16.5" customHeight="1">
      <c r="A139" s="36"/>
      <c r="B139" s="37"/>
      <c r="C139" s="232" t="s">
        <v>156</v>
      </c>
      <c r="D139" s="232" t="s">
        <v>136</v>
      </c>
      <c r="E139" s="233" t="s">
        <v>157</v>
      </c>
      <c r="F139" s="234" t="s">
        <v>158</v>
      </c>
      <c r="G139" s="235" t="s">
        <v>133</v>
      </c>
      <c r="H139" s="236">
        <v>1</v>
      </c>
      <c r="I139" s="237"/>
      <c r="J139" s="238">
        <f>ROUND(I139*H139,2)</f>
        <v>0</v>
      </c>
      <c r="K139" s="239"/>
      <c r="L139" s="240"/>
      <c r="M139" s="241" t="s">
        <v>1</v>
      </c>
      <c r="N139" s="242" t="s">
        <v>41</v>
      </c>
      <c r="O139" s="89"/>
      <c r="P139" s="228">
        <f>O139*H139</f>
        <v>0</v>
      </c>
      <c r="Q139" s="228">
        <v>0.00051999999999999995</v>
      </c>
      <c r="R139" s="228">
        <f>Q139*H139</f>
        <v>0.00051999999999999995</v>
      </c>
      <c r="S139" s="228">
        <v>0</v>
      </c>
      <c r="T139" s="22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30" t="s">
        <v>139</v>
      </c>
      <c r="AT139" s="230" t="s">
        <v>136</v>
      </c>
      <c r="AU139" s="230" t="s">
        <v>86</v>
      </c>
      <c r="AY139" s="15" t="s">
        <v>127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5" t="s">
        <v>84</v>
      </c>
      <c r="BK139" s="231">
        <f>ROUND(I139*H139,2)</f>
        <v>0</v>
      </c>
      <c r="BL139" s="15" t="s">
        <v>134</v>
      </c>
      <c r="BM139" s="230" t="s">
        <v>159</v>
      </c>
    </row>
    <row r="140" s="2" customFormat="1" ht="21.75" customHeight="1">
      <c r="A140" s="36"/>
      <c r="B140" s="37"/>
      <c r="C140" s="232" t="s">
        <v>160</v>
      </c>
      <c r="D140" s="232" t="s">
        <v>136</v>
      </c>
      <c r="E140" s="233" t="s">
        <v>161</v>
      </c>
      <c r="F140" s="234" t="s">
        <v>162</v>
      </c>
      <c r="G140" s="235" t="s">
        <v>133</v>
      </c>
      <c r="H140" s="236">
        <v>1</v>
      </c>
      <c r="I140" s="237"/>
      <c r="J140" s="238">
        <f>ROUND(I140*H140,2)</f>
        <v>0</v>
      </c>
      <c r="K140" s="239"/>
      <c r="L140" s="240"/>
      <c r="M140" s="241" t="s">
        <v>1</v>
      </c>
      <c r="N140" s="242" t="s">
        <v>41</v>
      </c>
      <c r="O140" s="89"/>
      <c r="P140" s="228">
        <f>O140*H140</f>
        <v>0</v>
      </c>
      <c r="Q140" s="228">
        <v>0.00051999999999999995</v>
      </c>
      <c r="R140" s="228">
        <f>Q140*H140</f>
        <v>0.00051999999999999995</v>
      </c>
      <c r="S140" s="228">
        <v>0</v>
      </c>
      <c r="T140" s="229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30" t="s">
        <v>139</v>
      </c>
      <c r="AT140" s="230" t="s">
        <v>136</v>
      </c>
      <c r="AU140" s="230" t="s">
        <v>86</v>
      </c>
      <c r="AY140" s="15" t="s">
        <v>127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5" t="s">
        <v>84</v>
      </c>
      <c r="BK140" s="231">
        <f>ROUND(I140*H140,2)</f>
        <v>0</v>
      </c>
      <c r="BL140" s="15" t="s">
        <v>134</v>
      </c>
      <c r="BM140" s="230" t="s">
        <v>163</v>
      </c>
    </row>
    <row r="141" s="2" customFormat="1" ht="16.5" customHeight="1">
      <c r="A141" s="36"/>
      <c r="B141" s="37"/>
      <c r="C141" s="232" t="s">
        <v>164</v>
      </c>
      <c r="D141" s="232" t="s">
        <v>136</v>
      </c>
      <c r="E141" s="233" t="s">
        <v>165</v>
      </c>
      <c r="F141" s="234" t="s">
        <v>166</v>
      </c>
      <c r="G141" s="235" t="s">
        <v>133</v>
      </c>
      <c r="H141" s="236">
        <v>1</v>
      </c>
      <c r="I141" s="237"/>
      <c r="J141" s="238">
        <f>ROUND(I141*H141,2)</f>
        <v>0</v>
      </c>
      <c r="K141" s="239"/>
      <c r="L141" s="240"/>
      <c r="M141" s="241" t="s">
        <v>1</v>
      </c>
      <c r="N141" s="242" t="s">
        <v>41</v>
      </c>
      <c r="O141" s="89"/>
      <c r="P141" s="228">
        <f>O141*H141</f>
        <v>0</v>
      </c>
      <c r="Q141" s="228">
        <v>0.00051999999999999995</v>
      </c>
      <c r="R141" s="228">
        <f>Q141*H141</f>
        <v>0.00051999999999999995</v>
      </c>
      <c r="S141" s="228">
        <v>0</v>
      </c>
      <c r="T141" s="22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0" t="s">
        <v>139</v>
      </c>
      <c r="AT141" s="230" t="s">
        <v>136</v>
      </c>
      <c r="AU141" s="230" t="s">
        <v>86</v>
      </c>
      <c r="AY141" s="15" t="s">
        <v>127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5" t="s">
        <v>84</v>
      </c>
      <c r="BK141" s="231">
        <f>ROUND(I141*H141,2)</f>
        <v>0</v>
      </c>
      <c r="BL141" s="15" t="s">
        <v>134</v>
      </c>
      <c r="BM141" s="230" t="s">
        <v>167</v>
      </c>
    </row>
    <row r="142" s="2" customFormat="1" ht="16.5" customHeight="1">
      <c r="A142" s="36"/>
      <c r="B142" s="37"/>
      <c r="C142" s="232" t="s">
        <v>168</v>
      </c>
      <c r="D142" s="232" t="s">
        <v>136</v>
      </c>
      <c r="E142" s="233" t="s">
        <v>169</v>
      </c>
      <c r="F142" s="234" t="s">
        <v>170</v>
      </c>
      <c r="G142" s="235" t="s">
        <v>171</v>
      </c>
      <c r="H142" s="236">
        <v>1</v>
      </c>
      <c r="I142" s="237"/>
      <c r="J142" s="238">
        <f>ROUND(I142*H142,2)</f>
        <v>0</v>
      </c>
      <c r="K142" s="239"/>
      <c r="L142" s="240"/>
      <c r="M142" s="241" t="s">
        <v>1</v>
      </c>
      <c r="N142" s="242" t="s">
        <v>41</v>
      </c>
      <c r="O142" s="89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30" t="s">
        <v>160</v>
      </c>
      <c r="AT142" s="230" t="s">
        <v>136</v>
      </c>
      <c r="AU142" s="230" t="s">
        <v>86</v>
      </c>
      <c r="AY142" s="15" t="s">
        <v>127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5" t="s">
        <v>84</v>
      </c>
      <c r="BK142" s="231">
        <f>ROUND(I142*H142,2)</f>
        <v>0</v>
      </c>
      <c r="BL142" s="15" t="s">
        <v>144</v>
      </c>
      <c r="BM142" s="230" t="s">
        <v>172</v>
      </c>
    </row>
    <row r="143" s="2" customFormat="1" ht="16.5" customHeight="1">
      <c r="A143" s="36"/>
      <c r="B143" s="37"/>
      <c r="C143" s="232" t="s">
        <v>173</v>
      </c>
      <c r="D143" s="232" t="s">
        <v>136</v>
      </c>
      <c r="E143" s="233" t="s">
        <v>174</v>
      </c>
      <c r="F143" s="234" t="s">
        <v>175</v>
      </c>
      <c r="G143" s="235" t="s">
        <v>171</v>
      </c>
      <c r="H143" s="236">
        <v>2</v>
      </c>
      <c r="I143" s="237"/>
      <c r="J143" s="238">
        <f>ROUND(I143*H143,2)</f>
        <v>0</v>
      </c>
      <c r="K143" s="239"/>
      <c r="L143" s="240"/>
      <c r="M143" s="241" t="s">
        <v>1</v>
      </c>
      <c r="N143" s="242" t="s">
        <v>41</v>
      </c>
      <c r="O143" s="89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30" t="s">
        <v>160</v>
      </c>
      <c r="AT143" s="230" t="s">
        <v>136</v>
      </c>
      <c r="AU143" s="230" t="s">
        <v>86</v>
      </c>
      <c r="AY143" s="15" t="s">
        <v>127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5" t="s">
        <v>84</v>
      </c>
      <c r="BK143" s="231">
        <f>ROUND(I143*H143,2)</f>
        <v>0</v>
      </c>
      <c r="BL143" s="15" t="s">
        <v>144</v>
      </c>
      <c r="BM143" s="230" t="s">
        <v>176</v>
      </c>
    </row>
    <row r="144" s="2" customFormat="1" ht="16.5" customHeight="1">
      <c r="A144" s="36"/>
      <c r="B144" s="37"/>
      <c r="C144" s="232" t="s">
        <v>8</v>
      </c>
      <c r="D144" s="232" t="s">
        <v>136</v>
      </c>
      <c r="E144" s="233" t="s">
        <v>177</v>
      </c>
      <c r="F144" s="234" t="s">
        <v>178</v>
      </c>
      <c r="G144" s="235" t="s">
        <v>171</v>
      </c>
      <c r="H144" s="236">
        <v>1</v>
      </c>
      <c r="I144" s="237"/>
      <c r="J144" s="238">
        <f>ROUND(I144*H144,2)</f>
        <v>0</v>
      </c>
      <c r="K144" s="239"/>
      <c r="L144" s="240"/>
      <c r="M144" s="241" t="s">
        <v>1</v>
      </c>
      <c r="N144" s="242" t="s">
        <v>41</v>
      </c>
      <c r="O144" s="89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0" t="s">
        <v>160</v>
      </c>
      <c r="AT144" s="230" t="s">
        <v>136</v>
      </c>
      <c r="AU144" s="230" t="s">
        <v>86</v>
      </c>
      <c r="AY144" s="15" t="s">
        <v>127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5" t="s">
        <v>84</v>
      </c>
      <c r="BK144" s="231">
        <f>ROUND(I144*H144,2)</f>
        <v>0</v>
      </c>
      <c r="BL144" s="15" t="s">
        <v>144</v>
      </c>
      <c r="BM144" s="230" t="s">
        <v>179</v>
      </c>
    </row>
    <row r="145" s="2" customFormat="1" ht="24.15" customHeight="1">
      <c r="A145" s="36"/>
      <c r="B145" s="37"/>
      <c r="C145" s="232" t="s">
        <v>180</v>
      </c>
      <c r="D145" s="232" t="s">
        <v>136</v>
      </c>
      <c r="E145" s="233" t="s">
        <v>181</v>
      </c>
      <c r="F145" s="234" t="s">
        <v>182</v>
      </c>
      <c r="G145" s="235" t="s">
        <v>171</v>
      </c>
      <c r="H145" s="236">
        <v>2</v>
      </c>
      <c r="I145" s="237"/>
      <c r="J145" s="238">
        <f>ROUND(I145*H145,2)</f>
        <v>0</v>
      </c>
      <c r="K145" s="239"/>
      <c r="L145" s="240"/>
      <c r="M145" s="241" t="s">
        <v>1</v>
      </c>
      <c r="N145" s="242" t="s">
        <v>41</v>
      </c>
      <c r="O145" s="89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30" t="s">
        <v>160</v>
      </c>
      <c r="AT145" s="230" t="s">
        <v>136</v>
      </c>
      <c r="AU145" s="230" t="s">
        <v>86</v>
      </c>
      <c r="AY145" s="15" t="s">
        <v>127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5" t="s">
        <v>84</v>
      </c>
      <c r="BK145" s="231">
        <f>ROUND(I145*H145,2)</f>
        <v>0</v>
      </c>
      <c r="BL145" s="15" t="s">
        <v>144</v>
      </c>
      <c r="BM145" s="230" t="s">
        <v>183</v>
      </c>
    </row>
    <row r="146" s="2" customFormat="1" ht="16.5" customHeight="1">
      <c r="A146" s="36"/>
      <c r="B146" s="37"/>
      <c r="C146" s="232" t="s">
        <v>184</v>
      </c>
      <c r="D146" s="232" t="s">
        <v>136</v>
      </c>
      <c r="E146" s="233" t="s">
        <v>185</v>
      </c>
      <c r="F146" s="234" t="s">
        <v>186</v>
      </c>
      <c r="G146" s="235" t="s">
        <v>171</v>
      </c>
      <c r="H146" s="236">
        <v>2</v>
      </c>
      <c r="I146" s="237"/>
      <c r="J146" s="238">
        <f>ROUND(I146*H146,2)</f>
        <v>0</v>
      </c>
      <c r="K146" s="239"/>
      <c r="L146" s="240"/>
      <c r="M146" s="241" t="s">
        <v>1</v>
      </c>
      <c r="N146" s="242" t="s">
        <v>41</v>
      </c>
      <c r="O146" s="89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0" t="s">
        <v>160</v>
      </c>
      <c r="AT146" s="230" t="s">
        <v>136</v>
      </c>
      <c r="AU146" s="230" t="s">
        <v>86</v>
      </c>
      <c r="AY146" s="15" t="s">
        <v>127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5" t="s">
        <v>84</v>
      </c>
      <c r="BK146" s="231">
        <f>ROUND(I146*H146,2)</f>
        <v>0</v>
      </c>
      <c r="BL146" s="15" t="s">
        <v>144</v>
      </c>
      <c r="BM146" s="230" t="s">
        <v>187</v>
      </c>
    </row>
    <row r="147" s="2" customFormat="1" ht="16.5" customHeight="1">
      <c r="A147" s="36"/>
      <c r="B147" s="37"/>
      <c r="C147" s="232" t="s">
        <v>188</v>
      </c>
      <c r="D147" s="232" t="s">
        <v>136</v>
      </c>
      <c r="E147" s="233" t="s">
        <v>189</v>
      </c>
      <c r="F147" s="234" t="s">
        <v>190</v>
      </c>
      <c r="G147" s="235" t="s">
        <v>171</v>
      </c>
      <c r="H147" s="236">
        <v>14</v>
      </c>
      <c r="I147" s="237"/>
      <c r="J147" s="238">
        <f>ROUND(I147*H147,2)</f>
        <v>0</v>
      </c>
      <c r="K147" s="239"/>
      <c r="L147" s="240"/>
      <c r="M147" s="241" t="s">
        <v>1</v>
      </c>
      <c r="N147" s="242" t="s">
        <v>41</v>
      </c>
      <c r="O147" s="89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30" t="s">
        <v>160</v>
      </c>
      <c r="AT147" s="230" t="s">
        <v>136</v>
      </c>
      <c r="AU147" s="230" t="s">
        <v>86</v>
      </c>
      <c r="AY147" s="15" t="s">
        <v>127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5" t="s">
        <v>84</v>
      </c>
      <c r="BK147" s="231">
        <f>ROUND(I147*H147,2)</f>
        <v>0</v>
      </c>
      <c r="BL147" s="15" t="s">
        <v>144</v>
      </c>
      <c r="BM147" s="230" t="s">
        <v>191</v>
      </c>
    </row>
    <row r="148" s="2" customFormat="1" ht="24.15" customHeight="1">
      <c r="A148" s="36"/>
      <c r="B148" s="37"/>
      <c r="C148" s="218" t="s">
        <v>134</v>
      </c>
      <c r="D148" s="218" t="s">
        <v>130</v>
      </c>
      <c r="E148" s="219" t="s">
        <v>192</v>
      </c>
      <c r="F148" s="220" t="s">
        <v>193</v>
      </c>
      <c r="G148" s="221" t="s">
        <v>171</v>
      </c>
      <c r="H148" s="222">
        <v>1</v>
      </c>
      <c r="I148" s="223"/>
      <c r="J148" s="224">
        <f>ROUND(I148*H148,2)</f>
        <v>0</v>
      </c>
      <c r="K148" s="225"/>
      <c r="L148" s="42"/>
      <c r="M148" s="226" t="s">
        <v>1</v>
      </c>
      <c r="N148" s="227" t="s">
        <v>41</v>
      </c>
      <c r="O148" s="89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0" t="s">
        <v>134</v>
      </c>
      <c r="AT148" s="230" t="s">
        <v>130</v>
      </c>
      <c r="AU148" s="230" t="s">
        <v>86</v>
      </c>
      <c r="AY148" s="15" t="s">
        <v>127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5" t="s">
        <v>84</v>
      </c>
      <c r="BK148" s="231">
        <f>ROUND(I148*H148,2)</f>
        <v>0</v>
      </c>
      <c r="BL148" s="15" t="s">
        <v>134</v>
      </c>
      <c r="BM148" s="230" t="s">
        <v>194</v>
      </c>
    </row>
    <row r="149" s="2" customFormat="1" ht="21.75" customHeight="1">
      <c r="A149" s="36"/>
      <c r="B149" s="37"/>
      <c r="C149" s="218" t="s">
        <v>195</v>
      </c>
      <c r="D149" s="218" t="s">
        <v>130</v>
      </c>
      <c r="E149" s="219" t="s">
        <v>196</v>
      </c>
      <c r="F149" s="220" t="s">
        <v>197</v>
      </c>
      <c r="G149" s="221" t="s">
        <v>198</v>
      </c>
      <c r="H149" s="222">
        <v>8</v>
      </c>
      <c r="I149" s="223"/>
      <c r="J149" s="224">
        <f>ROUND(I149*H149,2)</f>
        <v>0</v>
      </c>
      <c r="K149" s="225"/>
      <c r="L149" s="42"/>
      <c r="M149" s="226" t="s">
        <v>1</v>
      </c>
      <c r="N149" s="227" t="s">
        <v>41</v>
      </c>
      <c r="O149" s="89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30" t="s">
        <v>134</v>
      </c>
      <c r="AT149" s="230" t="s">
        <v>130</v>
      </c>
      <c r="AU149" s="230" t="s">
        <v>86</v>
      </c>
      <c r="AY149" s="15" t="s">
        <v>127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5" t="s">
        <v>84</v>
      </c>
      <c r="BK149" s="231">
        <f>ROUND(I149*H149,2)</f>
        <v>0</v>
      </c>
      <c r="BL149" s="15" t="s">
        <v>134</v>
      </c>
      <c r="BM149" s="230" t="s">
        <v>199</v>
      </c>
    </row>
    <row r="150" s="2" customFormat="1" ht="37.8" customHeight="1">
      <c r="A150" s="36"/>
      <c r="B150" s="37"/>
      <c r="C150" s="218" t="s">
        <v>200</v>
      </c>
      <c r="D150" s="218" t="s">
        <v>130</v>
      </c>
      <c r="E150" s="219" t="s">
        <v>201</v>
      </c>
      <c r="F150" s="220" t="s">
        <v>202</v>
      </c>
      <c r="G150" s="221" t="s">
        <v>203</v>
      </c>
      <c r="H150" s="222">
        <v>1</v>
      </c>
      <c r="I150" s="223"/>
      <c r="J150" s="224">
        <f>ROUND(I150*H150,2)</f>
        <v>0</v>
      </c>
      <c r="K150" s="225"/>
      <c r="L150" s="42"/>
      <c r="M150" s="226" t="s">
        <v>1</v>
      </c>
      <c r="N150" s="227" t="s">
        <v>41</v>
      </c>
      <c r="O150" s="89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30" t="s">
        <v>134</v>
      </c>
      <c r="AT150" s="230" t="s">
        <v>130</v>
      </c>
      <c r="AU150" s="230" t="s">
        <v>86</v>
      </c>
      <c r="AY150" s="15" t="s">
        <v>127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5" t="s">
        <v>84</v>
      </c>
      <c r="BK150" s="231">
        <f>ROUND(I150*H150,2)</f>
        <v>0</v>
      </c>
      <c r="BL150" s="15" t="s">
        <v>134</v>
      </c>
      <c r="BM150" s="230" t="s">
        <v>204</v>
      </c>
    </row>
    <row r="151" s="12" customFormat="1" ht="25.92" customHeight="1">
      <c r="A151" s="12"/>
      <c r="B151" s="203"/>
      <c r="C151" s="204"/>
      <c r="D151" s="205" t="s">
        <v>75</v>
      </c>
      <c r="E151" s="206" t="s">
        <v>205</v>
      </c>
      <c r="F151" s="206" t="s">
        <v>206</v>
      </c>
      <c r="G151" s="204"/>
      <c r="H151" s="204"/>
      <c r="I151" s="207"/>
      <c r="J151" s="190">
        <f>BK151</f>
        <v>0</v>
      </c>
      <c r="K151" s="204"/>
      <c r="L151" s="208"/>
      <c r="M151" s="209"/>
      <c r="N151" s="210"/>
      <c r="O151" s="210"/>
      <c r="P151" s="211">
        <f>P152+P156+P169+P171+P176</f>
        <v>0</v>
      </c>
      <c r="Q151" s="210"/>
      <c r="R151" s="211">
        <f>R152+R156+R169+R171+R176</f>
        <v>0.12292</v>
      </c>
      <c r="S151" s="210"/>
      <c r="T151" s="212">
        <f>T152+T156+T169+T171+T176</f>
        <v>0.11731999999999998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86</v>
      </c>
      <c r="AT151" s="214" t="s">
        <v>75</v>
      </c>
      <c r="AU151" s="214" t="s">
        <v>76</v>
      </c>
      <c r="AY151" s="213" t="s">
        <v>127</v>
      </c>
      <c r="BK151" s="215">
        <f>BK152+BK156+BK169+BK171+BK176</f>
        <v>0</v>
      </c>
    </row>
    <row r="152" s="12" customFormat="1" ht="22.8" customHeight="1">
      <c r="A152" s="12"/>
      <c r="B152" s="203"/>
      <c r="C152" s="204"/>
      <c r="D152" s="205" t="s">
        <v>75</v>
      </c>
      <c r="E152" s="216" t="s">
        <v>207</v>
      </c>
      <c r="F152" s="216" t="s">
        <v>208</v>
      </c>
      <c r="G152" s="204"/>
      <c r="H152" s="204"/>
      <c r="I152" s="207"/>
      <c r="J152" s="217">
        <f>BK152</f>
        <v>0</v>
      </c>
      <c r="K152" s="204"/>
      <c r="L152" s="208"/>
      <c r="M152" s="209"/>
      <c r="N152" s="210"/>
      <c r="O152" s="210"/>
      <c r="P152" s="211">
        <f>SUM(P153:P155)</f>
        <v>0</v>
      </c>
      <c r="Q152" s="210"/>
      <c r="R152" s="211">
        <f>SUM(R153:R155)</f>
        <v>0.0045199999999999997</v>
      </c>
      <c r="S152" s="210"/>
      <c r="T152" s="212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86</v>
      </c>
      <c r="AT152" s="214" t="s">
        <v>75</v>
      </c>
      <c r="AU152" s="214" t="s">
        <v>84</v>
      </c>
      <c r="AY152" s="213" t="s">
        <v>127</v>
      </c>
      <c r="BK152" s="215">
        <f>SUM(BK153:BK155)</f>
        <v>0</v>
      </c>
    </row>
    <row r="153" s="2" customFormat="1" ht="16.5" customHeight="1">
      <c r="A153" s="36"/>
      <c r="B153" s="37"/>
      <c r="C153" s="218" t="s">
        <v>209</v>
      </c>
      <c r="D153" s="218" t="s">
        <v>130</v>
      </c>
      <c r="E153" s="219" t="s">
        <v>210</v>
      </c>
      <c r="F153" s="220" t="s">
        <v>211</v>
      </c>
      <c r="G153" s="221" t="s">
        <v>212</v>
      </c>
      <c r="H153" s="222">
        <v>7</v>
      </c>
      <c r="I153" s="223"/>
      <c r="J153" s="224">
        <f>ROUND(I153*H153,2)</f>
        <v>0</v>
      </c>
      <c r="K153" s="225"/>
      <c r="L153" s="42"/>
      <c r="M153" s="226" t="s">
        <v>1</v>
      </c>
      <c r="N153" s="227" t="s">
        <v>41</v>
      </c>
      <c r="O153" s="89"/>
      <c r="P153" s="228">
        <f>O153*H153</f>
        <v>0</v>
      </c>
      <c r="Q153" s="228">
        <v>0.00040000000000000002</v>
      </c>
      <c r="R153" s="228">
        <f>Q153*H153</f>
        <v>0.0028</v>
      </c>
      <c r="S153" s="228">
        <v>0</v>
      </c>
      <c r="T153" s="22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0" t="s">
        <v>134</v>
      </c>
      <c r="AT153" s="230" t="s">
        <v>130</v>
      </c>
      <c r="AU153" s="230" t="s">
        <v>86</v>
      </c>
      <c r="AY153" s="15" t="s">
        <v>127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5" t="s">
        <v>84</v>
      </c>
      <c r="BK153" s="231">
        <f>ROUND(I153*H153,2)</f>
        <v>0</v>
      </c>
      <c r="BL153" s="15" t="s">
        <v>134</v>
      </c>
      <c r="BM153" s="230" t="s">
        <v>213</v>
      </c>
    </row>
    <row r="154" s="2" customFormat="1" ht="16.5" customHeight="1">
      <c r="A154" s="36"/>
      <c r="B154" s="37"/>
      <c r="C154" s="218" t="s">
        <v>214</v>
      </c>
      <c r="D154" s="218" t="s">
        <v>130</v>
      </c>
      <c r="E154" s="219" t="s">
        <v>215</v>
      </c>
      <c r="F154" s="220" t="s">
        <v>216</v>
      </c>
      <c r="G154" s="221" t="s">
        <v>212</v>
      </c>
      <c r="H154" s="222">
        <v>4</v>
      </c>
      <c r="I154" s="223"/>
      <c r="J154" s="224">
        <f>ROUND(I154*H154,2)</f>
        <v>0</v>
      </c>
      <c r="K154" s="225"/>
      <c r="L154" s="42"/>
      <c r="M154" s="226" t="s">
        <v>1</v>
      </c>
      <c r="N154" s="227" t="s">
        <v>41</v>
      </c>
      <c r="O154" s="89"/>
      <c r="P154" s="228">
        <f>O154*H154</f>
        <v>0</v>
      </c>
      <c r="Q154" s="228">
        <v>0.00042999999999999999</v>
      </c>
      <c r="R154" s="228">
        <f>Q154*H154</f>
        <v>0.00172</v>
      </c>
      <c r="S154" s="228">
        <v>0</v>
      </c>
      <c r="T154" s="229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0" t="s">
        <v>134</v>
      </c>
      <c r="AT154" s="230" t="s">
        <v>130</v>
      </c>
      <c r="AU154" s="230" t="s">
        <v>86</v>
      </c>
      <c r="AY154" s="15" t="s">
        <v>127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5" t="s">
        <v>84</v>
      </c>
      <c r="BK154" s="231">
        <f>ROUND(I154*H154,2)</f>
        <v>0</v>
      </c>
      <c r="BL154" s="15" t="s">
        <v>134</v>
      </c>
      <c r="BM154" s="230" t="s">
        <v>217</v>
      </c>
    </row>
    <row r="155" s="2" customFormat="1" ht="24.15" customHeight="1">
      <c r="A155" s="36"/>
      <c r="B155" s="37"/>
      <c r="C155" s="218" t="s">
        <v>7</v>
      </c>
      <c r="D155" s="218" t="s">
        <v>130</v>
      </c>
      <c r="E155" s="219" t="s">
        <v>218</v>
      </c>
      <c r="F155" s="220" t="s">
        <v>219</v>
      </c>
      <c r="G155" s="221" t="s">
        <v>220</v>
      </c>
      <c r="H155" s="222"/>
      <c r="I155" s="223"/>
      <c r="J155" s="224">
        <f>ROUND(I155*H155,2)</f>
        <v>0</v>
      </c>
      <c r="K155" s="225"/>
      <c r="L155" s="42"/>
      <c r="M155" s="226" t="s">
        <v>1</v>
      </c>
      <c r="N155" s="227" t="s">
        <v>41</v>
      </c>
      <c r="O155" s="89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30" t="s">
        <v>134</v>
      </c>
      <c r="AT155" s="230" t="s">
        <v>130</v>
      </c>
      <c r="AU155" s="230" t="s">
        <v>86</v>
      </c>
      <c r="AY155" s="15" t="s">
        <v>127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5" t="s">
        <v>84</v>
      </c>
      <c r="BK155" s="231">
        <f>ROUND(I155*H155,2)</f>
        <v>0</v>
      </c>
      <c r="BL155" s="15" t="s">
        <v>134</v>
      </c>
      <c r="BM155" s="230" t="s">
        <v>221</v>
      </c>
    </row>
    <row r="156" s="12" customFormat="1" ht="22.8" customHeight="1">
      <c r="A156" s="12"/>
      <c r="B156" s="203"/>
      <c r="C156" s="204"/>
      <c r="D156" s="205" t="s">
        <v>75</v>
      </c>
      <c r="E156" s="216" t="s">
        <v>222</v>
      </c>
      <c r="F156" s="216" t="s">
        <v>223</v>
      </c>
      <c r="G156" s="204"/>
      <c r="H156" s="204"/>
      <c r="I156" s="207"/>
      <c r="J156" s="217">
        <f>BK156</f>
        <v>0</v>
      </c>
      <c r="K156" s="204"/>
      <c r="L156" s="208"/>
      <c r="M156" s="209"/>
      <c r="N156" s="210"/>
      <c r="O156" s="210"/>
      <c r="P156" s="211">
        <f>SUM(P157:P168)</f>
        <v>0</v>
      </c>
      <c r="Q156" s="210"/>
      <c r="R156" s="211">
        <f>SUM(R157:R168)</f>
        <v>0.10297000000000001</v>
      </c>
      <c r="S156" s="210"/>
      <c r="T156" s="212">
        <f>SUM(T157:T168)</f>
        <v>0.11731999999999998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86</v>
      </c>
      <c r="AT156" s="214" t="s">
        <v>75</v>
      </c>
      <c r="AU156" s="214" t="s">
        <v>84</v>
      </c>
      <c r="AY156" s="213" t="s">
        <v>127</v>
      </c>
      <c r="BK156" s="215">
        <f>SUM(BK157:BK168)</f>
        <v>0</v>
      </c>
    </row>
    <row r="157" s="2" customFormat="1" ht="24.15" customHeight="1">
      <c r="A157" s="36"/>
      <c r="B157" s="37"/>
      <c r="C157" s="218" t="s">
        <v>224</v>
      </c>
      <c r="D157" s="218" t="s">
        <v>130</v>
      </c>
      <c r="E157" s="219" t="s">
        <v>225</v>
      </c>
      <c r="F157" s="220" t="s">
        <v>226</v>
      </c>
      <c r="G157" s="221" t="s">
        <v>212</v>
      </c>
      <c r="H157" s="222">
        <v>8</v>
      </c>
      <c r="I157" s="223"/>
      <c r="J157" s="224">
        <f>ROUND(I157*H157,2)</f>
        <v>0</v>
      </c>
      <c r="K157" s="225"/>
      <c r="L157" s="42"/>
      <c r="M157" s="226" t="s">
        <v>1</v>
      </c>
      <c r="N157" s="227" t="s">
        <v>41</v>
      </c>
      <c r="O157" s="89"/>
      <c r="P157" s="228">
        <f>O157*H157</f>
        <v>0</v>
      </c>
      <c r="Q157" s="228">
        <v>0.0018500000000000001</v>
      </c>
      <c r="R157" s="228">
        <f>Q157*H157</f>
        <v>0.014800000000000001</v>
      </c>
      <c r="S157" s="228">
        <v>0</v>
      </c>
      <c r="T157" s="229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0" t="s">
        <v>134</v>
      </c>
      <c r="AT157" s="230" t="s">
        <v>130</v>
      </c>
      <c r="AU157" s="230" t="s">
        <v>86</v>
      </c>
      <c r="AY157" s="15" t="s">
        <v>127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5" t="s">
        <v>84</v>
      </c>
      <c r="BK157" s="231">
        <f>ROUND(I157*H157,2)</f>
        <v>0</v>
      </c>
      <c r="BL157" s="15" t="s">
        <v>134</v>
      </c>
      <c r="BM157" s="230" t="s">
        <v>227</v>
      </c>
    </row>
    <row r="158" s="2" customFormat="1" ht="24.15" customHeight="1">
      <c r="A158" s="36"/>
      <c r="B158" s="37"/>
      <c r="C158" s="218" t="s">
        <v>228</v>
      </c>
      <c r="D158" s="218" t="s">
        <v>130</v>
      </c>
      <c r="E158" s="219" t="s">
        <v>229</v>
      </c>
      <c r="F158" s="220" t="s">
        <v>230</v>
      </c>
      <c r="G158" s="221" t="s">
        <v>212</v>
      </c>
      <c r="H158" s="222">
        <v>18</v>
      </c>
      <c r="I158" s="223"/>
      <c r="J158" s="224">
        <f>ROUND(I158*H158,2)</f>
        <v>0</v>
      </c>
      <c r="K158" s="225"/>
      <c r="L158" s="42"/>
      <c r="M158" s="226" t="s">
        <v>1</v>
      </c>
      <c r="N158" s="227" t="s">
        <v>41</v>
      </c>
      <c r="O158" s="89"/>
      <c r="P158" s="228">
        <f>O158*H158</f>
        <v>0</v>
      </c>
      <c r="Q158" s="228">
        <v>0.00011</v>
      </c>
      <c r="R158" s="228">
        <f>Q158*H158</f>
        <v>0.00198</v>
      </c>
      <c r="S158" s="228">
        <v>0.00215</v>
      </c>
      <c r="T158" s="229">
        <f>S158*H158</f>
        <v>0.038699999999999998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0" t="s">
        <v>134</v>
      </c>
      <c r="AT158" s="230" t="s">
        <v>130</v>
      </c>
      <c r="AU158" s="230" t="s">
        <v>86</v>
      </c>
      <c r="AY158" s="15" t="s">
        <v>127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5" t="s">
        <v>84</v>
      </c>
      <c r="BK158" s="231">
        <f>ROUND(I158*H158,2)</f>
        <v>0</v>
      </c>
      <c r="BL158" s="15" t="s">
        <v>134</v>
      </c>
      <c r="BM158" s="230" t="s">
        <v>231</v>
      </c>
    </row>
    <row r="159" s="2" customFormat="1" ht="24.15" customHeight="1">
      <c r="A159" s="36"/>
      <c r="B159" s="37"/>
      <c r="C159" s="218" t="s">
        <v>232</v>
      </c>
      <c r="D159" s="218" t="s">
        <v>130</v>
      </c>
      <c r="E159" s="219" t="s">
        <v>233</v>
      </c>
      <c r="F159" s="220" t="s">
        <v>234</v>
      </c>
      <c r="G159" s="221" t="s">
        <v>212</v>
      </c>
      <c r="H159" s="222">
        <v>9</v>
      </c>
      <c r="I159" s="223"/>
      <c r="J159" s="224">
        <f>ROUND(I159*H159,2)</f>
        <v>0</v>
      </c>
      <c r="K159" s="225"/>
      <c r="L159" s="42"/>
      <c r="M159" s="226" t="s">
        <v>1</v>
      </c>
      <c r="N159" s="227" t="s">
        <v>41</v>
      </c>
      <c r="O159" s="89"/>
      <c r="P159" s="228">
        <f>O159*H159</f>
        <v>0</v>
      </c>
      <c r="Q159" s="228">
        <v>0.00038999999999999999</v>
      </c>
      <c r="R159" s="228">
        <f>Q159*H159</f>
        <v>0.0035100000000000001</v>
      </c>
      <c r="S159" s="228">
        <v>0.0082799999999999992</v>
      </c>
      <c r="T159" s="229">
        <f>S159*H159</f>
        <v>0.074519999999999989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30" t="s">
        <v>134</v>
      </c>
      <c r="AT159" s="230" t="s">
        <v>130</v>
      </c>
      <c r="AU159" s="230" t="s">
        <v>86</v>
      </c>
      <c r="AY159" s="15" t="s">
        <v>127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5" t="s">
        <v>84</v>
      </c>
      <c r="BK159" s="231">
        <f>ROUND(I159*H159,2)</f>
        <v>0</v>
      </c>
      <c r="BL159" s="15" t="s">
        <v>134</v>
      </c>
      <c r="BM159" s="230" t="s">
        <v>235</v>
      </c>
    </row>
    <row r="160" s="2" customFormat="1" ht="24.15" customHeight="1">
      <c r="A160" s="36"/>
      <c r="B160" s="37"/>
      <c r="C160" s="218" t="s">
        <v>236</v>
      </c>
      <c r="D160" s="218" t="s">
        <v>130</v>
      </c>
      <c r="E160" s="219" t="s">
        <v>237</v>
      </c>
      <c r="F160" s="220" t="s">
        <v>238</v>
      </c>
      <c r="G160" s="221" t="s">
        <v>212</v>
      </c>
      <c r="H160" s="222">
        <v>14</v>
      </c>
      <c r="I160" s="223"/>
      <c r="J160" s="224">
        <f>ROUND(I160*H160,2)</f>
        <v>0</v>
      </c>
      <c r="K160" s="225"/>
      <c r="L160" s="42"/>
      <c r="M160" s="226" t="s">
        <v>1</v>
      </c>
      <c r="N160" s="227" t="s">
        <v>41</v>
      </c>
      <c r="O160" s="89"/>
      <c r="P160" s="228">
        <f>O160*H160</f>
        <v>0</v>
      </c>
      <c r="Q160" s="228">
        <v>0.0049300000000000004</v>
      </c>
      <c r="R160" s="228">
        <f>Q160*H160</f>
        <v>0.069019999999999998</v>
      </c>
      <c r="S160" s="228">
        <v>0</v>
      </c>
      <c r="T160" s="229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30" t="s">
        <v>134</v>
      </c>
      <c r="AT160" s="230" t="s">
        <v>130</v>
      </c>
      <c r="AU160" s="230" t="s">
        <v>86</v>
      </c>
      <c r="AY160" s="15" t="s">
        <v>127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5" t="s">
        <v>84</v>
      </c>
      <c r="BK160" s="231">
        <f>ROUND(I160*H160,2)</f>
        <v>0</v>
      </c>
      <c r="BL160" s="15" t="s">
        <v>134</v>
      </c>
      <c r="BM160" s="230" t="s">
        <v>239</v>
      </c>
    </row>
    <row r="161" s="2" customFormat="1" ht="21.75" customHeight="1">
      <c r="A161" s="36"/>
      <c r="B161" s="37"/>
      <c r="C161" s="218" t="s">
        <v>240</v>
      </c>
      <c r="D161" s="218" t="s">
        <v>130</v>
      </c>
      <c r="E161" s="219" t="s">
        <v>241</v>
      </c>
      <c r="F161" s="220" t="s">
        <v>242</v>
      </c>
      <c r="G161" s="221" t="s">
        <v>133</v>
      </c>
      <c r="H161" s="222">
        <v>1</v>
      </c>
      <c r="I161" s="223"/>
      <c r="J161" s="224">
        <f>ROUND(I161*H161,2)</f>
        <v>0</v>
      </c>
      <c r="K161" s="225"/>
      <c r="L161" s="42"/>
      <c r="M161" s="226" t="s">
        <v>1</v>
      </c>
      <c r="N161" s="227" t="s">
        <v>41</v>
      </c>
      <c r="O161" s="89"/>
      <c r="P161" s="228">
        <f>O161*H161</f>
        <v>0</v>
      </c>
      <c r="Q161" s="228">
        <v>0.00020000000000000001</v>
      </c>
      <c r="R161" s="228">
        <f>Q161*H161</f>
        <v>0.00020000000000000001</v>
      </c>
      <c r="S161" s="228">
        <v>0</v>
      </c>
      <c r="T161" s="229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0" t="s">
        <v>134</v>
      </c>
      <c r="AT161" s="230" t="s">
        <v>130</v>
      </c>
      <c r="AU161" s="230" t="s">
        <v>86</v>
      </c>
      <c r="AY161" s="15" t="s">
        <v>127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5" t="s">
        <v>84</v>
      </c>
      <c r="BK161" s="231">
        <f>ROUND(I161*H161,2)</f>
        <v>0</v>
      </c>
      <c r="BL161" s="15" t="s">
        <v>134</v>
      </c>
      <c r="BM161" s="230" t="s">
        <v>243</v>
      </c>
    </row>
    <row r="162" s="2" customFormat="1" ht="24.15" customHeight="1">
      <c r="A162" s="36"/>
      <c r="B162" s="37"/>
      <c r="C162" s="218" t="s">
        <v>244</v>
      </c>
      <c r="D162" s="218" t="s">
        <v>130</v>
      </c>
      <c r="E162" s="219" t="s">
        <v>245</v>
      </c>
      <c r="F162" s="220" t="s">
        <v>246</v>
      </c>
      <c r="G162" s="221" t="s">
        <v>133</v>
      </c>
      <c r="H162" s="222">
        <v>2</v>
      </c>
      <c r="I162" s="223"/>
      <c r="J162" s="224">
        <f>ROUND(I162*H162,2)</f>
        <v>0</v>
      </c>
      <c r="K162" s="225"/>
      <c r="L162" s="42"/>
      <c r="M162" s="226" t="s">
        <v>1</v>
      </c>
      <c r="N162" s="227" t="s">
        <v>41</v>
      </c>
      <c r="O162" s="89"/>
      <c r="P162" s="228">
        <f>O162*H162</f>
        <v>0</v>
      </c>
      <c r="Q162" s="228">
        <v>0.00038000000000000002</v>
      </c>
      <c r="R162" s="228">
        <f>Q162*H162</f>
        <v>0.00076000000000000004</v>
      </c>
      <c r="S162" s="228">
        <v>0</v>
      </c>
      <c r="T162" s="229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30" t="s">
        <v>134</v>
      </c>
      <c r="AT162" s="230" t="s">
        <v>130</v>
      </c>
      <c r="AU162" s="230" t="s">
        <v>86</v>
      </c>
      <c r="AY162" s="15" t="s">
        <v>127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5" t="s">
        <v>84</v>
      </c>
      <c r="BK162" s="231">
        <f>ROUND(I162*H162,2)</f>
        <v>0</v>
      </c>
      <c r="BL162" s="15" t="s">
        <v>134</v>
      </c>
      <c r="BM162" s="230" t="s">
        <v>247</v>
      </c>
    </row>
    <row r="163" s="2" customFormat="1" ht="24.15" customHeight="1">
      <c r="A163" s="36"/>
      <c r="B163" s="37"/>
      <c r="C163" s="218" t="s">
        <v>248</v>
      </c>
      <c r="D163" s="218" t="s">
        <v>130</v>
      </c>
      <c r="E163" s="219" t="s">
        <v>249</v>
      </c>
      <c r="F163" s="220" t="s">
        <v>250</v>
      </c>
      <c r="G163" s="221" t="s">
        <v>133</v>
      </c>
      <c r="H163" s="222">
        <v>2</v>
      </c>
      <c r="I163" s="223"/>
      <c r="J163" s="224">
        <f>ROUND(I163*H163,2)</f>
        <v>0</v>
      </c>
      <c r="K163" s="225"/>
      <c r="L163" s="42"/>
      <c r="M163" s="226" t="s">
        <v>1</v>
      </c>
      <c r="N163" s="227" t="s">
        <v>41</v>
      </c>
      <c r="O163" s="89"/>
      <c r="P163" s="228">
        <f>O163*H163</f>
        <v>0</v>
      </c>
      <c r="Q163" s="228">
        <v>0.0020799999999999998</v>
      </c>
      <c r="R163" s="228">
        <f>Q163*H163</f>
        <v>0.0041599999999999996</v>
      </c>
      <c r="S163" s="228">
        <v>0</v>
      </c>
      <c r="T163" s="229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30" t="s">
        <v>134</v>
      </c>
      <c r="AT163" s="230" t="s">
        <v>130</v>
      </c>
      <c r="AU163" s="230" t="s">
        <v>86</v>
      </c>
      <c r="AY163" s="15" t="s">
        <v>127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5" t="s">
        <v>84</v>
      </c>
      <c r="BK163" s="231">
        <f>ROUND(I163*H163,2)</f>
        <v>0</v>
      </c>
      <c r="BL163" s="15" t="s">
        <v>134</v>
      </c>
      <c r="BM163" s="230" t="s">
        <v>251</v>
      </c>
    </row>
    <row r="164" s="2" customFormat="1" ht="21.75" customHeight="1">
      <c r="A164" s="36"/>
      <c r="B164" s="37"/>
      <c r="C164" s="218" t="s">
        <v>252</v>
      </c>
      <c r="D164" s="218" t="s">
        <v>130</v>
      </c>
      <c r="E164" s="219" t="s">
        <v>253</v>
      </c>
      <c r="F164" s="220" t="s">
        <v>254</v>
      </c>
      <c r="G164" s="221" t="s">
        <v>133</v>
      </c>
      <c r="H164" s="222">
        <v>1</v>
      </c>
      <c r="I164" s="223"/>
      <c r="J164" s="224">
        <f>ROUND(I164*H164,2)</f>
        <v>0</v>
      </c>
      <c r="K164" s="225"/>
      <c r="L164" s="42"/>
      <c r="M164" s="226" t="s">
        <v>1</v>
      </c>
      <c r="N164" s="227" t="s">
        <v>41</v>
      </c>
      <c r="O164" s="89"/>
      <c r="P164" s="228">
        <f>O164*H164</f>
        <v>0</v>
      </c>
      <c r="Q164" s="228">
        <v>0.0015</v>
      </c>
      <c r="R164" s="228">
        <f>Q164*H164</f>
        <v>0.0015</v>
      </c>
      <c r="S164" s="228">
        <v>0</v>
      </c>
      <c r="T164" s="229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0" t="s">
        <v>134</v>
      </c>
      <c r="AT164" s="230" t="s">
        <v>130</v>
      </c>
      <c r="AU164" s="230" t="s">
        <v>86</v>
      </c>
      <c r="AY164" s="15" t="s">
        <v>127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5" t="s">
        <v>84</v>
      </c>
      <c r="BK164" s="231">
        <f>ROUND(I164*H164,2)</f>
        <v>0</v>
      </c>
      <c r="BL164" s="15" t="s">
        <v>134</v>
      </c>
      <c r="BM164" s="230" t="s">
        <v>255</v>
      </c>
    </row>
    <row r="165" s="2" customFormat="1" ht="24.15" customHeight="1">
      <c r="A165" s="36"/>
      <c r="B165" s="37"/>
      <c r="C165" s="218" t="s">
        <v>256</v>
      </c>
      <c r="D165" s="218" t="s">
        <v>130</v>
      </c>
      <c r="E165" s="219" t="s">
        <v>257</v>
      </c>
      <c r="F165" s="220" t="s">
        <v>258</v>
      </c>
      <c r="G165" s="221" t="s">
        <v>133</v>
      </c>
      <c r="H165" s="222">
        <v>1</v>
      </c>
      <c r="I165" s="223"/>
      <c r="J165" s="224">
        <f>ROUND(I165*H165,2)</f>
        <v>0</v>
      </c>
      <c r="K165" s="225"/>
      <c r="L165" s="42"/>
      <c r="M165" s="226" t="s">
        <v>1</v>
      </c>
      <c r="N165" s="227" t="s">
        <v>41</v>
      </c>
      <c r="O165" s="89"/>
      <c r="P165" s="228">
        <f>O165*H165</f>
        <v>0</v>
      </c>
      <c r="Q165" s="228">
        <v>0.0066</v>
      </c>
      <c r="R165" s="228">
        <f>Q165*H165</f>
        <v>0.0066</v>
      </c>
      <c r="S165" s="228">
        <v>0</v>
      </c>
      <c r="T165" s="229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30" t="s">
        <v>134</v>
      </c>
      <c r="AT165" s="230" t="s">
        <v>130</v>
      </c>
      <c r="AU165" s="230" t="s">
        <v>86</v>
      </c>
      <c r="AY165" s="15" t="s">
        <v>127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5" t="s">
        <v>84</v>
      </c>
      <c r="BK165" s="231">
        <f>ROUND(I165*H165,2)</f>
        <v>0</v>
      </c>
      <c r="BL165" s="15" t="s">
        <v>134</v>
      </c>
      <c r="BM165" s="230" t="s">
        <v>259</v>
      </c>
    </row>
    <row r="166" s="2" customFormat="1" ht="24.15" customHeight="1">
      <c r="A166" s="36"/>
      <c r="B166" s="37"/>
      <c r="C166" s="218" t="s">
        <v>260</v>
      </c>
      <c r="D166" s="218" t="s">
        <v>130</v>
      </c>
      <c r="E166" s="219" t="s">
        <v>261</v>
      </c>
      <c r="F166" s="220" t="s">
        <v>262</v>
      </c>
      <c r="G166" s="221" t="s">
        <v>133</v>
      </c>
      <c r="H166" s="222">
        <v>1</v>
      </c>
      <c r="I166" s="223"/>
      <c r="J166" s="224">
        <f>ROUND(I166*H166,2)</f>
        <v>0</v>
      </c>
      <c r="K166" s="225"/>
      <c r="L166" s="42"/>
      <c r="M166" s="226" t="s">
        <v>1</v>
      </c>
      <c r="N166" s="227" t="s">
        <v>41</v>
      </c>
      <c r="O166" s="89"/>
      <c r="P166" s="228">
        <f>O166*H166</f>
        <v>0</v>
      </c>
      <c r="Q166" s="228">
        <v>0.00027999999999999998</v>
      </c>
      <c r="R166" s="228">
        <f>Q166*H166</f>
        <v>0.00027999999999999998</v>
      </c>
      <c r="S166" s="228">
        <v>0.0041000000000000003</v>
      </c>
      <c r="T166" s="229">
        <f>S166*H166</f>
        <v>0.0041000000000000003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30" t="s">
        <v>134</v>
      </c>
      <c r="AT166" s="230" t="s">
        <v>130</v>
      </c>
      <c r="AU166" s="230" t="s">
        <v>86</v>
      </c>
      <c r="AY166" s="15" t="s">
        <v>127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5" t="s">
        <v>84</v>
      </c>
      <c r="BK166" s="231">
        <f>ROUND(I166*H166,2)</f>
        <v>0</v>
      </c>
      <c r="BL166" s="15" t="s">
        <v>134</v>
      </c>
      <c r="BM166" s="230" t="s">
        <v>263</v>
      </c>
    </row>
    <row r="167" s="2" customFormat="1" ht="21.75" customHeight="1">
      <c r="A167" s="36"/>
      <c r="B167" s="37"/>
      <c r="C167" s="218" t="s">
        <v>139</v>
      </c>
      <c r="D167" s="218" t="s">
        <v>130</v>
      </c>
      <c r="E167" s="219" t="s">
        <v>264</v>
      </c>
      <c r="F167" s="220" t="s">
        <v>265</v>
      </c>
      <c r="G167" s="221" t="s">
        <v>133</v>
      </c>
      <c r="H167" s="222">
        <v>1</v>
      </c>
      <c r="I167" s="223"/>
      <c r="J167" s="224">
        <f>ROUND(I167*H167,2)</f>
        <v>0</v>
      </c>
      <c r="K167" s="225"/>
      <c r="L167" s="42"/>
      <c r="M167" s="226" t="s">
        <v>1</v>
      </c>
      <c r="N167" s="227" t="s">
        <v>41</v>
      </c>
      <c r="O167" s="89"/>
      <c r="P167" s="228">
        <f>O167*H167</f>
        <v>0</v>
      </c>
      <c r="Q167" s="228">
        <v>0.00016000000000000001</v>
      </c>
      <c r="R167" s="228">
        <f>Q167*H167</f>
        <v>0.00016000000000000001</v>
      </c>
      <c r="S167" s="228">
        <v>0</v>
      </c>
      <c r="T167" s="229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0" t="s">
        <v>134</v>
      </c>
      <c r="AT167" s="230" t="s">
        <v>130</v>
      </c>
      <c r="AU167" s="230" t="s">
        <v>86</v>
      </c>
      <c r="AY167" s="15" t="s">
        <v>127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5" t="s">
        <v>84</v>
      </c>
      <c r="BK167" s="231">
        <f>ROUND(I167*H167,2)</f>
        <v>0</v>
      </c>
      <c r="BL167" s="15" t="s">
        <v>134</v>
      </c>
      <c r="BM167" s="230" t="s">
        <v>266</v>
      </c>
    </row>
    <row r="168" s="2" customFormat="1" ht="24.15" customHeight="1">
      <c r="A168" s="36"/>
      <c r="B168" s="37"/>
      <c r="C168" s="218" t="s">
        <v>267</v>
      </c>
      <c r="D168" s="218" t="s">
        <v>130</v>
      </c>
      <c r="E168" s="219" t="s">
        <v>268</v>
      </c>
      <c r="F168" s="220" t="s">
        <v>269</v>
      </c>
      <c r="G168" s="221" t="s">
        <v>220</v>
      </c>
      <c r="H168" s="222"/>
      <c r="I168" s="223"/>
      <c r="J168" s="224">
        <f>ROUND(I168*H168,2)</f>
        <v>0</v>
      </c>
      <c r="K168" s="225"/>
      <c r="L168" s="42"/>
      <c r="M168" s="226" t="s">
        <v>1</v>
      </c>
      <c r="N168" s="227" t="s">
        <v>41</v>
      </c>
      <c r="O168" s="89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0" t="s">
        <v>134</v>
      </c>
      <c r="AT168" s="230" t="s">
        <v>130</v>
      </c>
      <c r="AU168" s="230" t="s">
        <v>86</v>
      </c>
      <c r="AY168" s="15" t="s">
        <v>127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5" t="s">
        <v>84</v>
      </c>
      <c r="BK168" s="231">
        <f>ROUND(I168*H168,2)</f>
        <v>0</v>
      </c>
      <c r="BL168" s="15" t="s">
        <v>134</v>
      </c>
      <c r="BM168" s="230" t="s">
        <v>270</v>
      </c>
    </row>
    <row r="169" s="12" customFormat="1" ht="22.8" customHeight="1">
      <c r="A169" s="12"/>
      <c r="B169" s="203"/>
      <c r="C169" s="204"/>
      <c r="D169" s="205" t="s">
        <v>75</v>
      </c>
      <c r="E169" s="216" t="s">
        <v>271</v>
      </c>
      <c r="F169" s="216" t="s">
        <v>272</v>
      </c>
      <c r="G169" s="204"/>
      <c r="H169" s="204"/>
      <c r="I169" s="207"/>
      <c r="J169" s="217">
        <f>BK169</f>
        <v>0</v>
      </c>
      <c r="K169" s="204"/>
      <c r="L169" s="208"/>
      <c r="M169" s="209"/>
      <c r="N169" s="210"/>
      <c r="O169" s="210"/>
      <c r="P169" s="211">
        <f>P170</f>
        <v>0</v>
      </c>
      <c r="Q169" s="210"/>
      <c r="R169" s="211">
        <f>R170</f>
        <v>0.0015899999999999998</v>
      </c>
      <c r="S169" s="210"/>
      <c r="T169" s="212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86</v>
      </c>
      <c r="AT169" s="214" t="s">
        <v>75</v>
      </c>
      <c r="AU169" s="214" t="s">
        <v>84</v>
      </c>
      <c r="AY169" s="213" t="s">
        <v>127</v>
      </c>
      <c r="BK169" s="215">
        <f>BK170</f>
        <v>0</v>
      </c>
    </row>
    <row r="170" s="2" customFormat="1" ht="21.75" customHeight="1">
      <c r="A170" s="36"/>
      <c r="B170" s="37"/>
      <c r="C170" s="218" t="s">
        <v>273</v>
      </c>
      <c r="D170" s="218" t="s">
        <v>130</v>
      </c>
      <c r="E170" s="219" t="s">
        <v>274</v>
      </c>
      <c r="F170" s="220" t="s">
        <v>275</v>
      </c>
      <c r="G170" s="221" t="s">
        <v>212</v>
      </c>
      <c r="H170" s="222">
        <v>3</v>
      </c>
      <c r="I170" s="223"/>
      <c r="J170" s="224">
        <f>ROUND(I170*H170,2)</f>
        <v>0</v>
      </c>
      <c r="K170" s="225"/>
      <c r="L170" s="42"/>
      <c r="M170" s="226" t="s">
        <v>1</v>
      </c>
      <c r="N170" s="227" t="s">
        <v>41</v>
      </c>
      <c r="O170" s="89"/>
      <c r="P170" s="228">
        <f>O170*H170</f>
        <v>0</v>
      </c>
      <c r="Q170" s="228">
        <v>0.00052999999999999998</v>
      </c>
      <c r="R170" s="228">
        <f>Q170*H170</f>
        <v>0.0015899999999999998</v>
      </c>
      <c r="S170" s="228">
        <v>0</v>
      </c>
      <c r="T170" s="229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0" t="s">
        <v>134</v>
      </c>
      <c r="AT170" s="230" t="s">
        <v>130</v>
      </c>
      <c r="AU170" s="230" t="s">
        <v>86</v>
      </c>
      <c r="AY170" s="15" t="s">
        <v>127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5" t="s">
        <v>84</v>
      </c>
      <c r="BK170" s="231">
        <f>ROUND(I170*H170,2)</f>
        <v>0</v>
      </c>
      <c r="BL170" s="15" t="s">
        <v>134</v>
      </c>
      <c r="BM170" s="230" t="s">
        <v>276</v>
      </c>
    </row>
    <row r="171" s="12" customFormat="1" ht="22.8" customHeight="1">
      <c r="A171" s="12"/>
      <c r="B171" s="203"/>
      <c r="C171" s="204"/>
      <c r="D171" s="205" t="s">
        <v>75</v>
      </c>
      <c r="E171" s="216" t="s">
        <v>277</v>
      </c>
      <c r="F171" s="216" t="s">
        <v>278</v>
      </c>
      <c r="G171" s="204"/>
      <c r="H171" s="204"/>
      <c r="I171" s="207"/>
      <c r="J171" s="217">
        <f>BK171</f>
        <v>0</v>
      </c>
      <c r="K171" s="204"/>
      <c r="L171" s="208"/>
      <c r="M171" s="209"/>
      <c r="N171" s="210"/>
      <c r="O171" s="210"/>
      <c r="P171" s="211">
        <f>SUM(P172:P175)</f>
        <v>0</v>
      </c>
      <c r="Q171" s="210"/>
      <c r="R171" s="211">
        <f>SUM(R172:R175)</f>
        <v>0.01252</v>
      </c>
      <c r="S171" s="210"/>
      <c r="T171" s="212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86</v>
      </c>
      <c r="AT171" s="214" t="s">
        <v>75</v>
      </c>
      <c r="AU171" s="214" t="s">
        <v>84</v>
      </c>
      <c r="AY171" s="213" t="s">
        <v>127</v>
      </c>
      <c r="BK171" s="215">
        <f>SUM(BK172:BK175)</f>
        <v>0</v>
      </c>
    </row>
    <row r="172" s="2" customFormat="1" ht="21.75" customHeight="1">
      <c r="A172" s="36"/>
      <c r="B172" s="37"/>
      <c r="C172" s="218" t="s">
        <v>279</v>
      </c>
      <c r="D172" s="218" t="s">
        <v>130</v>
      </c>
      <c r="E172" s="219" t="s">
        <v>280</v>
      </c>
      <c r="F172" s="220" t="s">
        <v>281</v>
      </c>
      <c r="G172" s="221" t="s">
        <v>133</v>
      </c>
      <c r="H172" s="222">
        <v>2</v>
      </c>
      <c r="I172" s="223"/>
      <c r="J172" s="224">
        <f>ROUND(I172*H172,2)</f>
        <v>0</v>
      </c>
      <c r="K172" s="225"/>
      <c r="L172" s="42"/>
      <c r="M172" s="226" t="s">
        <v>1</v>
      </c>
      <c r="N172" s="227" t="s">
        <v>41</v>
      </c>
      <c r="O172" s="89"/>
      <c r="P172" s="228">
        <f>O172*H172</f>
        <v>0</v>
      </c>
      <c r="Q172" s="228">
        <v>0.00036000000000000002</v>
      </c>
      <c r="R172" s="228">
        <f>Q172*H172</f>
        <v>0.00072000000000000005</v>
      </c>
      <c r="S172" s="228">
        <v>0</v>
      </c>
      <c r="T172" s="229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30" t="s">
        <v>134</v>
      </c>
      <c r="AT172" s="230" t="s">
        <v>130</v>
      </c>
      <c r="AU172" s="230" t="s">
        <v>86</v>
      </c>
      <c r="AY172" s="15" t="s">
        <v>127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5" t="s">
        <v>84</v>
      </c>
      <c r="BK172" s="231">
        <f>ROUND(I172*H172,2)</f>
        <v>0</v>
      </c>
      <c r="BL172" s="15" t="s">
        <v>134</v>
      </c>
      <c r="BM172" s="230" t="s">
        <v>282</v>
      </c>
    </row>
    <row r="173" s="2" customFormat="1" ht="21.75" customHeight="1">
      <c r="A173" s="36"/>
      <c r="B173" s="37"/>
      <c r="C173" s="218" t="s">
        <v>283</v>
      </c>
      <c r="D173" s="218" t="s">
        <v>130</v>
      </c>
      <c r="E173" s="219" t="s">
        <v>284</v>
      </c>
      <c r="F173" s="220" t="s">
        <v>285</v>
      </c>
      <c r="G173" s="221" t="s">
        <v>133</v>
      </c>
      <c r="H173" s="222">
        <v>6</v>
      </c>
      <c r="I173" s="223"/>
      <c r="J173" s="224">
        <f>ROUND(I173*H173,2)</f>
        <v>0</v>
      </c>
      <c r="K173" s="225"/>
      <c r="L173" s="42"/>
      <c r="M173" s="226" t="s">
        <v>1</v>
      </c>
      <c r="N173" s="227" t="s">
        <v>41</v>
      </c>
      <c r="O173" s="89"/>
      <c r="P173" s="228">
        <f>O173*H173</f>
        <v>0</v>
      </c>
      <c r="Q173" s="228">
        <v>0.0018</v>
      </c>
      <c r="R173" s="228">
        <f>Q173*H173</f>
        <v>0.010800000000000001</v>
      </c>
      <c r="S173" s="228">
        <v>0</v>
      </c>
      <c r="T173" s="229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30" t="s">
        <v>134</v>
      </c>
      <c r="AT173" s="230" t="s">
        <v>130</v>
      </c>
      <c r="AU173" s="230" t="s">
        <v>86</v>
      </c>
      <c r="AY173" s="15" t="s">
        <v>127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5" t="s">
        <v>84</v>
      </c>
      <c r="BK173" s="231">
        <f>ROUND(I173*H173,2)</f>
        <v>0</v>
      </c>
      <c r="BL173" s="15" t="s">
        <v>134</v>
      </c>
      <c r="BM173" s="230" t="s">
        <v>286</v>
      </c>
    </row>
    <row r="174" s="2" customFormat="1" ht="24.15" customHeight="1">
      <c r="A174" s="36"/>
      <c r="B174" s="37"/>
      <c r="C174" s="218" t="s">
        <v>287</v>
      </c>
      <c r="D174" s="218" t="s">
        <v>130</v>
      </c>
      <c r="E174" s="219" t="s">
        <v>288</v>
      </c>
      <c r="F174" s="220" t="s">
        <v>289</v>
      </c>
      <c r="G174" s="221" t="s">
        <v>133</v>
      </c>
      <c r="H174" s="222">
        <v>1</v>
      </c>
      <c r="I174" s="223"/>
      <c r="J174" s="224">
        <f>ROUND(I174*H174,2)</f>
        <v>0</v>
      </c>
      <c r="K174" s="225"/>
      <c r="L174" s="42"/>
      <c r="M174" s="226" t="s">
        <v>1</v>
      </c>
      <c r="N174" s="227" t="s">
        <v>41</v>
      </c>
      <c r="O174" s="89"/>
      <c r="P174" s="228">
        <f>O174*H174</f>
        <v>0</v>
      </c>
      <c r="Q174" s="228">
        <v>0.001</v>
      </c>
      <c r="R174" s="228">
        <f>Q174*H174</f>
        <v>0.001</v>
      </c>
      <c r="S174" s="228">
        <v>0</v>
      </c>
      <c r="T174" s="229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30" t="s">
        <v>134</v>
      </c>
      <c r="AT174" s="230" t="s">
        <v>130</v>
      </c>
      <c r="AU174" s="230" t="s">
        <v>86</v>
      </c>
      <c r="AY174" s="15" t="s">
        <v>127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5" t="s">
        <v>84</v>
      </c>
      <c r="BK174" s="231">
        <f>ROUND(I174*H174,2)</f>
        <v>0</v>
      </c>
      <c r="BL174" s="15" t="s">
        <v>134</v>
      </c>
      <c r="BM174" s="230" t="s">
        <v>290</v>
      </c>
    </row>
    <row r="175" s="2" customFormat="1" ht="24.15" customHeight="1">
      <c r="A175" s="36"/>
      <c r="B175" s="37"/>
      <c r="C175" s="218" t="s">
        <v>291</v>
      </c>
      <c r="D175" s="218" t="s">
        <v>130</v>
      </c>
      <c r="E175" s="219" t="s">
        <v>292</v>
      </c>
      <c r="F175" s="220" t="s">
        <v>293</v>
      </c>
      <c r="G175" s="221" t="s">
        <v>220</v>
      </c>
      <c r="H175" s="222"/>
      <c r="I175" s="223"/>
      <c r="J175" s="224">
        <f>ROUND(I175*H175,2)</f>
        <v>0</v>
      </c>
      <c r="K175" s="225"/>
      <c r="L175" s="42"/>
      <c r="M175" s="226" t="s">
        <v>1</v>
      </c>
      <c r="N175" s="227" t="s">
        <v>41</v>
      </c>
      <c r="O175" s="89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30" t="s">
        <v>134</v>
      </c>
      <c r="AT175" s="230" t="s">
        <v>130</v>
      </c>
      <c r="AU175" s="230" t="s">
        <v>86</v>
      </c>
      <c r="AY175" s="15" t="s">
        <v>127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5" t="s">
        <v>84</v>
      </c>
      <c r="BK175" s="231">
        <f>ROUND(I175*H175,2)</f>
        <v>0</v>
      </c>
      <c r="BL175" s="15" t="s">
        <v>134</v>
      </c>
      <c r="BM175" s="230" t="s">
        <v>294</v>
      </c>
    </row>
    <row r="176" s="12" customFormat="1" ht="22.8" customHeight="1">
      <c r="A176" s="12"/>
      <c r="B176" s="203"/>
      <c r="C176" s="204"/>
      <c r="D176" s="205" t="s">
        <v>75</v>
      </c>
      <c r="E176" s="216" t="s">
        <v>295</v>
      </c>
      <c r="F176" s="216" t="s">
        <v>296</v>
      </c>
      <c r="G176" s="204"/>
      <c r="H176" s="204"/>
      <c r="I176" s="207"/>
      <c r="J176" s="217">
        <f>BK176</f>
        <v>0</v>
      </c>
      <c r="K176" s="204"/>
      <c r="L176" s="208"/>
      <c r="M176" s="209"/>
      <c r="N176" s="210"/>
      <c r="O176" s="210"/>
      <c r="P176" s="211">
        <f>SUM(P177:P179)</f>
        <v>0</v>
      </c>
      <c r="Q176" s="210"/>
      <c r="R176" s="211">
        <f>SUM(R177:R179)</f>
        <v>0.00132</v>
      </c>
      <c r="S176" s="210"/>
      <c r="T176" s="212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86</v>
      </c>
      <c r="AT176" s="214" t="s">
        <v>75</v>
      </c>
      <c r="AU176" s="214" t="s">
        <v>84</v>
      </c>
      <c r="AY176" s="213" t="s">
        <v>127</v>
      </c>
      <c r="BK176" s="215">
        <f>SUM(BK177:BK179)</f>
        <v>0</v>
      </c>
    </row>
    <row r="177" s="2" customFormat="1" ht="24.15" customHeight="1">
      <c r="A177" s="36"/>
      <c r="B177" s="37"/>
      <c r="C177" s="218" t="s">
        <v>297</v>
      </c>
      <c r="D177" s="218" t="s">
        <v>130</v>
      </c>
      <c r="E177" s="219" t="s">
        <v>298</v>
      </c>
      <c r="F177" s="220" t="s">
        <v>299</v>
      </c>
      <c r="G177" s="221" t="s">
        <v>212</v>
      </c>
      <c r="H177" s="222">
        <v>22</v>
      </c>
      <c r="I177" s="223"/>
      <c r="J177" s="224">
        <f>ROUND(I177*H177,2)</f>
        <v>0</v>
      </c>
      <c r="K177" s="225"/>
      <c r="L177" s="42"/>
      <c r="M177" s="226" t="s">
        <v>1</v>
      </c>
      <c r="N177" s="227" t="s">
        <v>41</v>
      </c>
      <c r="O177" s="89"/>
      <c r="P177" s="228">
        <f>O177*H177</f>
        <v>0</v>
      </c>
      <c r="Q177" s="228">
        <v>2.0000000000000002E-05</v>
      </c>
      <c r="R177" s="228">
        <f>Q177*H177</f>
        <v>0.00044000000000000002</v>
      </c>
      <c r="S177" s="228">
        <v>0</v>
      </c>
      <c r="T177" s="229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30" t="s">
        <v>134</v>
      </c>
      <c r="AT177" s="230" t="s">
        <v>130</v>
      </c>
      <c r="AU177" s="230" t="s">
        <v>86</v>
      </c>
      <c r="AY177" s="15" t="s">
        <v>127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5" t="s">
        <v>84</v>
      </c>
      <c r="BK177" s="231">
        <f>ROUND(I177*H177,2)</f>
        <v>0</v>
      </c>
      <c r="BL177" s="15" t="s">
        <v>134</v>
      </c>
      <c r="BM177" s="230" t="s">
        <v>300</v>
      </c>
    </row>
    <row r="178" s="2" customFormat="1" ht="24.15" customHeight="1">
      <c r="A178" s="36"/>
      <c r="B178" s="37"/>
      <c r="C178" s="218" t="s">
        <v>301</v>
      </c>
      <c r="D178" s="218" t="s">
        <v>130</v>
      </c>
      <c r="E178" s="219" t="s">
        <v>302</v>
      </c>
      <c r="F178" s="220" t="s">
        <v>303</v>
      </c>
      <c r="G178" s="221" t="s">
        <v>212</v>
      </c>
      <c r="H178" s="222">
        <v>22</v>
      </c>
      <c r="I178" s="223"/>
      <c r="J178" s="224">
        <f>ROUND(I178*H178,2)</f>
        <v>0</v>
      </c>
      <c r="K178" s="225"/>
      <c r="L178" s="42"/>
      <c r="M178" s="226" t="s">
        <v>1</v>
      </c>
      <c r="N178" s="227" t="s">
        <v>41</v>
      </c>
      <c r="O178" s="89"/>
      <c r="P178" s="228">
        <f>O178*H178</f>
        <v>0</v>
      </c>
      <c r="Q178" s="228">
        <v>2.0000000000000002E-05</v>
      </c>
      <c r="R178" s="228">
        <f>Q178*H178</f>
        <v>0.00044000000000000002</v>
      </c>
      <c r="S178" s="228">
        <v>0</v>
      </c>
      <c r="T178" s="229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30" t="s">
        <v>134</v>
      </c>
      <c r="AT178" s="230" t="s">
        <v>130</v>
      </c>
      <c r="AU178" s="230" t="s">
        <v>86</v>
      </c>
      <c r="AY178" s="15" t="s">
        <v>127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5" t="s">
        <v>84</v>
      </c>
      <c r="BK178" s="231">
        <f>ROUND(I178*H178,2)</f>
        <v>0</v>
      </c>
      <c r="BL178" s="15" t="s">
        <v>134</v>
      </c>
      <c r="BM178" s="230" t="s">
        <v>304</v>
      </c>
    </row>
    <row r="179" s="2" customFormat="1" ht="24.15" customHeight="1">
      <c r="A179" s="36"/>
      <c r="B179" s="37"/>
      <c r="C179" s="218" t="s">
        <v>305</v>
      </c>
      <c r="D179" s="218" t="s">
        <v>130</v>
      </c>
      <c r="E179" s="219" t="s">
        <v>306</v>
      </c>
      <c r="F179" s="220" t="s">
        <v>307</v>
      </c>
      <c r="G179" s="221" t="s">
        <v>212</v>
      </c>
      <c r="H179" s="222">
        <v>22</v>
      </c>
      <c r="I179" s="223"/>
      <c r="J179" s="224">
        <f>ROUND(I179*H179,2)</f>
        <v>0</v>
      </c>
      <c r="K179" s="225"/>
      <c r="L179" s="42"/>
      <c r="M179" s="226" t="s">
        <v>1</v>
      </c>
      <c r="N179" s="227" t="s">
        <v>41</v>
      </c>
      <c r="O179" s="89"/>
      <c r="P179" s="228">
        <f>O179*H179</f>
        <v>0</v>
      </c>
      <c r="Q179" s="228">
        <v>2.0000000000000002E-05</v>
      </c>
      <c r="R179" s="228">
        <f>Q179*H179</f>
        <v>0.00044000000000000002</v>
      </c>
      <c r="S179" s="228">
        <v>0</v>
      </c>
      <c r="T179" s="229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30" t="s">
        <v>134</v>
      </c>
      <c r="AT179" s="230" t="s">
        <v>130</v>
      </c>
      <c r="AU179" s="230" t="s">
        <v>86</v>
      </c>
      <c r="AY179" s="15" t="s">
        <v>127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5" t="s">
        <v>84</v>
      </c>
      <c r="BK179" s="231">
        <f>ROUND(I179*H179,2)</f>
        <v>0</v>
      </c>
      <c r="BL179" s="15" t="s">
        <v>134</v>
      </c>
      <c r="BM179" s="230" t="s">
        <v>308</v>
      </c>
    </row>
    <row r="180" s="12" customFormat="1" ht="25.92" customHeight="1">
      <c r="A180" s="12"/>
      <c r="B180" s="203"/>
      <c r="C180" s="204"/>
      <c r="D180" s="205" t="s">
        <v>75</v>
      </c>
      <c r="E180" s="206" t="s">
        <v>309</v>
      </c>
      <c r="F180" s="206" t="s">
        <v>310</v>
      </c>
      <c r="G180" s="204"/>
      <c r="H180" s="204"/>
      <c r="I180" s="207"/>
      <c r="J180" s="190">
        <f>BK180</f>
        <v>0</v>
      </c>
      <c r="K180" s="204"/>
      <c r="L180" s="208"/>
      <c r="M180" s="209"/>
      <c r="N180" s="210"/>
      <c r="O180" s="210"/>
      <c r="P180" s="211">
        <f>SUM(P181:P186)</f>
        <v>0</v>
      </c>
      <c r="Q180" s="210"/>
      <c r="R180" s="211">
        <f>SUM(R181:R186)</f>
        <v>0</v>
      </c>
      <c r="S180" s="210"/>
      <c r="T180" s="212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144</v>
      </c>
      <c r="AT180" s="214" t="s">
        <v>75</v>
      </c>
      <c r="AU180" s="214" t="s">
        <v>76</v>
      </c>
      <c r="AY180" s="213" t="s">
        <v>127</v>
      </c>
      <c r="BK180" s="215">
        <f>SUM(BK181:BK186)</f>
        <v>0</v>
      </c>
    </row>
    <row r="181" s="2" customFormat="1" ht="24.15" customHeight="1">
      <c r="A181" s="36"/>
      <c r="B181" s="37"/>
      <c r="C181" s="218" t="s">
        <v>311</v>
      </c>
      <c r="D181" s="218" t="s">
        <v>130</v>
      </c>
      <c r="E181" s="219" t="s">
        <v>312</v>
      </c>
      <c r="F181" s="220" t="s">
        <v>313</v>
      </c>
      <c r="G181" s="221" t="s">
        <v>314</v>
      </c>
      <c r="H181" s="222">
        <v>1</v>
      </c>
      <c r="I181" s="223"/>
      <c r="J181" s="224">
        <f>ROUND(I181*H181,2)</f>
        <v>0</v>
      </c>
      <c r="K181" s="225"/>
      <c r="L181" s="42"/>
      <c r="M181" s="226" t="s">
        <v>1</v>
      </c>
      <c r="N181" s="227" t="s">
        <v>41</v>
      </c>
      <c r="O181" s="89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30" t="s">
        <v>315</v>
      </c>
      <c r="AT181" s="230" t="s">
        <v>130</v>
      </c>
      <c r="AU181" s="230" t="s">
        <v>84</v>
      </c>
      <c r="AY181" s="15" t="s">
        <v>127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5" t="s">
        <v>84</v>
      </c>
      <c r="BK181" s="231">
        <f>ROUND(I181*H181,2)</f>
        <v>0</v>
      </c>
      <c r="BL181" s="15" t="s">
        <v>315</v>
      </c>
      <c r="BM181" s="230" t="s">
        <v>316</v>
      </c>
    </row>
    <row r="182" s="2" customFormat="1" ht="16.5" customHeight="1">
      <c r="A182" s="36"/>
      <c r="B182" s="37"/>
      <c r="C182" s="218" t="s">
        <v>317</v>
      </c>
      <c r="D182" s="218" t="s">
        <v>130</v>
      </c>
      <c r="E182" s="219" t="s">
        <v>318</v>
      </c>
      <c r="F182" s="220" t="s">
        <v>319</v>
      </c>
      <c r="G182" s="221" t="s">
        <v>314</v>
      </c>
      <c r="H182" s="222">
        <v>1</v>
      </c>
      <c r="I182" s="223"/>
      <c r="J182" s="224">
        <f>ROUND(I182*H182,2)</f>
        <v>0</v>
      </c>
      <c r="K182" s="225"/>
      <c r="L182" s="42"/>
      <c r="M182" s="226" t="s">
        <v>1</v>
      </c>
      <c r="N182" s="227" t="s">
        <v>41</v>
      </c>
      <c r="O182" s="89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30" t="s">
        <v>315</v>
      </c>
      <c r="AT182" s="230" t="s">
        <v>130</v>
      </c>
      <c r="AU182" s="230" t="s">
        <v>84</v>
      </c>
      <c r="AY182" s="15" t="s">
        <v>127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5" t="s">
        <v>84</v>
      </c>
      <c r="BK182" s="231">
        <f>ROUND(I182*H182,2)</f>
        <v>0</v>
      </c>
      <c r="BL182" s="15" t="s">
        <v>315</v>
      </c>
      <c r="BM182" s="230" t="s">
        <v>320</v>
      </c>
    </row>
    <row r="183" s="2" customFormat="1" ht="16.5" customHeight="1">
      <c r="A183" s="36"/>
      <c r="B183" s="37"/>
      <c r="C183" s="218" t="s">
        <v>321</v>
      </c>
      <c r="D183" s="218" t="s">
        <v>130</v>
      </c>
      <c r="E183" s="219" t="s">
        <v>322</v>
      </c>
      <c r="F183" s="220" t="s">
        <v>323</v>
      </c>
      <c r="G183" s="221" t="s">
        <v>314</v>
      </c>
      <c r="H183" s="222">
        <v>1</v>
      </c>
      <c r="I183" s="223"/>
      <c r="J183" s="224">
        <f>ROUND(I183*H183,2)</f>
        <v>0</v>
      </c>
      <c r="K183" s="225"/>
      <c r="L183" s="42"/>
      <c r="M183" s="226" t="s">
        <v>1</v>
      </c>
      <c r="N183" s="227" t="s">
        <v>41</v>
      </c>
      <c r="O183" s="89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30" t="s">
        <v>315</v>
      </c>
      <c r="AT183" s="230" t="s">
        <v>130</v>
      </c>
      <c r="AU183" s="230" t="s">
        <v>84</v>
      </c>
      <c r="AY183" s="15" t="s">
        <v>127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5" t="s">
        <v>84</v>
      </c>
      <c r="BK183" s="231">
        <f>ROUND(I183*H183,2)</f>
        <v>0</v>
      </c>
      <c r="BL183" s="15" t="s">
        <v>315</v>
      </c>
      <c r="BM183" s="230" t="s">
        <v>324</v>
      </c>
    </row>
    <row r="184" s="2" customFormat="1" ht="24.15" customHeight="1">
      <c r="A184" s="36"/>
      <c r="B184" s="37"/>
      <c r="C184" s="218" t="s">
        <v>325</v>
      </c>
      <c r="D184" s="218" t="s">
        <v>130</v>
      </c>
      <c r="E184" s="219" t="s">
        <v>326</v>
      </c>
      <c r="F184" s="220" t="s">
        <v>327</v>
      </c>
      <c r="G184" s="221" t="s">
        <v>314</v>
      </c>
      <c r="H184" s="222">
        <v>1</v>
      </c>
      <c r="I184" s="223"/>
      <c r="J184" s="224">
        <f>ROUND(I184*H184,2)</f>
        <v>0</v>
      </c>
      <c r="K184" s="225"/>
      <c r="L184" s="42"/>
      <c r="M184" s="226" t="s">
        <v>1</v>
      </c>
      <c r="N184" s="227" t="s">
        <v>41</v>
      </c>
      <c r="O184" s="89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30" t="s">
        <v>315</v>
      </c>
      <c r="AT184" s="230" t="s">
        <v>130</v>
      </c>
      <c r="AU184" s="230" t="s">
        <v>84</v>
      </c>
      <c r="AY184" s="15" t="s">
        <v>127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5" t="s">
        <v>84</v>
      </c>
      <c r="BK184" s="231">
        <f>ROUND(I184*H184,2)</f>
        <v>0</v>
      </c>
      <c r="BL184" s="15" t="s">
        <v>315</v>
      </c>
      <c r="BM184" s="230" t="s">
        <v>328</v>
      </c>
    </row>
    <row r="185" s="2" customFormat="1" ht="33" customHeight="1">
      <c r="A185" s="36"/>
      <c r="B185" s="37"/>
      <c r="C185" s="218" t="s">
        <v>329</v>
      </c>
      <c r="D185" s="218" t="s">
        <v>130</v>
      </c>
      <c r="E185" s="219" t="s">
        <v>330</v>
      </c>
      <c r="F185" s="220" t="s">
        <v>331</v>
      </c>
      <c r="G185" s="221" t="s">
        <v>332</v>
      </c>
      <c r="H185" s="222">
        <v>20</v>
      </c>
      <c r="I185" s="223"/>
      <c r="J185" s="224">
        <f>ROUND(I185*H185,2)</f>
        <v>0</v>
      </c>
      <c r="K185" s="225"/>
      <c r="L185" s="42"/>
      <c r="M185" s="226" t="s">
        <v>1</v>
      </c>
      <c r="N185" s="227" t="s">
        <v>41</v>
      </c>
      <c r="O185" s="89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30" t="s">
        <v>315</v>
      </c>
      <c r="AT185" s="230" t="s">
        <v>130</v>
      </c>
      <c r="AU185" s="230" t="s">
        <v>84</v>
      </c>
      <c r="AY185" s="15" t="s">
        <v>127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5" t="s">
        <v>84</v>
      </c>
      <c r="BK185" s="231">
        <f>ROUND(I185*H185,2)</f>
        <v>0</v>
      </c>
      <c r="BL185" s="15" t="s">
        <v>315</v>
      </c>
      <c r="BM185" s="230" t="s">
        <v>333</v>
      </c>
    </row>
    <row r="186" s="2" customFormat="1" ht="37.8" customHeight="1">
      <c r="A186" s="36"/>
      <c r="B186" s="37"/>
      <c r="C186" s="232" t="s">
        <v>334</v>
      </c>
      <c r="D186" s="232" t="s">
        <v>136</v>
      </c>
      <c r="E186" s="233" t="s">
        <v>335</v>
      </c>
      <c r="F186" s="234" t="s">
        <v>336</v>
      </c>
      <c r="G186" s="235" t="s">
        <v>337</v>
      </c>
      <c r="H186" s="236">
        <v>1</v>
      </c>
      <c r="I186" s="237"/>
      <c r="J186" s="238">
        <f>ROUND(I186*H186,2)</f>
        <v>0</v>
      </c>
      <c r="K186" s="239"/>
      <c r="L186" s="240"/>
      <c r="M186" s="241" t="s">
        <v>1</v>
      </c>
      <c r="N186" s="242" t="s">
        <v>41</v>
      </c>
      <c r="O186" s="89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30" t="s">
        <v>315</v>
      </c>
      <c r="AT186" s="230" t="s">
        <v>136</v>
      </c>
      <c r="AU186" s="230" t="s">
        <v>84</v>
      </c>
      <c r="AY186" s="15" t="s">
        <v>127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5" t="s">
        <v>84</v>
      </c>
      <c r="BK186" s="231">
        <f>ROUND(I186*H186,2)</f>
        <v>0</v>
      </c>
      <c r="BL186" s="15" t="s">
        <v>315</v>
      </c>
      <c r="BM186" s="230" t="s">
        <v>338</v>
      </c>
    </row>
    <row r="187" s="12" customFormat="1" ht="25.92" customHeight="1">
      <c r="A187" s="12"/>
      <c r="B187" s="203"/>
      <c r="C187" s="204"/>
      <c r="D187" s="205" t="s">
        <v>75</v>
      </c>
      <c r="E187" s="206" t="s">
        <v>339</v>
      </c>
      <c r="F187" s="206" t="s">
        <v>340</v>
      </c>
      <c r="G187" s="204"/>
      <c r="H187" s="204"/>
      <c r="I187" s="207"/>
      <c r="J187" s="190">
        <f>BK187</f>
        <v>0</v>
      </c>
      <c r="K187" s="204"/>
      <c r="L187" s="208"/>
      <c r="M187" s="209"/>
      <c r="N187" s="210"/>
      <c r="O187" s="210"/>
      <c r="P187" s="211">
        <f>P188+P190+P192</f>
        <v>0</v>
      </c>
      <c r="Q187" s="210"/>
      <c r="R187" s="211">
        <f>R188+R190+R192</f>
        <v>0</v>
      </c>
      <c r="S187" s="210"/>
      <c r="T187" s="212">
        <f>T188+T190+T192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148</v>
      </c>
      <c r="AT187" s="214" t="s">
        <v>75</v>
      </c>
      <c r="AU187" s="214" t="s">
        <v>76</v>
      </c>
      <c r="AY187" s="213" t="s">
        <v>127</v>
      </c>
      <c r="BK187" s="215">
        <f>BK188+BK190+BK192</f>
        <v>0</v>
      </c>
    </row>
    <row r="188" s="12" customFormat="1" ht="22.8" customHeight="1">
      <c r="A188" s="12"/>
      <c r="B188" s="203"/>
      <c r="C188" s="204"/>
      <c r="D188" s="205" t="s">
        <v>75</v>
      </c>
      <c r="E188" s="216" t="s">
        <v>341</v>
      </c>
      <c r="F188" s="216" t="s">
        <v>342</v>
      </c>
      <c r="G188" s="204"/>
      <c r="H188" s="204"/>
      <c r="I188" s="207"/>
      <c r="J188" s="217">
        <f>BK188</f>
        <v>0</v>
      </c>
      <c r="K188" s="204"/>
      <c r="L188" s="208"/>
      <c r="M188" s="209"/>
      <c r="N188" s="210"/>
      <c r="O188" s="210"/>
      <c r="P188" s="211">
        <f>P189</f>
        <v>0</v>
      </c>
      <c r="Q188" s="210"/>
      <c r="R188" s="211">
        <f>R189</f>
        <v>0</v>
      </c>
      <c r="S188" s="210"/>
      <c r="T188" s="212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3" t="s">
        <v>148</v>
      </c>
      <c r="AT188" s="214" t="s">
        <v>75</v>
      </c>
      <c r="AU188" s="214" t="s">
        <v>84</v>
      </c>
      <c r="AY188" s="213" t="s">
        <v>127</v>
      </c>
      <c r="BK188" s="215">
        <f>BK189</f>
        <v>0</v>
      </c>
    </row>
    <row r="189" s="2" customFormat="1" ht="16.5" customHeight="1">
      <c r="A189" s="36"/>
      <c r="B189" s="37"/>
      <c r="C189" s="218" t="s">
        <v>343</v>
      </c>
      <c r="D189" s="218" t="s">
        <v>130</v>
      </c>
      <c r="E189" s="219" t="s">
        <v>344</v>
      </c>
      <c r="F189" s="220" t="s">
        <v>342</v>
      </c>
      <c r="G189" s="221" t="s">
        <v>345</v>
      </c>
      <c r="H189" s="222">
        <v>1</v>
      </c>
      <c r="I189" s="223"/>
      <c r="J189" s="224">
        <f>ROUND(I189*H189,2)</f>
        <v>0</v>
      </c>
      <c r="K189" s="225"/>
      <c r="L189" s="42"/>
      <c r="M189" s="226" t="s">
        <v>1</v>
      </c>
      <c r="N189" s="227" t="s">
        <v>41</v>
      </c>
      <c r="O189" s="89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30" t="s">
        <v>346</v>
      </c>
      <c r="AT189" s="230" t="s">
        <v>130</v>
      </c>
      <c r="AU189" s="230" t="s">
        <v>86</v>
      </c>
      <c r="AY189" s="15" t="s">
        <v>127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5" t="s">
        <v>84</v>
      </c>
      <c r="BK189" s="231">
        <f>ROUND(I189*H189,2)</f>
        <v>0</v>
      </c>
      <c r="BL189" s="15" t="s">
        <v>346</v>
      </c>
      <c r="BM189" s="230" t="s">
        <v>347</v>
      </c>
    </row>
    <row r="190" s="12" customFormat="1" ht="22.8" customHeight="1">
      <c r="A190" s="12"/>
      <c r="B190" s="203"/>
      <c r="C190" s="204"/>
      <c r="D190" s="205" t="s">
        <v>75</v>
      </c>
      <c r="E190" s="216" t="s">
        <v>348</v>
      </c>
      <c r="F190" s="216" t="s">
        <v>349</v>
      </c>
      <c r="G190" s="204"/>
      <c r="H190" s="204"/>
      <c r="I190" s="207"/>
      <c r="J190" s="217">
        <f>BK190</f>
        <v>0</v>
      </c>
      <c r="K190" s="204"/>
      <c r="L190" s="208"/>
      <c r="M190" s="209"/>
      <c r="N190" s="210"/>
      <c r="O190" s="210"/>
      <c r="P190" s="211">
        <f>P191</f>
        <v>0</v>
      </c>
      <c r="Q190" s="210"/>
      <c r="R190" s="211">
        <f>R191</f>
        <v>0</v>
      </c>
      <c r="S190" s="210"/>
      <c r="T190" s="212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148</v>
      </c>
      <c r="AT190" s="214" t="s">
        <v>75</v>
      </c>
      <c r="AU190" s="214" t="s">
        <v>84</v>
      </c>
      <c r="AY190" s="213" t="s">
        <v>127</v>
      </c>
      <c r="BK190" s="215">
        <f>BK191</f>
        <v>0</v>
      </c>
    </row>
    <row r="191" s="2" customFormat="1" ht="16.5" customHeight="1">
      <c r="A191" s="36"/>
      <c r="B191" s="37"/>
      <c r="C191" s="218" t="s">
        <v>350</v>
      </c>
      <c r="D191" s="218" t="s">
        <v>130</v>
      </c>
      <c r="E191" s="219" t="s">
        <v>351</v>
      </c>
      <c r="F191" s="220" t="s">
        <v>352</v>
      </c>
      <c r="G191" s="221" t="s">
        <v>345</v>
      </c>
      <c r="H191" s="222">
        <v>1</v>
      </c>
      <c r="I191" s="223"/>
      <c r="J191" s="224">
        <f>ROUND(I191*H191,2)</f>
        <v>0</v>
      </c>
      <c r="K191" s="225"/>
      <c r="L191" s="42"/>
      <c r="M191" s="226" t="s">
        <v>1</v>
      </c>
      <c r="N191" s="227" t="s">
        <v>41</v>
      </c>
      <c r="O191" s="89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30" t="s">
        <v>346</v>
      </c>
      <c r="AT191" s="230" t="s">
        <v>130</v>
      </c>
      <c r="AU191" s="230" t="s">
        <v>86</v>
      </c>
      <c r="AY191" s="15" t="s">
        <v>127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5" t="s">
        <v>84</v>
      </c>
      <c r="BK191" s="231">
        <f>ROUND(I191*H191,2)</f>
        <v>0</v>
      </c>
      <c r="BL191" s="15" t="s">
        <v>346</v>
      </c>
      <c r="BM191" s="230" t="s">
        <v>353</v>
      </c>
    </row>
    <row r="192" s="12" customFormat="1" ht="22.8" customHeight="1">
      <c r="A192" s="12"/>
      <c r="B192" s="203"/>
      <c r="C192" s="204"/>
      <c r="D192" s="205" t="s">
        <v>75</v>
      </c>
      <c r="E192" s="216" t="s">
        <v>354</v>
      </c>
      <c r="F192" s="216" t="s">
        <v>355</v>
      </c>
      <c r="G192" s="204"/>
      <c r="H192" s="204"/>
      <c r="I192" s="207"/>
      <c r="J192" s="217">
        <f>BK192</f>
        <v>0</v>
      </c>
      <c r="K192" s="204"/>
      <c r="L192" s="208"/>
      <c r="M192" s="209"/>
      <c r="N192" s="210"/>
      <c r="O192" s="210"/>
      <c r="P192" s="211">
        <f>P193</f>
        <v>0</v>
      </c>
      <c r="Q192" s="210"/>
      <c r="R192" s="211">
        <f>R193</f>
        <v>0</v>
      </c>
      <c r="S192" s="210"/>
      <c r="T192" s="212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148</v>
      </c>
      <c r="AT192" s="214" t="s">
        <v>75</v>
      </c>
      <c r="AU192" s="214" t="s">
        <v>84</v>
      </c>
      <c r="AY192" s="213" t="s">
        <v>127</v>
      </c>
      <c r="BK192" s="215">
        <f>BK193</f>
        <v>0</v>
      </c>
    </row>
    <row r="193" s="2" customFormat="1" ht="16.5" customHeight="1">
      <c r="A193" s="36"/>
      <c r="B193" s="37"/>
      <c r="C193" s="218" t="s">
        <v>356</v>
      </c>
      <c r="D193" s="218" t="s">
        <v>130</v>
      </c>
      <c r="E193" s="219" t="s">
        <v>357</v>
      </c>
      <c r="F193" s="220" t="s">
        <v>358</v>
      </c>
      <c r="G193" s="221" t="s">
        <v>314</v>
      </c>
      <c r="H193" s="222">
        <v>1</v>
      </c>
      <c r="I193" s="223"/>
      <c r="J193" s="224">
        <f>ROUND(I193*H193,2)</f>
        <v>0</v>
      </c>
      <c r="K193" s="225"/>
      <c r="L193" s="42"/>
      <c r="M193" s="226" t="s">
        <v>1</v>
      </c>
      <c r="N193" s="227" t="s">
        <v>41</v>
      </c>
      <c r="O193" s="89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30" t="s">
        <v>346</v>
      </c>
      <c r="AT193" s="230" t="s">
        <v>130</v>
      </c>
      <c r="AU193" s="230" t="s">
        <v>86</v>
      </c>
      <c r="AY193" s="15" t="s">
        <v>127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5" t="s">
        <v>84</v>
      </c>
      <c r="BK193" s="231">
        <f>ROUND(I193*H193,2)</f>
        <v>0</v>
      </c>
      <c r="BL193" s="15" t="s">
        <v>346</v>
      </c>
      <c r="BM193" s="230" t="s">
        <v>359</v>
      </c>
    </row>
    <row r="194" s="2" customFormat="1" ht="49.92" customHeight="1">
      <c r="A194" s="36"/>
      <c r="B194" s="37"/>
      <c r="C194" s="38"/>
      <c r="D194" s="38"/>
      <c r="E194" s="206" t="s">
        <v>360</v>
      </c>
      <c r="F194" s="206" t="s">
        <v>361</v>
      </c>
      <c r="G194" s="38"/>
      <c r="H194" s="38"/>
      <c r="I194" s="38"/>
      <c r="J194" s="190">
        <f>BK194</f>
        <v>0</v>
      </c>
      <c r="K194" s="38"/>
      <c r="L194" s="42"/>
      <c r="M194" s="243"/>
      <c r="N194" s="244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75</v>
      </c>
      <c r="AU194" s="15" t="s">
        <v>76</v>
      </c>
      <c r="AY194" s="15" t="s">
        <v>362</v>
      </c>
      <c r="BK194" s="231">
        <f>SUM(BK195:BK199)</f>
        <v>0</v>
      </c>
    </row>
    <row r="195" s="2" customFormat="1" ht="16.32" customHeight="1">
      <c r="A195" s="36"/>
      <c r="B195" s="37"/>
      <c r="C195" s="245" t="s">
        <v>1</v>
      </c>
      <c r="D195" s="245" t="s">
        <v>130</v>
      </c>
      <c r="E195" s="246" t="s">
        <v>1</v>
      </c>
      <c r="F195" s="247" t="s">
        <v>1</v>
      </c>
      <c r="G195" s="248" t="s">
        <v>1</v>
      </c>
      <c r="H195" s="249"/>
      <c r="I195" s="250"/>
      <c r="J195" s="251">
        <f>BK195</f>
        <v>0</v>
      </c>
      <c r="K195" s="225"/>
      <c r="L195" s="42"/>
      <c r="M195" s="252" t="s">
        <v>1</v>
      </c>
      <c r="N195" s="253" t="s">
        <v>41</v>
      </c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362</v>
      </c>
      <c r="AU195" s="15" t="s">
        <v>84</v>
      </c>
      <c r="AY195" s="15" t="s">
        <v>362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5" t="s">
        <v>84</v>
      </c>
      <c r="BK195" s="231">
        <f>I195*H195</f>
        <v>0</v>
      </c>
    </row>
    <row r="196" s="2" customFormat="1" ht="16.32" customHeight="1">
      <c r="A196" s="36"/>
      <c r="B196" s="37"/>
      <c r="C196" s="245" t="s">
        <v>1</v>
      </c>
      <c r="D196" s="245" t="s">
        <v>130</v>
      </c>
      <c r="E196" s="246" t="s">
        <v>1</v>
      </c>
      <c r="F196" s="247" t="s">
        <v>1</v>
      </c>
      <c r="G196" s="248" t="s">
        <v>1</v>
      </c>
      <c r="H196" s="249"/>
      <c r="I196" s="250"/>
      <c r="J196" s="251">
        <f>BK196</f>
        <v>0</v>
      </c>
      <c r="K196" s="225"/>
      <c r="L196" s="42"/>
      <c r="M196" s="252" t="s">
        <v>1</v>
      </c>
      <c r="N196" s="253" t="s">
        <v>41</v>
      </c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362</v>
      </c>
      <c r="AU196" s="15" t="s">
        <v>84</v>
      </c>
      <c r="AY196" s="15" t="s">
        <v>362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5" t="s">
        <v>84</v>
      </c>
      <c r="BK196" s="231">
        <f>I196*H196</f>
        <v>0</v>
      </c>
    </row>
    <row r="197" s="2" customFormat="1" ht="16.32" customHeight="1">
      <c r="A197" s="36"/>
      <c r="B197" s="37"/>
      <c r="C197" s="245" t="s">
        <v>1</v>
      </c>
      <c r="D197" s="245" t="s">
        <v>130</v>
      </c>
      <c r="E197" s="246" t="s">
        <v>1</v>
      </c>
      <c r="F197" s="247" t="s">
        <v>1</v>
      </c>
      <c r="G197" s="248" t="s">
        <v>1</v>
      </c>
      <c r="H197" s="249"/>
      <c r="I197" s="250"/>
      <c r="J197" s="251">
        <f>BK197</f>
        <v>0</v>
      </c>
      <c r="K197" s="225"/>
      <c r="L197" s="42"/>
      <c r="M197" s="252" t="s">
        <v>1</v>
      </c>
      <c r="N197" s="253" t="s">
        <v>41</v>
      </c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362</v>
      </c>
      <c r="AU197" s="15" t="s">
        <v>84</v>
      </c>
      <c r="AY197" s="15" t="s">
        <v>362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5" t="s">
        <v>84</v>
      </c>
      <c r="BK197" s="231">
        <f>I197*H197</f>
        <v>0</v>
      </c>
    </row>
    <row r="198" s="2" customFormat="1" ht="16.32" customHeight="1">
      <c r="A198" s="36"/>
      <c r="B198" s="37"/>
      <c r="C198" s="245" t="s">
        <v>1</v>
      </c>
      <c r="D198" s="245" t="s">
        <v>130</v>
      </c>
      <c r="E198" s="246" t="s">
        <v>1</v>
      </c>
      <c r="F198" s="247" t="s">
        <v>1</v>
      </c>
      <c r="G198" s="248" t="s">
        <v>1</v>
      </c>
      <c r="H198" s="249"/>
      <c r="I198" s="250"/>
      <c r="J198" s="251">
        <f>BK198</f>
        <v>0</v>
      </c>
      <c r="K198" s="225"/>
      <c r="L198" s="42"/>
      <c r="M198" s="252" t="s">
        <v>1</v>
      </c>
      <c r="N198" s="253" t="s">
        <v>41</v>
      </c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362</v>
      </c>
      <c r="AU198" s="15" t="s">
        <v>84</v>
      </c>
      <c r="AY198" s="15" t="s">
        <v>362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5" t="s">
        <v>84</v>
      </c>
      <c r="BK198" s="231">
        <f>I198*H198</f>
        <v>0</v>
      </c>
    </row>
    <row r="199" s="2" customFormat="1" ht="16.32" customHeight="1">
      <c r="A199" s="36"/>
      <c r="B199" s="37"/>
      <c r="C199" s="245" t="s">
        <v>1</v>
      </c>
      <c r="D199" s="245" t="s">
        <v>130</v>
      </c>
      <c r="E199" s="246" t="s">
        <v>1</v>
      </c>
      <c r="F199" s="247" t="s">
        <v>1</v>
      </c>
      <c r="G199" s="248" t="s">
        <v>1</v>
      </c>
      <c r="H199" s="249"/>
      <c r="I199" s="250"/>
      <c r="J199" s="251">
        <f>BK199</f>
        <v>0</v>
      </c>
      <c r="K199" s="225"/>
      <c r="L199" s="42"/>
      <c r="M199" s="252" t="s">
        <v>1</v>
      </c>
      <c r="N199" s="253" t="s">
        <v>41</v>
      </c>
      <c r="O199" s="254"/>
      <c r="P199" s="254"/>
      <c r="Q199" s="254"/>
      <c r="R199" s="254"/>
      <c r="S199" s="254"/>
      <c r="T199" s="255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362</v>
      </c>
      <c r="AU199" s="15" t="s">
        <v>84</v>
      </c>
      <c r="AY199" s="15" t="s">
        <v>362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5" t="s">
        <v>84</v>
      </c>
      <c r="BK199" s="231">
        <f>I199*H199</f>
        <v>0</v>
      </c>
    </row>
    <row r="200" s="2" customFormat="1" ht="6.96" customHeight="1">
      <c r="A200" s="36"/>
      <c r="B200" s="64"/>
      <c r="C200" s="65"/>
      <c r="D200" s="65"/>
      <c r="E200" s="65"/>
      <c r="F200" s="65"/>
      <c r="G200" s="65"/>
      <c r="H200" s="65"/>
      <c r="I200" s="65"/>
      <c r="J200" s="65"/>
      <c r="K200" s="65"/>
      <c r="L200" s="42"/>
      <c r="M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</sheetData>
  <sheetProtection sheet="1" autoFilter="0" formatColumns="0" formatRows="0" objects="1" scenarios="1" spinCount="100000" saltValue="0xWfH2aJ6vvzQGcLqKupWnEwB4dphMMbetfJlladzli5NRfiJsCSvrT1Cmz11EdWeZVCBKvbOWza+ux4By7Lfw==" hashValue="3+oASpc53KvOv2c8Psl2QoOSk5eNsgvq+1vkEVDE8I9sTLZ7Ukk8+3Y2/KHF8PVnzffiWgomF6cujItx97heeQ==" algorithmName="SHA-512" password="CC35"/>
  <autoFilter ref="C129:K19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dataValidations count="2">
    <dataValidation type="list" allowBlank="1" showInputMessage="1" showErrorMessage="1" error="Povoleny jsou hodnoty K, M." sqref="D195:D200">
      <formula1>"K, M"</formula1>
    </dataValidation>
    <dataValidation type="list" allowBlank="1" showInputMessage="1" showErrorMessage="1" error="Povoleny jsou hodnoty základní, snížená, zákl. přenesená, sníž. přenesená, nulová." sqref="N195:N200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86</v>
      </c>
    </row>
    <row r="4" s="1" customFormat="1" ht="24.96" customHeight="1">
      <c r="B4" s="18"/>
      <c r="D4" s="136" t="s">
        <v>90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26.25" customHeight="1">
      <c r="B7" s="18"/>
      <c r="E7" s="139" t="str">
        <f>'Rekapitulace stavby'!K6</f>
        <v>Rekonstrukce plynové kotelny areálu T.S. Chomutov U Větrného mlýna č.p. 4605, Chomutov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91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363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1. 10. 2025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1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26</v>
      </c>
      <c r="F15" s="36"/>
      <c r="G15" s="36"/>
      <c r="H15" s="36"/>
      <c r="I15" s="138" t="s">
        <v>27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">
        <v>1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31</v>
      </c>
      <c r="F21" s="36"/>
      <c r="G21" s="36"/>
      <c r="H21" s="36"/>
      <c r="I21" s="138" t="s">
        <v>27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33</v>
      </c>
      <c r="E23" s="36"/>
      <c r="F23" s="36"/>
      <c r="G23" s="36"/>
      <c r="H23" s="36"/>
      <c r="I23" s="138" t="s">
        <v>25</v>
      </c>
      <c r="J23" s="141" t="s">
        <v>1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">
        <v>34</v>
      </c>
      <c r="F24" s="36"/>
      <c r="G24" s="36"/>
      <c r="H24" s="36"/>
      <c r="I24" s="138" t="s">
        <v>27</v>
      </c>
      <c r="J24" s="141" t="s">
        <v>1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35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36</v>
      </c>
      <c r="E30" s="36"/>
      <c r="F30" s="36"/>
      <c r="G30" s="36"/>
      <c r="H30" s="36"/>
      <c r="I30" s="36"/>
      <c r="J30" s="149">
        <f>ROUND(J138,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38</v>
      </c>
      <c r="G32" s="36"/>
      <c r="H32" s="36"/>
      <c r="I32" s="150" t="s">
        <v>37</v>
      </c>
      <c r="J32" s="150" t="s">
        <v>39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40</v>
      </c>
      <c r="E33" s="138" t="s">
        <v>41</v>
      </c>
      <c r="F33" s="152">
        <f>ROUND((ROUND((SUM(BE138:BE275)),  2) + SUM(BE277:BE281)), 2)</f>
        <v>0</v>
      </c>
      <c r="G33" s="36"/>
      <c r="H33" s="36"/>
      <c r="I33" s="153">
        <v>0.20999999999999999</v>
      </c>
      <c r="J33" s="152">
        <f>ROUND((ROUND(((SUM(BE138:BE275))*I33),  2) + (SUM(BE277:BE281)*I33)),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42</v>
      </c>
      <c r="F34" s="152">
        <f>ROUND((ROUND((SUM(BF138:BF275)),  2) + SUM(BF277:BF281)), 2)</f>
        <v>0</v>
      </c>
      <c r="G34" s="36"/>
      <c r="H34" s="36"/>
      <c r="I34" s="153">
        <v>0.12</v>
      </c>
      <c r="J34" s="152">
        <f>ROUND((ROUND(((SUM(BF138:BF275))*I34),  2) + (SUM(BF277:BF281)*I34)),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43</v>
      </c>
      <c r="F35" s="152">
        <f>ROUND((ROUND((SUM(BG138:BG275)),  2) + SUM(BG277:BG281)),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44</v>
      </c>
      <c r="F36" s="152">
        <f>ROUND((ROUND((SUM(BH138:BH275)),  2) + SUM(BH277:BH281)),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45</v>
      </c>
      <c r="F37" s="152">
        <f>ROUND((ROUND((SUM(BI138:BI275)),  2) + SUM(BI277:BI281)),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46</v>
      </c>
      <c r="E39" s="156"/>
      <c r="F39" s="156"/>
      <c r="G39" s="157" t="s">
        <v>47</v>
      </c>
      <c r="H39" s="158" t="s">
        <v>48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49</v>
      </c>
      <c r="E50" s="162"/>
      <c r="F50" s="162"/>
      <c r="G50" s="161" t="s">
        <v>50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51</v>
      </c>
      <c r="E61" s="164"/>
      <c r="F61" s="165" t="s">
        <v>52</v>
      </c>
      <c r="G61" s="163" t="s">
        <v>51</v>
      </c>
      <c r="H61" s="164"/>
      <c r="I61" s="164"/>
      <c r="J61" s="166" t="s">
        <v>52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53</v>
      </c>
      <c r="E65" s="167"/>
      <c r="F65" s="167"/>
      <c r="G65" s="161" t="s">
        <v>54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51</v>
      </c>
      <c r="E76" s="164"/>
      <c r="F76" s="165" t="s">
        <v>52</v>
      </c>
      <c r="G76" s="163" t="s">
        <v>51</v>
      </c>
      <c r="H76" s="164"/>
      <c r="I76" s="164"/>
      <c r="J76" s="166" t="s">
        <v>52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72" t="str">
        <f>E7</f>
        <v>Rekonstrukce plynové kotelny areálu T.S. Chomutov U Větrného mlýna č.p. 4605, Chomutov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91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D.1.4.4 - Vytápění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Chomutov</v>
      </c>
      <c r="G89" s="38"/>
      <c r="H89" s="38"/>
      <c r="I89" s="30" t="s">
        <v>22</v>
      </c>
      <c r="J89" s="77" t="str">
        <f>IF(J12="","",J12)</f>
        <v>1. 10. 2025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30" t="s">
        <v>24</v>
      </c>
      <c r="D91" s="38"/>
      <c r="E91" s="38"/>
      <c r="F91" s="25" t="str">
        <f>E15</f>
        <v>Technické služby města Chomutova</v>
      </c>
      <c r="G91" s="38"/>
      <c r="H91" s="38"/>
      <c r="I91" s="30" t="s">
        <v>30</v>
      </c>
      <c r="J91" s="34" t="str">
        <f>E21</f>
        <v>Petr Wagner, Ing. Václav Remuta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33</v>
      </c>
      <c r="J92" s="34" t="str">
        <f>E24</f>
        <v>Petr Wagner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94</v>
      </c>
      <c r="D94" s="174"/>
      <c r="E94" s="174"/>
      <c r="F94" s="174"/>
      <c r="G94" s="174"/>
      <c r="H94" s="174"/>
      <c r="I94" s="174"/>
      <c r="J94" s="175" t="s">
        <v>95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96</v>
      </c>
      <c r="D96" s="38"/>
      <c r="E96" s="38"/>
      <c r="F96" s="38"/>
      <c r="G96" s="38"/>
      <c r="H96" s="38"/>
      <c r="I96" s="38"/>
      <c r="J96" s="108">
        <f>J138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97</v>
      </c>
    </row>
    <row r="97" s="9" customFormat="1" ht="24.96" customHeight="1">
      <c r="A97" s="9"/>
      <c r="B97" s="177"/>
      <c r="C97" s="178"/>
      <c r="D97" s="179" t="s">
        <v>98</v>
      </c>
      <c r="E97" s="180"/>
      <c r="F97" s="180"/>
      <c r="G97" s="180"/>
      <c r="H97" s="180"/>
      <c r="I97" s="180"/>
      <c r="J97" s="181">
        <f>J139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364</v>
      </c>
      <c r="E98" s="186"/>
      <c r="F98" s="186"/>
      <c r="G98" s="186"/>
      <c r="H98" s="186"/>
      <c r="I98" s="186"/>
      <c r="J98" s="187">
        <f>J140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365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366</v>
      </c>
      <c r="E100" s="186"/>
      <c r="F100" s="186"/>
      <c r="G100" s="186"/>
      <c r="H100" s="186"/>
      <c r="I100" s="186"/>
      <c r="J100" s="187">
        <f>J147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7"/>
      <c r="C101" s="178"/>
      <c r="D101" s="179" t="s">
        <v>100</v>
      </c>
      <c r="E101" s="180"/>
      <c r="F101" s="180"/>
      <c r="G101" s="180"/>
      <c r="H101" s="180"/>
      <c r="I101" s="180"/>
      <c r="J101" s="181">
        <f>J149</f>
        <v>0</v>
      </c>
      <c r="K101" s="178"/>
      <c r="L101" s="18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3"/>
      <c r="C102" s="184"/>
      <c r="D102" s="185" t="s">
        <v>367</v>
      </c>
      <c r="E102" s="186"/>
      <c r="F102" s="186"/>
      <c r="G102" s="186"/>
      <c r="H102" s="186"/>
      <c r="I102" s="186"/>
      <c r="J102" s="187">
        <f>J150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368</v>
      </c>
      <c r="E103" s="186"/>
      <c r="F103" s="186"/>
      <c r="G103" s="186"/>
      <c r="H103" s="186"/>
      <c r="I103" s="186"/>
      <c r="J103" s="187">
        <f>J160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103</v>
      </c>
      <c r="E104" s="186"/>
      <c r="F104" s="186"/>
      <c r="G104" s="186"/>
      <c r="H104" s="186"/>
      <c r="I104" s="186"/>
      <c r="J104" s="187">
        <f>J178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369</v>
      </c>
      <c r="E105" s="186"/>
      <c r="F105" s="186"/>
      <c r="G105" s="186"/>
      <c r="H105" s="186"/>
      <c r="I105" s="186"/>
      <c r="J105" s="187">
        <f>J186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84"/>
      <c r="D106" s="185" t="s">
        <v>370</v>
      </c>
      <c r="E106" s="186"/>
      <c r="F106" s="186"/>
      <c r="G106" s="186"/>
      <c r="H106" s="186"/>
      <c r="I106" s="186"/>
      <c r="J106" s="187">
        <f>J203</f>
        <v>0</v>
      </c>
      <c r="K106" s="184"/>
      <c r="L106" s="18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3"/>
      <c r="C107" s="184"/>
      <c r="D107" s="185" t="s">
        <v>104</v>
      </c>
      <c r="E107" s="186"/>
      <c r="F107" s="186"/>
      <c r="G107" s="186"/>
      <c r="H107" s="186"/>
      <c r="I107" s="186"/>
      <c r="J107" s="187">
        <f>J213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371</v>
      </c>
      <c r="E108" s="186"/>
      <c r="F108" s="186"/>
      <c r="G108" s="186"/>
      <c r="H108" s="186"/>
      <c r="I108" s="186"/>
      <c r="J108" s="187">
        <f>J236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105</v>
      </c>
      <c r="E109" s="186"/>
      <c r="F109" s="186"/>
      <c r="G109" s="186"/>
      <c r="H109" s="186"/>
      <c r="I109" s="186"/>
      <c r="J109" s="187">
        <f>J238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372</v>
      </c>
      <c r="E110" s="186"/>
      <c r="F110" s="186"/>
      <c r="G110" s="186"/>
      <c r="H110" s="186"/>
      <c r="I110" s="186"/>
      <c r="J110" s="187">
        <f>J241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7"/>
      <c r="C111" s="178"/>
      <c r="D111" s="179" t="s">
        <v>373</v>
      </c>
      <c r="E111" s="180"/>
      <c r="F111" s="180"/>
      <c r="G111" s="180"/>
      <c r="H111" s="180"/>
      <c r="I111" s="180"/>
      <c r="J111" s="181">
        <f>J245</f>
        <v>0</v>
      </c>
      <c r="K111" s="178"/>
      <c r="L111" s="18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3"/>
      <c r="C112" s="184"/>
      <c r="D112" s="185" t="s">
        <v>374</v>
      </c>
      <c r="E112" s="186"/>
      <c r="F112" s="186"/>
      <c r="G112" s="186"/>
      <c r="H112" s="186"/>
      <c r="I112" s="186"/>
      <c r="J112" s="187">
        <f>J246</f>
        <v>0</v>
      </c>
      <c r="K112" s="184"/>
      <c r="L112" s="18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77"/>
      <c r="C113" s="178"/>
      <c r="D113" s="179" t="s">
        <v>106</v>
      </c>
      <c r="E113" s="180"/>
      <c r="F113" s="180"/>
      <c r="G113" s="180"/>
      <c r="H113" s="180"/>
      <c r="I113" s="180"/>
      <c r="J113" s="181">
        <f>J258</f>
        <v>0</v>
      </c>
      <c r="K113" s="178"/>
      <c r="L113" s="18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77"/>
      <c r="C114" s="178"/>
      <c r="D114" s="179" t="s">
        <v>107</v>
      </c>
      <c r="E114" s="180"/>
      <c r="F114" s="180"/>
      <c r="G114" s="180"/>
      <c r="H114" s="180"/>
      <c r="I114" s="180"/>
      <c r="J114" s="181">
        <f>J269</f>
        <v>0</v>
      </c>
      <c r="K114" s="178"/>
      <c r="L114" s="182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83"/>
      <c r="C115" s="184"/>
      <c r="D115" s="185" t="s">
        <v>375</v>
      </c>
      <c r="E115" s="186"/>
      <c r="F115" s="186"/>
      <c r="G115" s="186"/>
      <c r="H115" s="186"/>
      <c r="I115" s="186"/>
      <c r="J115" s="187">
        <f>J270</f>
        <v>0</v>
      </c>
      <c r="K115" s="184"/>
      <c r="L115" s="18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3"/>
      <c r="C116" s="184"/>
      <c r="D116" s="185" t="s">
        <v>109</v>
      </c>
      <c r="E116" s="186"/>
      <c r="F116" s="186"/>
      <c r="G116" s="186"/>
      <c r="H116" s="186"/>
      <c r="I116" s="186"/>
      <c r="J116" s="187">
        <f>J272</f>
        <v>0</v>
      </c>
      <c r="K116" s="184"/>
      <c r="L116" s="18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3"/>
      <c r="C117" s="184"/>
      <c r="D117" s="185" t="s">
        <v>110</v>
      </c>
      <c r="E117" s="186"/>
      <c r="F117" s="186"/>
      <c r="G117" s="186"/>
      <c r="H117" s="186"/>
      <c r="I117" s="186"/>
      <c r="J117" s="187">
        <f>J274</f>
        <v>0</v>
      </c>
      <c r="K117" s="184"/>
      <c r="L117" s="18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1.84" customHeight="1">
      <c r="A118" s="9"/>
      <c r="B118" s="177"/>
      <c r="C118" s="178"/>
      <c r="D118" s="189" t="s">
        <v>111</v>
      </c>
      <c r="E118" s="178"/>
      <c r="F118" s="178"/>
      <c r="G118" s="178"/>
      <c r="H118" s="178"/>
      <c r="I118" s="178"/>
      <c r="J118" s="190">
        <f>J276</f>
        <v>0</v>
      </c>
      <c r="K118" s="178"/>
      <c r="L118" s="182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2" customFormat="1" ht="21.84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4" s="2" customFormat="1" ht="6.96" customHeight="1">
      <c r="A124" s="36"/>
      <c r="B124" s="66"/>
      <c r="C124" s="67"/>
      <c r="D124" s="67"/>
      <c r="E124" s="67"/>
      <c r="F124" s="67"/>
      <c r="G124" s="67"/>
      <c r="H124" s="67"/>
      <c r="I124" s="67"/>
      <c r="J124" s="67"/>
      <c r="K124" s="67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4.96" customHeight="1">
      <c r="A125" s="36"/>
      <c r="B125" s="37"/>
      <c r="C125" s="21" t="s">
        <v>112</v>
      </c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30" t="s">
        <v>16</v>
      </c>
      <c r="D127" s="38"/>
      <c r="E127" s="38"/>
      <c r="F127" s="38"/>
      <c r="G127" s="38"/>
      <c r="H127" s="38"/>
      <c r="I127" s="38"/>
      <c r="J127" s="38"/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6.25" customHeight="1">
      <c r="A128" s="36"/>
      <c r="B128" s="37"/>
      <c r="C128" s="38"/>
      <c r="D128" s="38"/>
      <c r="E128" s="172" t="str">
        <f>E7</f>
        <v>Rekonstrukce plynové kotelny areálu T.S. Chomutov U Větrného mlýna č.p. 4605, Chomutov</v>
      </c>
      <c r="F128" s="30"/>
      <c r="G128" s="30"/>
      <c r="H128" s="30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30" t="s">
        <v>91</v>
      </c>
      <c r="D129" s="38"/>
      <c r="E129" s="38"/>
      <c r="F129" s="38"/>
      <c r="G129" s="38"/>
      <c r="H129" s="38"/>
      <c r="I129" s="38"/>
      <c r="J129" s="38"/>
      <c r="K129" s="38"/>
      <c r="L129" s="61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6.5" customHeight="1">
      <c r="A130" s="36"/>
      <c r="B130" s="37"/>
      <c r="C130" s="38"/>
      <c r="D130" s="38"/>
      <c r="E130" s="74" t="str">
        <f>E9</f>
        <v>D.1.4.4 - Vytápění</v>
      </c>
      <c r="F130" s="38"/>
      <c r="G130" s="38"/>
      <c r="H130" s="38"/>
      <c r="I130" s="38"/>
      <c r="J130" s="38"/>
      <c r="K130" s="38"/>
      <c r="L130" s="61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61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2" customHeight="1">
      <c r="A132" s="36"/>
      <c r="B132" s="37"/>
      <c r="C132" s="30" t="s">
        <v>20</v>
      </c>
      <c r="D132" s="38"/>
      <c r="E132" s="38"/>
      <c r="F132" s="25" t="str">
        <f>F12</f>
        <v>Chomutov</v>
      </c>
      <c r="G132" s="38"/>
      <c r="H132" s="38"/>
      <c r="I132" s="30" t="s">
        <v>22</v>
      </c>
      <c r="J132" s="77" t="str">
        <f>IF(J12="","",J12)</f>
        <v>1. 10. 2025</v>
      </c>
      <c r="K132" s="38"/>
      <c r="L132" s="61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6.96" customHeight="1">
      <c r="A133" s="36"/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61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25.65" customHeight="1">
      <c r="A134" s="36"/>
      <c r="B134" s="37"/>
      <c r="C134" s="30" t="s">
        <v>24</v>
      </c>
      <c r="D134" s="38"/>
      <c r="E134" s="38"/>
      <c r="F134" s="25" t="str">
        <f>E15</f>
        <v>Technické služby města Chomutova</v>
      </c>
      <c r="G134" s="38"/>
      <c r="H134" s="38"/>
      <c r="I134" s="30" t="s">
        <v>30</v>
      </c>
      <c r="J134" s="34" t="str">
        <f>E21</f>
        <v>Petr Wagner, Ing. Václav Remuta</v>
      </c>
      <c r="K134" s="38"/>
      <c r="L134" s="61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5.15" customHeight="1">
      <c r="A135" s="36"/>
      <c r="B135" s="37"/>
      <c r="C135" s="30" t="s">
        <v>28</v>
      </c>
      <c r="D135" s="38"/>
      <c r="E135" s="38"/>
      <c r="F135" s="25" t="str">
        <f>IF(E18="","",E18)</f>
        <v>Vyplň údaj</v>
      </c>
      <c r="G135" s="38"/>
      <c r="H135" s="38"/>
      <c r="I135" s="30" t="s">
        <v>33</v>
      </c>
      <c r="J135" s="34" t="str">
        <f>E24</f>
        <v>Petr Wagner</v>
      </c>
      <c r="K135" s="38"/>
      <c r="L135" s="61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0.32" customHeight="1">
      <c r="A136" s="36"/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61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11" customFormat="1" ht="29.28" customHeight="1">
      <c r="A137" s="191"/>
      <c r="B137" s="192"/>
      <c r="C137" s="193" t="s">
        <v>113</v>
      </c>
      <c r="D137" s="194" t="s">
        <v>61</v>
      </c>
      <c r="E137" s="194" t="s">
        <v>57</v>
      </c>
      <c r="F137" s="194" t="s">
        <v>58</v>
      </c>
      <c r="G137" s="194" t="s">
        <v>114</v>
      </c>
      <c r="H137" s="194" t="s">
        <v>115</v>
      </c>
      <c r="I137" s="194" t="s">
        <v>116</v>
      </c>
      <c r="J137" s="195" t="s">
        <v>95</v>
      </c>
      <c r="K137" s="196" t="s">
        <v>117</v>
      </c>
      <c r="L137" s="197"/>
      <c r="M137" s="98" t="s">
        <v>1</v>
      </c>
      <c r="N137" s="99" t="s">
        <v>40</v>
      </c>
      <c r="O137" s="99" t="s">
        <v>118</v>
      </c>
      <c r="P137" s="99" t="s">
        <v>119</v>
      </c>
      <c r="Q137" s="99" t="s">
        <v>120</v>
      </c>
      <c r="R137" s="99" t="s">
        <v>121</v>
      </c>
      <c r="S137" s="99" t="s">
        <v>122</v>
      </c>
      <c r="T137" s="100" t="s">
        <v>123</v>
      </c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</row>
    <row r="138" s="2" customFormat="1" ht="22.8" customHeight="1">
      <c r="A138" s="36"/>
      <c r="B138" s="37"/>
      <c r="C138" s="105" t="s">
        <v>124</v>
      </c>
      <c r="D138" s="38"/>
      <c r="E138" s="38"/>
      <c r="F138" s="38"/>
      <c r="G138" s="38"/>
      <c r="H138" s="38"/>
      <c r="I138" s="38"/>
      <c r="J138" s="198">
        <f>BK138</f>
        <v>0</v>
      </c>
      <c r="K138" s="38"/>
      <c r="L138" s="42"/>
      <c r="M138" s="101"/>
      <c r="N138" s="199"/>
      <c r="O138" s="102"/>
      <c r="P138" s="200">
        <f>P139+P149+P245+P258+P269+P276</f>
        <v>0</v>
      </c>
      <c r="Q138" s="102"/>
      <c r="R138" s="200">
        <f>R139+R149+R245+R258+R269+R276</f>
        <v>1.4429903696999999</v>
      </c>
      <c r="S138" s="102"/>
      <c r="T138" s="201">
        <f>T139+T149+T245+T258+T269+T276</f>
        <v>2.9257383999999997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75</v>
      </c>
      <c r="AU138" s="15" t="s">
        <v>97</v>
      </c>
      <c r="BK138" s="202">
        <f>BK139+BK149+BK245+BK258+BK269+BK276</f>
        <v>0</v>
      </c>
    </row>
    <row r="139" s="12" customFormat="1" ht="25.92" customHeight="1">
      <c r="A139" s="12"/>
      <c r="B139" s="203"/>
      <c r="C139" s="204"/>
      <c r="D139" s="205" t="s">
        <v>75</v>
      </c>
      <c r="E139" s="206" t="s">
        <v>125</v>
      </c>
      <c r="F139" s="206" t="s">
        <v>126</v>
      </c>
      <c r="G139" s="204"/>
      <c r="H139" s="204"/>
      <c r="I139" s="207"/>
      <c r="J139" s="190">
        <f>BK139</f>
        <v>0</v>
      </c>
      <c r="K139" s="204"/>
      <c r="L139" s="208"/>
      <c r="M139" s="209"/>
      <c r="N139" s="210"/>
      <c r="O139" s="210"/>
      <c r="P139" s="211">
        <f>P140+P145+P147</f>
        <v>0</v>
      </c>
      <c r="Q139" s="210"/>
      <c r="R139" s="211">
        <f>R140+R145+R147</f>
        <v>0.33165579999999995</v>
      </c>
      <c r="S139" s="210"/>
      <c r="T139" s="212">
        <f>T140+T145+T147</f>
        <v>0.37919999999999998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84</v>
      </c>
      <c r="AT139" s="214" t="s">
        <v>75</v>
      </c>
      <c r="AU139" s="214" t="s">
        <v>76</v>
      </c>
      <c r="AY139" s="213" t="s">
        <v>127</v>
      </c>
      <c r="BK139" s="215">
        <f>BK140+BK145+BK147</f>
        <v>0</v>
      </c>
    </row>
    <row r="140" s="12" customFormat="1" ht="22.8" customHeight="1">
      <c r="A140" s="12"/>
      <c r="B140" s="203"/>
      <c r="C140" s="204"/>
      <c r="D140" s="205" t="s">
        <v>75</v>
      </c>
      <c r="E140" s="216" t="s">
        <v>152</v>
      </c>
      <c r="F140" s="216" t="s">
        <v>376</v>
      </c>
      <c r="G140" s="204"/>
      <c r="H140" s="204"/>
      <c r="I140" s="207"/>
      <c r="J140" s="217">
        <f>BK140</f>
        <v>0</v>
      </c>
      <c r="K140" s="204"/>
      <c r="L140" s="208"/>
      <c r="M140" s="209"/>
      <c r="N140" s="210"/>
      <c r="O140" s="210"/>
      <c r="P140" s="211">
        <f>SUM(P141:P144)</f>
        <v>0</v>
      </c>
      <c r="Q140" s="210"/>
      <c r="R140" s="211">
        <f>SUM(R141:R144)</f>
        <v>0.33165579999999995</v>
      </c>
      <c r="S140" s="210"/>
      <c r="T140" s="212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84</v>
      </c>
      <c r="AT140" s="214" t="s">
        <v>75</v>
      </c>
      <c r="AU140" s="214" t="s">
        <v>84</v>
      </c>
      <c r="AY140" s="213" t="s">
        <v>127</v>
      </c>
      <c r="BK140" s="215">
        <f>SUM(BK141:BK144)</f>
        <v>0</v>
      </c>
    </row>
    <row r="141" s="2" customFormat="1" ht="24.15" customHeight="1">
      <c r="A141" s="36"/>
      <c r="B141" s="37"/>
      <c r="C141" s="218" t="s">
        <v>84</v>
      </c>
      <c r="D141" s="218" t="s">
        <v>130</v>
      </c>
      <c r="E141" s="219" t="s">
        <v>377</v>
      </c>
      <c r="F141" s="220" t="s">
        <v>378</v>
      </c>
      <c r="G141" s="221" t="s">
        <v>379</v>
      </c>
      <c r="H141" s="222">
        <v>3.52</v>
      </c>
      <c r="I141" s="223"/>
      <c r="J141" s="224">
        <f>ROUND(I141*H141,2)</f>
        <v>0</v>
      </c>
      <c r="K141" s="225"/>
      <c r="L141" s="42"/>
      <c r="M141" s="226" t="s">
        <v>1</v>
      </c>
      <c r="N141" s="227" t="s">
        <v>41</v>
      </c>
      <c r="O141" s="89"/>
      <c r="P141" s="228">
        <f>O141*H141</f>
        <v>0</v>
      </c>
      <c r="Q141" s="228">
        <v>0.015699999999999999</v>
      </c>
      <c r="R141" s="228">
        <f>Q141*H141</f>
        <v>0.055263999999999994</v>
      </c>
      <c r="S141" s="228">
        <v>0</v>
      </c>
      <c r="T141" s="22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0" t="s">
        <v>144</v>
      </c>
      <c r="AT141" s="230" t="s">
        <v>130</v>
      </c>
      <c r="AU141" s="230" t="s">
        <v>86</v>
      </c>
      <c r="AY141" s="15" t="s">
        <v>127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5" t="s">
        <v>84</v>
      </c>
      <c r="BK141" s="231">
        <f>ROUND(I141*H141,2)</f>
        <v>0</v>
      </c>
      <c r="BL141" s="15" t="s">
        <v>144</v>
      </c>
      <c r="BM141" s="230" t="s">
        <v>380</v>
      </c>
    </row>
    <row r="142" s="2" customFormat="1" ht="33" customHeight="1">
      <c r="A142" s="36"/>
      <c r="B142" s="37"/>
      <c r="C142" s="218" t="s">
        <v>86</v>
      </c>
      <c r="D142" s="218" t="s">
        <v>130</v>
      </c>
      <c r="E142" s="219" t="s">
        <v>381</v>
      </c>
      <c r="F142" s="220" t="s">
        <v>382</v>
      </c>
      <c r="G142" s="221" t="s">
        <v>383</v>
      </c>
      <c r="H142" s="222">
        <v>0.089999999999999997</v>
      </c>
      <c r="I142" s="223"/>
      <c r="J142" s="224">
        <f>ROUND(I142*H142,2)</f>
        <v>0</v>
      </c>
      <c r="K142" s="225"/>
      <c r="L142" s="42"/>
      <c r="M142" s="226" t="s">
        <v>1</v>
      </c>
      <c r="N142" s="227" t="s">
        <v>41</v>
      </c>
      <c r="O142" s="89"/>
      <c r="P142" s="228">
        <f>O142*H142</f>
        <v>0</v>
      </c>
      <c r="Q142" s="228">
        <v>2.3010199999999998</v>
      </c>
      <c r="R142" s="228">
        <f>Q142*H142</f>
        <v>0.20709179999999997</v>
      </c>
      <c r="S142" s="228">
        <v>0</v>
      </c>
      <c r="T142" s="229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30" t="s">
        <v>144</v>
      </c>
      <c r="AT142" s="230" t="s">
        <v>130</v>
      </c>
      <c r="AU142" s="230" t="s">
        <v>86</v>
      </c>
      <c r="AY142" s="15" t="s">
        <v>127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5" t="s">
        <v>84</v>
      </c>
      <c r="BK142" s="231">
        <f>ROUND(I142*H142,2)</f>
        <v>0</v>
      </c>
      <c r="BL142" s="15" t="s">
        <v>144</v>
      </c>
      <c r="BM142" s="230" t="s">
        <v>384</v>
      </c>
    </row>
    <row r="143" s="2" customFormat="1" ht="24.15" customHeight="1">
      <c r="A143" s="36"/>
      <c r="B143" s="37"/>
      <c r="C143" s="218" t="s">
        <v>128</v>
      </c>
      <c r="D143" s="218" t="s">
        <v>130</v>
      </c>
      <c r="E143" s="219" t="s">
        <v>385</v>
      </c>
      <c r="F143" s="220" t="s">
        <v>386</v>
      </c>
      <c r="G143" s="221" t="s">
        <v>383</v>
      </c>
      <c r="H143" s="222">
        <v>0.089999999999999997</v>
      </c>
      <c r="I143" s="223"/>
      <c r="J143" s="224">
        <f>ROUND(I143*H143,2)</f>
        <v>0</v>
      </c>
      <c r="K143" s="225"/>
      <c r="L143" s="42"/>
      <c r="M143" s="226" t="s">
        <v>1</v>
      </c>
      <c r="N143" s="227" t="s">
        <v>41</v>
      </c>
      <c r="O143" s="89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30" t="s">
        <v>144</v>
      </c>
      <c r="AT143" s="230" t="s">
        <v>130</v>
      </c>
      <c r="AU143" s="230" t="s">
        <v>86</v>
      </c>
      <c r="AY143" s="15" t="s">
        <v>127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5" t="s">
        <v>84</v>
      </c>
      <c r="BK143" s="231">
        <f>ROUND(I143*H143,2)</f>
        <v>0</v>
      </c>
      <c r="BL143" s="15" t="s">
        <v>144</v>
      </c>
      <c r="BM143" s="230" t="s">
        <v>387</v>
      </c>
    </row>
    <row r="144" s="2" customFormat="1" ht="24.15" customHeight="1">
      <c r="A144" s="36"/>
      <c r="B144" s="37"/>
      <c r="C144" s="218" t="s">
        <v>144</v>
      </c>
      <c r="D144" s="218" t="s">
        <v>130</v>
      </c>
      <c r="E144" s="219" t="s">
        <v>388</v>
      </c>
      <c r="F144" s="220" t="s">
        <v>389</v>
      </c>
      <c r="G144" s="221" t="s">
        <v>379</v>
      </c>
      <c r="H144" s="222">
        <v>0.90000000000000002</v>
      </c>
      <c r="I144" s="223"/>
      <c r="J144" s="224">
        <f>ROUND(I144*H144,2)</f>
        <v>0</v>
      </c>
      <c r="K144" s="225"/>
      <c r="L144" s="42"/>
      <c r="M144" s="226" t="s">
        <v>1</v>
      </c>
      <c r="N144" s="227" t="s">
        <v>41</v>
      </c>
      <c r="O144" s="89"/>
      <c r="P144" s="228">
        <f>O144*H144</f>
        <v>0</v>
      </c>
      <c r="Q144" s="228">
        <v>0.076999999999999999</v>
      </c>
      <c r="R144" s="228">
        <f>Q144*H144</f>
        <v>0.0693</v>
      </c>
      <c r="S144" s="228">
        <v>0</v>
      </c>
      <c r="T144" s="22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0" t="s">
        <v>144</v>
      </c>
      <c r="AT144" s="230" t="s">
        <v>130</v>
      </c>
      <c r="AU144" s="230" t="s">
        <v>86</v>
      </c>
      <c r="AY144" s="15" t="s">
        <v>127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5" t="s">
        <v>84</v>
      </c>
      <c r="BK144" s="231">
        <f>ROUND(I144*H144,2)</f>
        <v>0</v>
      </c>
      <c r="BL144" s="15" t="s">
        <v>144</v>
      </c>
      <c r="BM144" s="230" t="s">
        <v>390</v>
      </c>
    </row>
    <row r="145" s="12" customFormat="1" ht="22.8" customHeight="1">
      <c r="A145" s="12"/>
      <c r="B145" s="203"/>
      <c r="C145" s="204"/>
      <c r="D145" s="205" t="s">
        <v>75</v>
      </c>
      <c r="E145" s="216" t="s">
        <v>164</v>
      </c>
      <c r="F145" s="216" t="s">
        <v>391</v>
      </c>
      <c r="G145" s="204"/>
      <c r="H145" s="204"/>
      <c r="I145" s="207"/>
      <c r="J145" s="217">
        <f>BK145</f>
        <v>0</v>
      </c>
      <c r="K145" s="204"/>
      <c r="L145" s="208"/>
      <c r="M145" s="209"/>
      <c r="N145" s="210"/>
      <c r="O145" s="210"/>
      <c r="P145" s="211">
        <f>P146</f>
        <v>0</v>
      </c>
      <c r="Q145" s="210"/>
      <c r="R145" s="211">
        <f>R146</f>
        <v>0</v>
      </c>
      <c r="S145" s="210"/>
      <c r="T145" s="212">
        <f>T146</f>
        <v>0.37919999999999998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84</v>
      </c>
      <c r="AT145" s="214" t="s">
        <v>75</v>
      </c>
      <c r="AU145" s="214" t="s">
        <v>84</v>
      </c>
      <c r="AY145" s="213" t="s">
        <v>127</v>
      </c>
      <c r="BK145" s="215">
        <f>BK146</f>
        <v>0</v>
      </c>
    </row>
    <row r="146" s="2" customFormat="1" ht="16.5" customHeight="1">
      <c r="A146" s="36"/>
      <c r="B146" s="37"/>
      <c r="C146" s="218" t="s">
        <v>148</v>
      </c>
      <c r="D146" s="218" t="s">
        <v>130</v>
      </c>
      <c r="E146" s="219" t="s">
        <v>392</v>
      </c>
      <c r="F146" s="220" t="s">
        <v>393</v>
      </c>
      <c r="G146" s="221" t="s">
        <v>383</v>
      </c>
      <c r="H146" s="222">
        <v>0.158</v>
      </c>
      <c r="I146" s="223"/>
      <c r="J146" s="224">
        <f>ROUND(I146*H146,2)</f>
        <v>0</v>
      </c>
      <c r="K146" s="225"/>
      <c r="L146" s="42"/>
      <c r="M146" s="226" t="s">
        <v>1</v>
      </c>
      <c r="N146" s="227" t="s">
        <v>41</v>
      </c>
      <c r="O146" s="89"/>
      <c r="P146" s="228">
        <f>O146*H146</f>
        <v>0</v>
      </c>
      <c r="Q146" s="228">
        <v>0</v>
      </c>
      <c r="R146" s="228">
        <f>Q146*H146</f>
        <v>0</v>
      </c>
      <c r="S146" s="228">
        <v>2.3999999999999999</v>
      </c>
      <c r="T146" s="229">
        <f>S146*H146</f>
        <v>0.37919999999999998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0" t="s">
        <v>144</v>
      </c>
      <c r="AT146" s="230" t="s">
        <v>130</v>
      </c>
      <c r="AU146" s="230" t="s">
        <v>86</v>
      </c>
      <c r="AY146" s="15" t="s">
        <v>127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5" t="s">
        <v>84</v>
      </c>
      <c r="BK146" s="231">
        <f>ROUND(I146*H146,2)</f>
        <v>0</v>
      </c>
      <c r="BL146" s="15" t="s">
        <v>144</v>
      </c>
      <c r="BM146" s="230" t="s">
        <v>394</v>
      </c>
    </row>
    <row r="147" s="12" customFormat="1" ht="22.8" customHeight="1">
      <c r="A147" s="12"/>
      <c r="B147" s="203"/>
      <c r="C147" s="204"/>
      <c r="D147" s="205" t="s">
        <v>75</v>
      </c>
      <c r="E147" s="216" t="s">
        <v>395</v>
      </c>
      <c r="F147" s="216" t="s">
        <v>396</v>
      </c>
      <c r="G147" s="204"/>
      <c r="H147" s="204"/>
      <c r="I147" s="207"/>
      <c r="J147" s="217">
        <f>BK147</f>
        <v>0</v>
      </c>
      <c r="K147" s="204"/>
      <c r="L147" s="208"/>
      <c r="M147" s="209"/>
      <c r="N147" s="210"/>
      <c r="O147" s="210"/>
      <c r="P147" s="211">
        <f>P148</f>
        <v>0</v>
      </c>
      <c r="Q147" s="210"/>
      <c r="R147" s="211">
        <f>R148</f>
        <v>0</v>
      </c>
      <c r="S147" s="210"/>
      <c r="T147" s="212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84</v>
      </c>
      <c r="AT147" s="214" t="s">
        <v>75</v>
      </c>
      <c r="AU147" s="214" t="s">
        <v>84</v>
      </c>
      <c r="AY147" s="213" t="s">
        <v>127</v>
      </c>
      <c r="BK147" s="215">
        <f>BK148</f>
        <v>0</v>
      </c>
    </row>
    <row r="148" s="2" customFormat="1" ht="24.15" customHeight="1">
      <c r="A148" s="36"/>
      <c r="B148" s="37"/>
      <c r="C148" s="218" t="s">
        <v>152</v>
      </c>
      <c r="D148" s="218" t="s">
        <v>130</v>
      </c>
      <c r="E148" s="219" t="s">
        <v>397</v>
      </c>
      <c r="F148" s="220" t="s">
        <v>398</v>
      </c>
      <c r="G148" s="221" t="s">
        <v>399</v>
      </c>
      <c r="H148" s="222">
        <v>2.9260000000000002</v>
      </c>
      <c r="I148" s="223"/>
      <c r="J148" s="224">
        <f>ROUND(I148*H148,2)</f>
        <v>0</v>
      </c>
      <c r="K148" s="225"/>
      <c r="L148" s="42"/>
      <c r="M148" s="226" t="s">
        <v>1</v>
      </c>
      <c r="N148" s="227" t="s">
        <v>41</v>
      </c>
      <c r="O148" s="89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0" t="s">
        <v>144</v>
      </c>
      <c r="AT148" s="230" t="s">
        <v>130</v>
      </c>
      <c r="AU148" s="230" t="s">
        <v>86</v>
      </c>
      <c r="AY148" s="15" t="s">
        <v>127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5" t="s">
        <v>84</v>
      </c>
      <c r="BK148" s="231">
        <f>ROUND(I148*H148,2)</f>
        <v>0</v>
      </c>
      <c r="BL148" s="15" t="s">
        <v>144</v>
      </c>
      <c r="BM148" s="230" t="s">
        <v>400</v>
      </c>
    </row>
    <row r="149" s="12" customFormat="1" ht="25.92" customHeight="1">
      <c r="A149" s="12"/>
      <c r="B149" s="203"/>
      <c r="C149" s="204"/>
      <c r="D149" s="205" t="s">
        <v>75</v>
      </c>
      <c r="E149" s="206" t="s">
        <v>205</v>
      </c>
      <c r="F149" s="206" t="s">
        <v>206</v>
      </c>
      <c r="G149" s="204"/>
      <c r="H149" s="204"/>
      <c r="I149" s="207"/>
      <c r="J149" s="190">
        <f>BK149</f>
        <v>0</v>
      </c>
      <c r="K149" s="204"/>
      <c r="L149" s="208"/>
      <c r="M149" s="209"/>
      <c r="N149" s="210"/>
      <c r="O149" s="210"/>
      <c r="P149" s="211">
        <f>P150+P160+P178+P186+P203+P213+P236+P238+P241</f>
        <v>0</v>
      </c>
      <c r="Q149" s="210"/>
      <c r="R149" s="211">
        <f>R150+R160+R178+R186+R203+R213+R236+R238+R241</f>
        <v>1.1113345697000001</v>
      </c>
      <c r="S149" s="210"/>
      <c r="T149" s="212">
        <f>T150+T160+T178+T186+T203+T213+T236+T238+T241</f>
        <v>2.5465383999999998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86</v>
      </c>
      <c r="AT149" s="214" t="s">
        <v>75</v>
      </c>
      <c r="AU149" s="214" t="s">
        <v>76</v>
      </c>
      <c r="AY149" s="213" t="s">
        <v>127</v>
      </c>
      <c r="BK149" s="215">
        <f>BK150+BK160+BK178+BK186+BK203+BK213+BK236+BK238+BK241</f>
        <v>0</v>
      </c>
    </row>
    <row r="150" s="12" customFormat="1" ht="22.8" customHeight="1">
      <c r="A150" s="12"/>
      <c r="B150" s="203"/>
      <c r="C150" s="204"/>
      <c r="D150" s="205" t="s">
        <v>75</v>
      </c>
      <c r="E150" s="216" t="s">
        <v>401</v>
      </c>
      <c r="F150" s="216" t="s">
        <v>402</v>
      </c>
      <c r="G150" s="204"/>
      <c r="H150" s="204"/>
      <c r="I150" s="207"/>
      <c r="J150" s="217">
        <f>BK150</f>
        <v>0</v>
      </c>
      <c r="K150" s="204"/>
      <c r="L150" s="208"/>
      <c r="M150" s="209"/>
      <c r="N150" s="210"/>
      <c r="O150" s="210"/>
      <c r="P150" s="211">
        <f>SUM(P151:P159)</f>
        <v>0</v>
      </c>
      <c r="Q150" s="210"/>
      <c r="R150" s="211">
        <f>SUM(R151:R159)</f>
        <v>0.050800000000000005</v>
      </c>
      <c r="S150" s="210"/>
      <c r="T150" s="212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86</v>
      </c>
      <c r="AT150" s="214" t="s">
        <v>75</v>
      </c>
      <c r="AU150" s="214" t="s">
        <v>84</v>
      </c>
      <c r="AY150" s="213" t="s">
        <v>127</v>
      </c>
      <c r="BK150" s="215">
        <f>SUM(BK151:BK159)</f>
        <v>0</v>
      </c>
    </row>
    <row r="151" s="2" customFormat="1" ht="24.15" customHeight="1">
      <c r="A151" s="36"/>
      <c r="B151" s="37"/>
      <c r="C151" s="218" t="s">
        <v>168</v>
      </c>
      <c r="D151" s="218" t="s">
        <v>130</v>
      </c>
      <c r="E151" s="219" t="s">
        <v>403</v>
      </c>
      <c r="F151" s="220" t="s">
        <v>404</v>
      </c>
      <c r="G151" s="221" t="s">
        <v>212</v>
      </c>
      <c r="H151" s="222">
        <v>66</v>
      </c>
      <c r="I151" s="223"/>
      <c r="J151" s="224">
        <f>ROUND(I151*H151,2)</f>
        <v>0</v>
      </c>
      <c r="K151" s="225"/>
      <c r="L151" s="42"/>
      <c r="M151" s="226" t="s">
        <v>1</v>
      </c>
      <c r="N151" s="227" t="s">
        <v>41</v>
      </c>
      <c r="O151" s="89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30" t="s">
        <v>134</v>
      </c>
      <c r="AT151" s="230" t="s">
        <v>130</v>
      </c>
      <c r="AU151" s="230" t="s">
        <v>86</v>
      </c>
      <c r="AY151" s="15" t="s">
        <v>127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5" t="s">
        <v>84</v>
      </c>
      <c r="BK151" s="231">
        <f>ROUND(I151*H151,2)</f>
        <v>0</v>
      </c>
      <c r="BL151" s="15" t="s">
        <v>134</v>
      </c>
      <c r="BM151" s="230" t="s">
        <v>405</v>
      </c>
    </row>
    <row r="152" s="2" customFormat="1" ht="33" customHeight="1">
      <c r="A152" s="36"/>
      <c r="B152" s="37"/>
      <c r="C152" s="218" t="s">
        <v>173</v>
      </c>
      <c r="D152" s="218" t="s">
        <v>130</v>
      </c>
      <c r="E152" s="219" t="s">
        <v>406</v>
      </c>
      <c r="F152" s="220" t="s">
        <v>407</v>
      </c>
      <c r="G152" s="221" t="s">
        <v>212</v>
      </c>
      <c r="H152" s="222">
        <v>38</v>
      </c>
      <c r="I152" s="223"/>
      <c r="J152" s="224">
        <f>ROUND(I152*H152,2)</f>
        <v>0</v>
      </c>
      <c r="K152" s="225"/>
      <c r="L152" s="42"/>
      <c r="M152" s="226" t="s">
        <v>1</v>
      </c>
      <c r="N152" s="227" t="s">
        <v>41</v>
      </c>
      <c r="O152" s="89"/>
      <c r="P152" s="228">
        <f>O152*H152</f>
        <v>0</v>
      </c>
      <c r="Q152" s="228">
        <v>9.0000000000000006E-05</v>
      </c>
      <c r="R152" s="228">
        <f>Q152*H152</f>
        <v>0.0034200000000000003</v>
      </c>
      <c r="S152" s="228">
        <v>0</v>
      </c>
      <c r="T152" s="229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30" t="s">
        <v>134</v>
      </c>
      <c r="AT152" s="230" t="s">
        <v>130</v>
      </c>
      <c r="AU152" s="230" t="s">
        <v>86</v>
      </c>
      <c r="AY152" s="15" t="s">
        <v>127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5" t="s">
        <v>84</v>
      </c>
      <c r="BK152" s="231">
        <f>ROUND(I152*H152,2)</f>
        <v>0</v>
      </c>
      <c r="BL152" s="15" t="s">
        <v>134</v>
      </c>
      <c r="BM152" s="230" t="s">
        <v>408</v>
      </c>
    </row>
    <row r="153" s="2" customFormat="1" ht="33" customHeight="1">
      <c r="A153" s="36"/>
      <c r="B153" s="37"/>
      <c r="C153" s="218" t="s">
        <v>8</v>
      </c>
      <c r="D153" s="218" t="s">
        <v>130</v>
      </c>
      <c r="E153" s="219" t="s">
        <v>409</v>
      </c>
      <c r="F153" s="220" t="s">
        <v>410</v>
      </c>
      <c r="G153" s="221" t="s">
        <v>212</v>
      </c>
      <c r="H153" s="222">
        <v>12</v>
      </c>
      <c r="I153" s="223"/>
      <c r="J153" s="224">
        <f>ROUND(I153*H153,2)</f>
        <v>0</v>
      </c>
      <c r="K153" s="225"/>
      <c r="L153" s="42"/>
      <c r="M153" s="226" t="s">
        <v>1</v>
      </c>
      <c r="N153" s="227" t="s">
        <v>41</v>
      </c>
      <c r="O153" s="89"/>
      <c r="P153" s="228">
        <f>O153*H153</f>
        <v>0</v>
      </c>
      <c r="Q153" s="228">
        <v>0.00017000000000000001</v>
      </c>
      <c r="R153" s="228">
        <f>Q153*H153</f>
        <v>0.0020400000000000001</v>
      </c>
      <c r="S153" s="228">
        <v>0</v>
      </c>
      <c r="T153" s="22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0" t="s">
        <v>134</v>
      </c>
      <c r="AT153" s="230" t="s">
        <v>130</v>
      </c>
      <c r="AU153" s="230" t="s">
        <v>86</v>
      </c>
      <c r="AY153" s="15" t="s">
        <v>127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5" t="s">
        <v>84</v>
      </c>
      <c r="BK153" s="231">
        <f>ROUND(I153*H153,2)</f>
        <v>0</v>
      </c>
      <c r="BL153" s="15" t="s">
        <v>134</v>
      </c>
      <c r="BM153" s="230" t="s">
        <v>411</v>
      </c>
    </row>
    <row r="154" s="2" customFormat="1" ht="33" customHeight="1">
      <c r="A154" s="36"/>
      <c r="B154" s="37"/>
      <c r="C154" s="232" t="s">
        <v>180</v>
      </c>
      <c r="D154" s="232" t="s">
        <v>136</v>
      </c>
      <c r="E154" s="233" t="s">
        <v>412</v>
      </c>
      <c r="F154" s="234" t="s">
        <v>413</v>
      </c>
      <c r="G154" s="235" t="s">
        <v>212</v>
      </c>
      <c r="H154" s="236">
        <v>12</v>
      </c>
      <c r="I154" s="237"/>
      <c r="J154" s="238">
        <f>ROUND(I154*H154,2)</f>
        <v>0</v>
      </c>
      <c r="K154" s="239"/>
      <c r="L154" s="240"/>
      <c r="M154" s="241" t="s">
        <v>1</v>
      </c>
      <c r="N154" s="242" t="s">
        <v>41</v>
      </c>
      <c r="O154" s="89"/>
      <c r="P154" s="228">
        <f>O154*H154</f>
        <v>0</v>
      </c>
      <c r="Q154" s="228">
        <v>0.0011800000000000001</v>
      </c>
      <c r="R154" s="228">
        <f>Q154*H154</f>
        <v>0.014160000000000001</v>
      </c>
      <c r="S154" s="228">
        <v>0</v>
      </c>
      <c r="T154" s="229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0" t="s">
        <v>139</v>
      </c>
      <c r="AT154" s="230" t="s">
        <v>136</v>
      </c>
      <c r="AU154" s="230" t="s">
        <v>86</v>
      </c>
      <c r="AY154" s="15" t="s">
        <v>127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5" t="s">
        <v>84</v>
      </c>
      <c r="BK154" s="231">
        <f>ROUND(I154*H154,2)</f>
        <v>0</v>
      </c>
      <c r="BL154" s="15" t="s">
        <v>134</v>
      </c>
      <c r="BM154" s="230" t="s">
        <v>414</v>
      </c>
    </row>
    <row r="155" s="13" customFormat="1">
      <c r="A155" s="13"/>
      <c r="B155" s="256"/>
      <c r="C155" s="257"/>
      <c r="D155" s="258" t="s">
        <v>415</v>
      </c>
      <c r="E155" s="257"/>
      <c r="F155" s="259" t="s">
        <v>416</v>
      </c>
      <c r="G155" s="257"/>
      <c r="H155" s="260">
        <v>12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6" t="s">
        <v>415</v>
      </c>
      <c r="AU155" s="266" t="s">
        <v>86</v>
      </c>
      <c r="AV155" s="13" t="s">
        <v>86</v>
      </c>
      <c r="AW155" s="13" t="s">
        <v>4</v>
      </c>
      <c r="AX155" s="13" t="s">
        <v>84</v>
      </c>
      <c r="AY155" s="266" t="s">
        <v>127</v>
      </c>
    </row>
    <row r="156" s="2" customFormat="1" ht="33" customHeight="1">
      <c r="A156" s="36"/>
      <c r="B156" s="37"/>
      <c r="C156" s="232" t="s">
        <v>184</v>
      </c>
      <c r="D156" s="232" t="s">
        <v>136</v>
      </c>
      <c r="E156" s="233" t="s">
        <v>417</v>
      </c>
      <c r="F156" s="234" t="s">
        <v>418</v>
      </c>
      <c r="G156" s="235" t="s">
        <v>212</v>
      </c>
      <c r="H156" s="236">
        <v>21</v>
      </c>
      <c r="I156" s="237"/>
      <c r="J156" s="238">
        <f>ROUND(I156*H156,2)</f>
        <v>0</v>
      </c>
      <c r="K156" s="239"/>
      <c r="L156" s="240"/>
      <c r="M156" s="241" t="s">
        <v>1</v>
      </c>
      <c r="N156" s="242" t="s">
        <v>41</v>
      </c>
      <c r="O156" s="89"/>
      <c r="P156" s="228">
        <f>O156*H156</f>
        <v>0</v>
      </c>
      <c r="Q156" s="228">
        <v>0.0010100000000000001</v>
      </c>
      <c r="R156" s="228">
        <f>Q156*H156</f>
        <v>0.02121</v>
      </c>
      <c r="S156" s="228">
        <v>0</v>
      </c>
      <c r="T156" s="229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30" t="s">
        <v>139</v>
      </c>
      <c r="AT156" s="230" t="s">
        <v>136</v>
      </c>
      <c r="AU156" s="230" t="s">
        <v>86</v>
      </c>
      <c r="AY156" s="15" t="s">
        <v>127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5" t="s">
        <v>84</v>
      </c>
      <c r="BK156" s="231">
        <f>ROUND(I156*H156,2)</f>
        <v>0</v>
      </c>
      <c r="BL156" s="15" t="s">
        <v>134</v>
      </c>
      <c r="BM156" s="230" t="s">
        <v>419</v>
      </c>
    </row>
    <row r="157" s="2" customFormat="1" ht="33" customHeight="1">
      <c r="A157" s="36"/>
      <c r="B157" s="37"/>
      <c r="C157" s="232" t="s">
        <v>188</v>
      </c>
      <c r="D157" s="232" t="s">
        <v>136</v>
      </c>
      <c r="E157" s="233" t="s">
        <v>420</v>
      </c>
      <c r="F157" s="234" t="s">
        <v>421</v>
      </c>
      <c r="G157" s="235" t="s">
        <v>212</v>
      </c>
      <c r="H157" s="236">
        <v>14</v>
      </c>
      <c r="I157" s="237"/>
      <c r="J157" s="238">
        <f>ROUND(I157*H157,2)</f>
        <v>0</v>
      </c>
      <c r="K157" s="239"/>
      <c r="L157" s="240"/>
      <c r="M157" s="241" t="s">
        <v>1</v>
      </c>
      <c r="N157" s="242" t="s">
        <v>41</v>
      </c>
      <c r="O157" s="89"/>
      <c r="P157" s="228">
        <f>O157*H157</f>
        <v>0</v>
      </c>
      <c r="Q157" s="228">
        <v>0.00064999999999999997</v>
      </c>
      <c r="R157" s="228">
        <f>Q157*H157</f>
        <v>0.0091000000000000004</v>
      </c>
      <c r="S157" s="228">
        <v>0</v>
      </c>
      <c r="T157" s="229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0" t="s">
        <v>139</v>
      </c>
      <c r="AT157" s="230" t="s">
        <v>136</v>
      </c>
      <c r="AU157" s="230" t="s">
        <v>86</v>
      </c>
      <c r="AY157" s="15" t="s">
        <v>127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5" t="s">
        <v>84</v>
      </c>
      <c r="BK157" s="231">
        <f>ROUND(I157*H157,2)</f>
        <v>0</v>
      </c>
      <c r="BL157" s="15" t="s">
        <v>134</v>
      </c>
      <c r="BM157" s="230" t="s">
        <v>422</v>
      </c>
    </row>
    <row r="158" s="2" customFormat="1" ht="33" customHeight="1">
      <c r="A158" s="36"/>
      <c r="B158" s="37"/>
      <c r="C158" s="232" t="s">
        <v>134</v>
      </c>
      <c r="D158" s="232" t="s">
        <v>136</v>
      </c>
      <c r="E158" s="233" t="s">
        <v>423</v>
      </c>
      <c r="F158" s="234" t="s">
        <v>424</v>
      </c>
      <c r="G158" s="235" t="s">
        <v>212</v>
      </c>
      <c r="H158" s="236">
        <v>3</v>
      </c>
      <c r="I158" s="237"/>
      <c r="J158" s="238">
        <f>ROUND(I158*H158,2)</f>
        <v>0</v>
      </c>
      <c r="K158" s="239"/>
      <c r="L158" s="240"/>
      <c r="M158" s="241" t="s">
        <v>1</v>
      </c>
      <c r="N158" s="242" t="s">
        <v>41</v>
      </c>
      <c r="O158" s="89"/>
      <c r="P158" s="228">
        <f>O158*H158</f>
        <v>0</v>
      </c>
      <c r="Q158" s="228">
        <v>0.00029</v>
      </c>
      <c r="R158" s="228">
        <f>Q158*H158</f>
        <v>0.00087000000000000001</v>
      </c>
      <c r="S158" s="228">
        <v>0</v>
      </c>
      <c r="T158" s="229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0" t="s">
        <v>139</v>
      </c>
      <c r="AT158" s="230" t="s">
        <v>136</v>
      </c>
      <c r="AU158" s="230" t="s">
        <v>86</v>
      </c>
      <c r="AY158" s="15" t="s">
        <v>127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5" t="s">
        <v>84</v>
      </c>
      <c r="BK158" s="231">
        <f>ROUND(I158*H158,2)</f>
        <v>0</v>
      </c>
      <c r="BL158" s="15" t="s">
        <v>134</v>
      </c>
      <c r="BM158" s="230" t="s">
        <v>425</v>
      </c>
    </row>
    <row r="159" s="2" customFormat="1" ht="24.15" customHeight="1">
      <c r="A159" s="36"/>
      <c r="B159" s="37"/>
      <c r="C159" s="218" t="s">
        <v>195</v>
      </c>
      <c r="D159" s="218" t="s">
        <v>130</v>
      </c>
      <c r="E159" s="219" t="s">
        <v>426</v>
      </c>
      <c r="F159" s="220" t="s">
        <v>427</v>
      </c>
      <c r="G159" s="221" t="s">
        <v>220</v>
      </c>
      <c r="H159" s="222"/>
      <c r="I159" s="223"/>
      <c r="J159" s="224">
        <f>ROUND(I159*H159,2)</f>
        <v>0</v>
      </c>
      <c r="K159" s="225"/>
      <c r="L159" s="42"/>
      <c r="M159" s="226" t="s">
        <v>1</v>
      </c>
      <c r="N159" s="227" t="s">
        <v>41</v>
      </c>
      <c r="O159" s="89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30" t="s">
        <v>134</v>
      </c>
      <c r="AT159" s="230" t="s">
        <v>130</v>
      </c>
      <c r="AU159" s="230" t="s">
        <v>86</v>
      </c>
      <c r="AY159" s="15" t="s">
        <v>127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5" t="s">
        <v>84</v>
      </c>
      <c r="BK159" s="231">
        <f>ROUND(I159*H159,2)</f>
        <v>0</v>
      </c>
      <c r="BL159" s="15" t="s">
        <v>134</v>
      </c>
      <c r="BM159" s="230" t="s">
        <v>428</v>
      </c>
    </row>
    <row r="160" s="12" customFormat="1" ht="22.8" customHeight="1">
      <c r="A160" s="12"/>
      <c r="B160" s="203"/>
      <c r="C160" s="204"/>
      <c r="D160" s="205" t="s">
        <v>75</v>
      </c>
      <c r="E160" s="216" t="s">
        <v>429</v>
      </c>
      <c r="F160" s="216" t="s">
        <v>430</v>
      </c>
      <c r="G160" s="204"/>
      <c r="H160" s="204"/>
      <c r="I160" s="207"/>
      <c r="J160" s="217">
        <f>BK160</f>
        <v>0</v>
      </c>
      <c r="K160" s="204"/>
      <c r="L160" s="208"/>
      <c r="M160" s="209"/>
      <c r="N160" s="210"/>
      <c r="O160" s="210"/>
      <c r="P160" s="211">
        <f>SUM(P161:P177)</f>
        <v>0</v>
      </c>
      <c r="Q160" s="210"/>
      <c r="R160" s="211">
        <f>SUM(R161:R177)</f>
        <v>0.055630000000000006</v>
      </c>
      <c r="S160" s="210"/>
      <c r="T160" s="212">
        <f>SUM(T161:T177)</f>
        <v>0.029819999999999999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86</v>
      </c>
      <c r="AT160" s="214" t="s">
        <v>75</v>
      </c>
      <c r="AU160" s="214" t="s">
        <v>84</v>
      </c>
      <c r="AY160" s="213" t="s">
        <v>127</v>
      </c>
      <c r="BK160" s="215">
        <f>SUM(BK161:BK177)</f>
        <v>0</v>
      </c>
    </row>
    <row r="161" s="2" customFormat="1" ht="16.5" customHeight="1">
      <c r="A161" s="36"/>
      <c r="B161" s="37"/>
      <c r="C161" s="218" t="s">
        <v>200</v>
      </c>
      <c r="D161" s="218" t="s">
        <v>130</v>
      </c>
      <c r="E161" s="219" t="s">
        <v>431</v>
      </c>
      <c r="F161" s="220" t="s">
        <v>432</v>
      </c>
      <c r="G161" s="221" t="s">
        <v>212</v>
      </c>
      <c r="H161" s="222">
        <v>14</v>
      </c>
      <c r="I161" s="223"/>
      <c r="J161" s="224">
        <f>ROUND(I161*H161,2)</f>
        <v>0</v>
      </c>
      <c r="K161" s="225"/>
      <c r="L161" s="42"/>
      <c r="M161" s="226" t="s">
        <v>1</v>
      </c>
      <c r="N161" s="227" t="s">
        <v>41</v>
      </c>
      <c r="O161" s="89"/>
      <c r="P161" s="228">
        <f>O161*H161</f>
        <v>0</v>
      </c>
      <c r="Q161" s="228">
        <v>0</v>
      </c>
      <c r="R161" s="228">
        <f>Q161*H161</f>
        <v>0</v>
      </c>
      <c r="S161" s="228">
        <v>0.0021299999999999999</v>
      </c>
      <c r="T161" s="229">
        <f>S161*H161</f>
        <v>0.029819999999999999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0" t="s">
        <v>134</v>
      </c>
      <c r="AT161" s="230" t="s">
        <v>130</v>
      </c>
      <c r="AU161" s="230" t="s">
        <v>86</v>
      </c>
      <c r="AY161" s="15" t="s">
        <v>127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5" t="s">
        <v>84</v>
      </c>
      <c r="BK161" s="231">
        <f>ROUND(I161*H161,2)</f>
        <v>0</v>
      </c>
      <c r="BL161" s="15" t="s">
        <v>134</v>
      </c>
      <c r="BM161" s="230" t="s">
        <v>433</v>
      </c>
    </row>
    <row r="162" s="2" customFormat="1" ht="24.15" customHeight="1">
      <c r="A162" s="36"/>
      <c r="B162" s="37"/>
      <c r="C162" s="218" t="s">
        <v>209</v>
      </c>
      <c r="D162" s="218" t="s">
        <v>130</v>
      </c>
      <c r="E162" s="219" t="s">
        <v>434</v>
      </c>
      <c r="F162" s="220" t="s">
        <v>435</v>
      </c>
      <c r="G162" s="221" t="s">
        <v>212</v>
      </c>
      <c r="H162" s="222">
        <v>17</v>
      </c>
      <c r="I162" s="223"/>
      <c r="J162" s="224">
        <f>ROUND(I162*H162,2)</f>
        <v>0</v>
      </c>
      <c r="K162" s="225"/>
      <c r="L162" s="42"/>
      <c r="M162" s="226" t="s">
        <v>1</v>
      </c>
      <c r="N162" s="227" t="s">
        <v>41</v>
      </c>
      <c r="O162" s="89"/>
      <c r="P162" s="228">
        <f>O162*H162</f>
        <v>0</v>
      </c>
      <c r="Q162" s="228">
        <v>0.00080999999999999996</v>
      </c>
      <c r="R162" s="228">
        <f>Q162*H162</f>
        <v>0.013769999999999999</v>
      </c>
      <c r="S162" s="228">
        <v>0</v>
      </c>
      <c r="T162" s="229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30" t="s">
        <v>134</v>
      </c>
      <c r="AT162" s="230" t="s">
        <v>130</v>
      </c>
      <c r="AU162" s="230" t="s">
        <v>86</v>
      </c>
      <c r="AY162" s="15" t="s">
        <v>127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5" t="s">
        <v>84</v>
      </c>
      <c r="BK162" s="231">
        <f>ROUND(I162*H162,2)</f>
        <v>0</v>
      </c>
      <c r="BL162" s="15" t="s">
        <v>134</v>
      </c>
      <c r="BM162" s="230" t="s">
        <v>436</v>
      </c>
    </row>
    <row r="163" s="2" customFormat="1" ht="24.15" customHeight="1">
      <c r="A163" s="36"/>
      <c r="B163" s="37"/>
      <c r="C163" s="218" t="s">
        <v>214</v>
      </c>
      <c r="D163" s="218" t="s">
        <v>130</v>
      </c>
      <c r="E163" s="219" t="s">
        <v>437</v>
      </c>
      <c r="F163" s="220" t="s">
        <v>438</v>
      </c>
      <c r="G163" s="221" t="s">
        <v>212</v>
      </c>
      <c r="H163" s="222">
        <v>16</v>
      </c>
      <c r="I163" s="223"/>
      <c r="J163" s="224">
        <f>ROUND(I163*H163,2)</f>
        <v>0</v>
      </c>
      <c r="K163" s="225"/>
      <c r="L163" s="42"/>
      <c r="M163" s="226" t="s">
        <v>1</v>
      </c>
      <c r="N163" s="227" t="s">
        <v>41</v>
      </c>
      <c r="O163" s="89"/>
      <c r="P163" s="228">
        <f>O163*H163</f>
        <v>0</v>
      </c>
      <c r="Q163" s="228">
        <v>0.0013600000000000001</v>
      </c>
      <c r="R163" s="228">
        <f>Q163*H163</f>
        <v>0.021760000000000002</v>
      </c>
      <c r="S163" s="228">
        <v>0</v>
      </c>
      <c r="T163" s="229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30" t="s">
        <v>134</v>
      </c>
      <c r="AT163" s="230" t="s">
        <v>130</v>
      </c>
      <c r="AU163" s="230" t="s">
        <v>86</v>
      </c>
      <c r="AY163" s="15" t="s">
        <v>127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5" t="s">
        <v>84</v>
      </c>
      <c r="BK163" s="231">
        <f>ROUND(I163*H163,2)</f>
        <v>0</v>
      </c>
      <c r="BL163" s="15" t="s">
        <v>134</v>
      </c>
      <c r="BM163" s="230" t="s">
        <v>439</v>
      </c>
    </row>
    <row r="164" s="2" customFormat="1" ht="24.15" customHeight="1">
      <c r="A164" s="36"/>
      <c r="B164" s="37"/>
      <c r="C164" s="218" t="s">
        <v>7</v>
      </c>
      <c r="D164" s="218" t="s">
        <v>130</v>
      </c>
      <c r="E164" s="219" t="s">
        <v>440</v>
      </c>
      <c r="F164" s="220" t="s">
        <v>441</v>
      </c>
      <c r="G164" s="221" t="s">
        <v>212</v>
      </c>
      <c r="H164" s="222">
        <v>7</v>
      </c>
      <c r="I164" s="223"/>
      <c r="J164" s="224">
        <f>ROUND(I164*H164,2)</f>
        <v>0</v>
      </c>
      <c r="K164" s="225"/>
      <c r="L164" s="42"/>
      <c r="M164" s="226" t="s">
        <v>1</v>
      </c>
      <c r="N164" s="227" t="s">
        <v>41</v>
      </c>
      <c r="O164" s="89"/>
      <c r="P164" s="228">
        <f>O164*H164</f>
        <v>0</v>
      </c>
      <c r="Q164" s="228">
        <v>0.0014499999999999999</v>
      </c>
      <c r="R164" s="228">
        <f>Q164*H164</f>
        <v>0.010149999999999999</v>
      </c>
      <c r="S164" s="228">
        <v>0</v>
      </c>
      <c r="T164" s="229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0" t="s">
        <v>134</v>
      </c>
      <c r="AT164" s="230" t="s">
        <v>130</v>
      </c>
      <c r="AU164" s="230" t="s">
        <v>86</v>
      </c>
      <c r="AY164" s="15" t="s">
        <v>127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5" t="s">
        <v>84</v>
      </c>
      <c r="BK164" s="231">
        <f>ROUND(I164*H164,2)</f>
        <v>0</v>
      </c>
      <c r="BL164" s="15" t="s">
        <v>134</v>
      </c>
      <c r="BM164" s="230" t="s">
        <v>442</v>
      </c>
    </row>
    <row r="165" s="2" customFormat="1" ht="37.8" customHeight="1">
      <c r="A165" s="36"/>
      <c r="B165" s="37"/>
      <c r="C165" s="218" t="s">
        <v>224</v>
      </c>
      <c r="D165" s="218" t="s">
        <v>130</v>
      </c>
      <c r="E165" s="219" t="s">
        <v>443</v>
      </c>
      <c r="F165" s="220" t="s">
        <v>444</v>
      </c>
      <c r="G165" s="221" t="s">
        <v>212</v>
      </c>
      <c r="H165" s="222">
        <v>17</v>
      </c>
      <c r="I165" s="223"/>
      <c r="J165" s="224">
        <f>ROUND(I165*H165,2)</f>
        <v>0</v>
      </c>
      <c r="K165" s="225"/>
      <c r="L165" s="42"/>
      <c r="M165" s="226" t="s">
        <v>1</v>
      </c>
      <c r="N165" s="227" t="s">
        <v>41</v>
      </c>
      <c r="O165" s="89"/>
      <c r="P165" s="228">
        <f>O165*H165</f>
        <v>0</v>
      </c>
      <c r="Q165" s="228">
        <v>4.0000000000000003E-05</v>
      </c>
      <c r="R165" s="228">
        <f>Q165*H165</f>
        <v>0.00068000000000000005</v>
      </c>
      <c r="S165" s="228">
        <v>0</v>
      </c>
      <c r="T165" s="229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30" t="s">
        <v>134</v>
      </c>
      <c r="AT165" s="230" t="s">
        <v>130</v>
      </c>
      <c r="AU165" s="230" t="s">
        <v>86</v>
      </c>
      <c r="AY165" s="15" t="s">
        <v>127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5" t="s">
        <v>84</v>
      </c>
      <c r="BK165" s="231">
        <f>ROUND(I165*H165,2)</f>
        <v>0</v>
      </c>
      <c r="BL165" s="15" t="s">
        <v>134</v>
      </c>
      <c r="BM165" s="230" t="s">
        <v>445</v>
      </c>
    </row>
    <row r="166" s="2" customFormat="1" ht="37.8" customHeight="1">
      <c r="A166" s="36"/>
      <c r="B166" s="37"/>
      <c r="C166" s="218" t="s">
        <v>228</v>
      </c>
      <c r="D166" s="218" t="s">
        <v>130</v>
      </c>
      <c r="E166" s="219" t="s">
        <v>446</v>
      </c>
      <c r="F166" s="220" t="s">
        <v>447</v>
      </c>
      <c r="G166" s="221" t="s">
        <v>212</v>
      </c>
      <c r="H166" s="222">
        <v>16</v>
      </c>
      <c r="I166" s="223"/>
      <c r="J166" s="224">
        <f>ROUND(I166*H166,2)</f>
        <v>0</v>
      </c>
      <c r="K166" s="225"/>
      <c r="L166" s="42"/>
      <c r="M166" s="226" t="s">
        <v>1</v>
      </c>
      <c r="N166" s="227" t="s">
        <v>41</v>
      </c>
      <c r="O166" s="89"/>
      <c r="P166" s="228">
        <f>O166*H166</f>
        <v>0</v>
      </c>
      <c r="Q166" s="228">
        <v>6.9999999999999994E-05</v>
      </c>
      <c r="R166" s="228">
        <f>Q166*H166</f>
        <v>0.0011199999999999999</v>
      </c>
      <c r="S166" s="228">
        <v>0</v>
      </c>
      <c r="T166" s="229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30" t="s">
        <v>134</v>
      </c>
      <c r="AT166" s="230" t="s">
        <v>130</v>
      </c>
      <c r="AU166" s="230" t="s">
        <v>86</v>
      </c>
      <c r="AY166" s="15" t="s">
        <v>127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5" t="s">
        <v>84</v>
      </c>
      <c r="BK166" s="231">
        <f>ROUND(I166*H166,2)</f>
        <v>0</v>
      </c>
      <c r="BL166" s="15" t="s">
        <v>134</v>
      </c>
      <c r="BM166" s="230" t="s">
        <v>448</v>
      </c>
    </row>
    <row r="167" s="2" customFormat="1" ht="37.8" customHeight="1">
      <c r="A167" s="36"/>
      <c r="B167" s="37"/>
      <c r="C167" s="218" t="s">
        <v>232</v>
      </c>
      <c r="D167" s="218" t="s">
        <v>130</v>
      </c>
      <c r="E167" s="219" t="s">
        <v>449</v>
      </c>
      <c r="F167" s="220" t="s">
        <v>450</v>
      </c>
      <c r="G167" s="221" t="s">
        <v>212</v>
      </c>
      <c r="H167" s="222">
        <v>7</v>
      </c>
      <c r="I167" s="223"/>
      <c r="J167" s="224">
        <f>ROUND(I167*H167,2)</f>
        <v>0</v>
      </c>
      <c r="K167" s="225"/>
      <c r="L167" s="42"/>
      <c r="M167" s="226" t="s">
        <v>1</v>
      </c>
      <c r="N167" s="227" t="s">
        <v>41</v>
      </c>
      <c r="O167" s="89"/>
      <c r="P167" s="228">
        <f>O167*H167</f>
        <v>0</v>
      </c>
      <c r="Q167" s="228">
        <v>0.00024000000000000001</v>
      </c>
      <c r="R167" s="228">
        <f>Q167*H167</f>
        <v>0.0016800000000000001</v>
      </c>
      <c r="S167" s="228">
        <v>0</v>
      </c>
      <c r="T167" s="229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0" t="s">
        <v>134</v>
      </c>
      <c r="AT167" s="230" t="s">
        <v>130</v>
      </c>
      <c r="AU167" s="230" t="s">
        <v>86</v>
      </c>
      <c r="AY167" s="15" t="s">
        <v>127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5" t="s">
        <v>84</v>
      </c>
      <c r="BK167" s="231">
        <f>ROUND(I167*H167,2)</f>
        <v>0</v>
      </c>
      <c r="BL167" s="15" t="s">
        <v>134</v>
      </c>
      <c r="BM167" s="230" t="s">
        <v>451</v>
      </c>
    </row>
    <row r="168" s="2" customFormat="1" ht="21.75" customHeight="1">
      <c r="A168" s="36"/>
      <c r="B168" s="37"/>
      <c r="C168" s="218" t="s">
        <v>236</v>
      </c>
      <c r="D168" s="218" t="s">
        <v>130</v>
      </c>
      <c r="E168" s="219" t="s">
        <v>452</v>
      </c>
      <c r="F168" s="220" t="s">
        <v>453</v>
      </c>
      <c r="G168" s="221" t="s">
        <v>133</v>
      </c>
      <c r="H168" s="222">
        <v>1</v>
      </c>
      <c r="I168" s="223"/>
      <c r="J168" s="224">
        <f>ROUND(I168*H168,2)</f>
        <v>0</v>
      </c>
      <c r="K168" s="225"/>
      <c r="L168" s="42"/>
      <c r="M168" s="226" t="s">
        <v>1</v>
      </c>
      <c r="N168" s="227" t="s">
        <v>41</v>
      </c>
      <c r="O168" s="89"/>
      <c r="P168" s="228">
        <f>O168*H168</f>
        <v>0</v>
      </c>
      <c r="Q168" s="228">
        <v>0.00012</v>
      </c>
      <c r="R168" s="228">
        <f>Q168*H168</f>
        <v>0.00012</v>
      </c>
      <c r="S168" s="228">
        <v>0</v>
      </c>
      <c r="T168" s="229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0" t="s">
        <v>134</v>
      </c>
      <c r="AT168" s="230" t="s">
        <v>130</v>
      </c>
      <c r="AU168" s="230" t="s">
        <v>86</v>
      </c>
      <c r="AY168" s="15" t="s">
        <v>127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5" t="s">
        <v>84</v>
      </c>
      <c r="BK168" s="231">
        <f>ROUND(I168*H168,2)</f>
        <v>0</v>
      </c>
      <c r="BL168" s="15" t="s">
        <v>134</v>
      </c>
      <c r="BM168" s="230" t="s">
        <v>454</v>
      </c>
    </row>
    <row r="169" s="2" customFormat="1" ht="24.15" customHeight="1">
      <c r="A169" s="36"/>
      <c r="B169" s="37"/>
      <c r="C169" s="218" t="s">
        <v>240</v>
      </c>
      <c r="D169" s="218" t="s">
        <v>130</v>
      </c>
      <c r="E169" s="219" t="s">
        <v>455</v>
      </c>
      <c r="F169" s="220" t="s">
        <v>456</v>
      </c>
      <c r="G169" s="221" t="s">
        <v>133</v>
      </c>
      <c r="H169" s="222">
        <v>3</v>
      </c>
      <c r="I169" s="223"/>
      <c r="J169" s="224">
        <f>ROUND(I169*H169,2)</f>
        <v>0</v>
      </c>
      <c r="K169" s="225"/>
      <c r="L169" s="42"/>
      <c r="M169" s="226" t="s">
        <v>1</v>
      </c>
      <c r="N169" s="227" t="s">
        <v>41</v>
      </c>
      <c r="O169" s="89"/>
      <c r="P169" s="228">
        <f>O169*H169</f>
        <v>0</v>
      </c>
      <c r="Q169" s="228">
        <v>0.00051999999999999995</v>
      </c>
      <c r="R169" s="228">
        <f>Q169*H169</f>
        <v>0.0015599999999999998</v>
      </c>
      <c r="S169" s="228">
        <v>0</v>
      </c>
      <c r="T169" s="229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30" t="s">
        <v>134</v>
      </c>
      <c r="AT169" s="230" t="s">
        <v>130</v>
      </c>
      <c r="AU169" s="230" t="s">
        <v>86</v>
      </c>
      <c r="AY169" s="15" t="s">
        <v>127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5" t="s">
        <v>84</v>
      </c>
      <c r="BK169" s="231">
        <f>ROUND(I169*H169,2)</f>
        <v>0</v>
      </c>
      <c r="BL169" s="15" t="s">
        <v>134</v>
      </c>
      <c r="BM169" s="230" t="s">
        <v>457</v>
      </c>
    </row>
    <row r="170" s="2" customFormat="1" ht="33" customHeight="1">
      <c r="A170" s="36"/>
      <c r="B170" s="37"/>
      <c r="C170" s="218" t="s">
        <v>244</v>
      </c>
      <c r="D170" s="218" t="s">
        <v>130</v>
      </c>
      <c r="E170" s="219" t="s">
        <v>458</v>
      </c>
      <c r="F170" s="220" t="s">
        <v>459</v>
      </c>
      <c r="G170" s="221" t="s">
        <v>133</v>
      </c>
      <c r="H170" s="222">
        <v>1</v>
      </c>
      <c r="I170" s="223"/>
      <c r="J170" s="224">
        <f>ROUND(I170*H170,2)</f>
        <v>0</v>
      </c>
      <c r="K170" s="225"/>
      <c r="L170" s="42"/>
      <c r="M170" s="226" t="s">
        <v>1</v>
      </c>
      <c r="N170" s="227" t="s">
        <v>41</v>
      </c>
      <c r="O170" s="89"/>
      <c r="P170" s="228">
        <f>O170*H170</f>
        <v>0</v>
      </c>
      <c r="Q170" s="228">
        <v>3.0000000000000001E-05</v>
      </c>
      <c r="R170" s="228">
        <f>Q170*H170</f>
        <v>3.0000000000000001E-05</v>
      </c>
      <c r="S170" s="228">
        <v>0</v>
      </c>
      <c r="T170" s="229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0" t="s">
        <v>134</v>
      </c>
      <c r="AT170" s="230" t="s">
        <v>130</v>
      </c>
      <c r="AU170" s="230" t="s">
        <v>86</v>
      </c>
      <c r="AY170" s="15" t="s">
        <v>127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5" t="s">
        <v>84</v>
      </c>
      <c r="BK170" s="231">
        <f>ROUND(I170*H170,2)</f>
        <v>0</v>
      </c>
      <c r="BL170" s="15" t="s">
        <v>134</v>
      </c>
      <c r="BM170" s="230" t="s">
        <v>460</v>
      </c>
    </row>
    <row r="171" s="2" customFormat="1" ht="21.75" customHeight="1">
      <c r="A171" s="36"/>
      <c r="B171" s="37"/>
      <c r="C171" s="218" t="s">
        <v>248</v>
      </c>
      <c r="D171" s="218" t="s">
        <v>130</v>
      </c>
      <c r="E171" s="219" t="s">
        <v>461</v>
      </c>
      <c r="F171" s="220" t="s">
        <v>462</v>
      </c>
      <c r="G171" s="221" t="s">
        <v>133</v>
      </c>
      <c r="H171" s="222">
        <v>4</v>
      </c>
      <c r="I171" s="223"/>
      <c r="J171" s="224">
        <f>ROUND(I171*H171,2)</f>
        <v>0</v>
      </c>
      <c r="K171" s="225"/>
      <c r="L171" s="42"/>
      <c r="M171" s="226" t="s">
        <v>1</v>
      </c>
      <c r="N171" s="227" t="s">
        <v>41</v>
      </c>
      <c r="O171" s="89"/>
      <c r="P171" s="228">
        <f>O171*H171</f>
        <v>0</v>
      </c>
      <c r="Q171" s="228">
        <v>0.00021000000000000001</v>
      </c>
      <c r="R171" s="228">
        <f>Q171*H171</f>
        <v>0.00084000000000000003</v>
      </c>
      <c r="S171" s="228">
        <v>0</v>
      </c>
      <c r="T171" s="229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30" t="s">
        <v>134</v>
      </c>
      <c r="AT171" s="230" t="s">
        <v>130</v>
      </c>
      <c r="AU171" s="230" t="s">
        <v>86</v>
      </c>
      <c r="AY171" s="15" t="s">
        <v>127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5" t="s">
        <v>84</v>
      </c>
      <c r="BK171" s="231">
        <f>ROUND(I171*H171,2)</f>
        <v>0</v>
      </c>
      <c r="BL171" s="15" t="s">
        <v>134</v>
      </c>
      <c r="BM171" s="230" t="s">
        <v>463</v>
      </c>
    </row>
    <row r="172" s="2" customFormat="1" ht="21.75" customHeight="1">
      <c r="A172" s="36"/>
      <c r="B172" s="37"/>
      <c r="C172" s="218" t="s">
        <v>252</v>
      </c>
      <c r="D172" s="218" t="s">
        <v>130</v>
      </c>
      <c r="E172" s="219" t="s">
        <v>464</v>
      </c>
      <c r="F172" s="220" t="s">
        <v>465</v>
      </c>
      <c r="G172" s="221" t="s">
        <v>133</v>
      </c>
      <c r="H172" s="222">
        <v>5</v>
      </c>
      <c r="I172" s="223"/>
      <c r="J172" s="224">
        <f>ROUND(I172*H172,2)</f>
        <v>0</v>
      </c>
      <c r="K172" s="225"/>
      <c r="L172" s="42"/>
      <c r="M172" s="226" t="s">
        <v>1</v>
      </c>
      <c r="N172" s="227" t="s">
        <v>41</v>
      </c>
      <c r="O172" s="89"/>
      <c r="P172" s="228">
        <f>O172*H172</f>
        <v>0</v>
      </c>
      <c r="Q172" s="228">
        <v>0.00050000000000000001</v>
      </c>
      <c r="R172" s="228">
        <f>Q172*H172</f>
        <v>0.0025000000000000001</v>
      </c>
      <c r="S172" s="228">
        <v>0</v>
      </c>
      <c r="T172" s="229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30" t="s">
        <v>134</v>
      </c>
      <c r="AT172" s="230" t="s">
        <v>130</v>
      </c>
      <c r="AU172" s="230" t="s">
        <v>86</v>
      </c>
      <c r="AY172" s="15" t="s">
        <v>127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5" t="s">
        <v>84</v>
      </c>
      <c r="BK172" s="231">
        <f>ROUND(I172*H172,2)</f>
        <v>0</v>
      </c>
      <c r="BL172" s="15" t="s">
        <v>134</v>
      </c>
      <c r="BM172" s="230" t="s">
        <v>466</v>
      </c>
    </row>
    <row r="173" s="2" customFormat="1" ht="24.15" customHeight="1">
      <c r="A173" s="36"/>
      <c r="B173" s="37"/>
      <c r="C173" s="218" t="s">
        <v>256</v>
      </c>
      <c r="D173" s="218" t="s">
        <v>130</v>
      </c>
      <c r="E173" s="219" t="s">
        <v>467</v>
      </c>
      <c r="F173" s="220" t="s">
        <v>468</v>
      </c>
      <c r="G173" s="221" t="s">
        <v>133</v>
      </c>
      <c r="H173" s="222">
        <v>1</v>
      </c>
      <c r="I173" s="223"/>
      <c r="J173" s="224">
        <f>ROUND(I173*H173,2)</f>
        <v>0</v>
      </c>
      <c r="K173" s="225"/>
      <c r="L173" s="42"/>
      <c r="M173" s="226" t="s">
        <v>1</v>
      </c>
      <c r="N173" s="227" t="s">
        <v>41</v>
      </c>
      <c r="O173" s="89"/>
      <c r="P173" s="228">
        <f>O173*H173</f>
        <v>0</v>
      </c>
      <c r="Q173" s="228">
        <v>0.00022000000000000001</v>
      </c>
      <c r="R173" s="228">
        <f>Q173*H173</f>
        <v>0.00022000000000000001</v>
      </c>
      <c r="S173" s="228">
        <v>0</v>
      </c>
      <c r="T173" s="229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30" t="s">
        <v>134</v>
      </c>
      <c r="AT173" s="230" t="s">
        <v>130</v>
      </c>
      <c r="AU173" s="230" t="s">
        <v>86</v>
      </c>
      <c r="AY173" s="15" t="s">
        <v>127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5" t="s">
        <v>84</v>
      </c>
      <c r="BK173" s="231">
        <f>ROUND(I173*H173,2)</f>
        <v>0</v>
      </c>
      <c r="BL173" s="15" t="s">
        <v>134</v>
      </c>
      <c r="BM173" s="230" t="s">
        <v>469</v>
      </c>
    </row>
    <row r="174" s="2" customFormat="1" ht="21.75" customHeight="1">
      <c r="A174" s="36"/>
      <c r="B174" s="37"/>
      <c r="C174" s="218" t="s">
        <v>260</v>
      </c>
      <c r="D174" s="218" t="s">
        <v>130</v>
      </c>
      <c r="E174" s="219" t="s">
        <v>470</v>
      </c>
      <c r="F174" s="220" t="s">
        <v>471</v>
      </c>
      <c r="G174" s="221" t="s">
        <v>212</v>
      </c>
      <c r="H174" s="222">
        <v>40</v>
      </c>
      <c r="I174" s="223"/>
      <c r="J174" s="224">
        <f>ROUND(I174*H174,2)</f>
        <v>0</v>
      </c>
      <c r="K174" s="225"/>
      <c r="L174" s="42"/>
      <c r="M174" s="226" t="s">
        <v>1</v>
      </c>
      <c r="N174" s="227" t="s">
        <v>41</v>
      </c>
      <c r="O174" s="89"/>
      <c r="P174" s="228">
        <f>O174*H174</f>
        <v>0</v>
      </c>
      <c r="Q174" s="228">
        <v>1.0000000000000001E-05</v>
      </c>
      <c r="R174" s="228">
        <f>Q174*H174</f>
        <v>0.00040000000000000002</v>
      </c>
      <c r="S174" s="228">
        <v>0</v>
      </c>
      <c r="T174" s="229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30" t="s">
        <v>134</v>
      </c>
      <c r="AT174" s="230" t="s">
        <v>130</v>
      </c>
      <c r="AU174" s="230" t="s">
        <v>86</v>
      </c>
      <c r="AY174" s="15" t="s">
        <v>127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5" t="s">
        <v>84</v>
      </c>
      <c r="BK174" s="231">
        <f>ROUND(I174*H174,2)</f>
        <v>0</v>
      </c>
      <c r="BL174" s="15" t="s">
        <v>134</v>
      </c>
      <c r="BM174" s="230" t="s">
        <v>472</v>
      </c>
    </row>
    <row r="175" s="2" customFormat="1" ht="24.15" customHeight="1">
      <c r="A175" s="36"/>
      <c r="B175" s="37"/>
      <c r="C175" s="218" t="s">
        <v>139</v>
      </c>
      <c r="D175" s="218" t="s">
        <v>130</v>
      </c>
      <c r="E175" s="219" t="s">
        <v>473</v>
      </c>
      <c r="F175" s="220" t="s">
        <v>474</v>
      </c>
      <c r="G175" s="221" t="s">
        <v>212</v>
      </c>
      <c r="H175" s="222">
        <v>40</v>
      </c>
      <c r="I175" s="223"/>
      <c r="J175" s="224">
        <f>ROUND(I175*H175,2)</f>
        <v>0</v>
      </c>
      <c r="K175" s="225"/>
      <c r="L175" s="42"/>
      <c r="M175" s="226" t="s">
        <v>1</v>
      </c>
      <c r="N175" s="227" t="s">
        <v>41</v>
      </c>
      <c r="O175" s="89"/>
      <c r="P175" s="228">
        <f>O175*H175</f>
        <v>0</v>
      </c>
      <c r="Q175" s="228">
        <v>2.0000000000000002E-05</v>
      </c>
      <c r="R175" s="228">
        <f>Q175*H175</f>
        <v>0.00080000000000000004</v>
      </c>
      <c r="S175" s="228">
        <v>0</v>
      </c>
      <c r="T175" s="229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30" t="s">
        <v>134</v>
      </c>
      <c r="AT175" s="230" t="s">
        <v>130</v>
      </c>
      <c r="AU175" s="230" t="s">
        <v>86</v>
      </c>
      <c r="AY175" s="15" t="s">
        <v>127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5" t="s">
        <v>84</v>
      </c>
      <c r="BK175" s="231">
        <f>ROUND(I175*H175,2)</f>
        <v>0</v>
      </c>
      <c r="BL175" s="15" t="s">
        <v>134</v>
      </c>
      <c r="BM175" s="230" t="s">
        <v>475</v>
      </c>
    </row>
    <row r="176" s="2" customFormat="1" ht="16.5" customHeight="1">
      <c r="A176" s="36"/>
      <c r="B176" s="37"/>
      <c r="C176" s="218" t="s">
        <v>267</v>
      </c>
      <c r="D176" s="218" t="s">
        <v>130</v>
      </c>
      <c r="E176" s="219" t="s">
        <v>476</v>
      </c>
      <c r="F176" s="220" t="s">
        <v>477</v>
      </c>
      <c r="G176" s="221" t="s">
        <v>171</v>
      </c>
      <c r="H176" s="222">
        <v>1</v>
      </c>
      <c r="I176" s="223"/>
      <c r="J176" s="224">
        <f>ROUND(I176*H176,2)</f>
        <v>0</v>
      </c>
      <c r="K176" s="225"/>
      <c r="L176" s="42"/>
      <c r="M176" s="226" t="s">
        <v>1</v>
      </c>
      <c r="N176" s="227" t="s">
        <v>41</v>
      </c>
      <c r="O176" s="89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30" t="s">
        <v>134</v>
      </c>
      <c r="AT176" s="230" t="s">
        <v>130</v>
      </c>
      <c r="AU176" s="230" t="s">
        <v>86</v>
      </c>
      <c r="AY176" s="15" t="s">
        <v>127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5" t="s">
        <v>84</v>
      </c>
      <c r="BK176" s="231">
        <f>ROUND(I176*H176,2)</f>
        <v>0</v>
      </c>
      <c r="BL176" s="15" t="s">
        <v>134</v>
      </c>
      <c r="BM176" s="230" t="s">
        <v>478</v>
      </c>
    </row>
    <row r="177" s="2" customFormat="1" ht="24.15" customHeight="1">
      <c r="A177" s="36"/>
      <c r="B177" s="37"/>
      <c r="C177" s="218" t="s">
        <v>273</v>
      </c>
      <c r="D177" s="218" t="s">
        <v>130</v>
      </c>
      <c r="E177" s="219" t="s">
        <v>479</v>
      </c>
      <c r="F177" s="220" t="s">
        <v>480</v>
      </c>
      <c r="G177" s="221" t="s">
        <v>220</v>
      </c>
      <c r="H177" s="222"/>
      <c r="I177" s="223"/>
      <c r="J177" s="224">
        <f>ROUND(I177*H177,2)</f>
        <v>0</v>
      </c>
      <c r="K177" s="225"/>
      <c r="L177" s="42"/>
      <c r="M177" s="226" t="s">
        <v>1</v>
      </c>
      <c r="N177" s="227" t="s">
        <v>41</v>
      </c>
      <c r="O177" s="89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30" t="s">
        <v>134</v>
      </c>
      <c r="AT177" s="230" t="s">
        <v>130</v>
      </c>
      <c r="AU177" s="230" t="s">
        <v>86</v>
      </c>
      <c r="AY177" s="15" t="s">
        <v>127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5" t="s">
        <v>84</v>
      </c>
      <c r="BK177" s="231">
        <f>ROUND(I177*H177,2)</f>
        <v>0</v>
      </c>
      <c r="BL177" s="15" t="s">
        <v>134</v>
      </c>
      <c r="BM177" s="230" t="s">
        <v>481</v>
      </c>
    </row>
    <row r="178" s="12" customFormat="1" ht="22.8" customHeight="1">
      <c r="A178" s="12"/>
      <c r="B178" s="203"/>
      <c r="C178" s="204"/>
      <c r="D178" s="205" t="s">
        <v>75</v>
      </c>
      <c r="E178" s="216" t="s">
        <v>271</v>
      </c>
      <c r="F178" s="216" t="s">
        <v>272</v>
      </c>
      <c r="G178" s="204"/>
      <c r="H178" s="204"/>
      <c r="I178" s="207"/>
      <c r="J178" s="217">
        <f>BK178</f>
        <v>0</v>
      </c>
      <c r="K178" s="204"/>
      <c r="L178" s="208"/>
      <c r="M178" s="209"/>
      <c r="N178" s="210"/>
      <c r="O178" s="210"/>
      <c r="P178" s="211">
        <f>SUM(P179:P185)</f>
        <v>0</v>
      </c>
      <c r="Q178" s="210"/>
      <c r="R178" s="211">
        <f>SUM(R179:R185)</f>
        <v>0.15318000000000001</v>
      </c>
      <c r="S178" s="210"/>
      <c r="T178" s="212">
        <f>SUM(T179:T185)</f>
        <v>0.71250000000000002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86</v>
      </c>
      <c r="AT178" s="214" t="s">
        <v>75</v>
      </c>
      <c r="AU178" s="214" t="s">
        <v>84</v>
      </c>
      <c r="AY178" s="213" t="s">
        <v>127</v>
      </c>
      <c r="BK178" s="215">
        <f>SUM(BK179:BK185)</f>
        <v>0</v>
      </c>
    </row>
    <row r="179" s="2" customFormat="1" ht="24.15" customHeight="1">
      <c r="A179" s="36"/>
      <c r="B179" s="37"/>
      <c r="C179" s="218" t="s">
        <v>279</v>
      </c>
      <c r="D179" s="218" t="s">
        <v>130</v>
      </c>
      <c r="E179" s="219" t="s">
        <v>482</v>
      </c>
      <c r="F179" s="220" t="s">
        <v>483</v>
      </c>
      <c r="G179" s="221" t="s">
        <v>133</v>
      </c>
      <c r="H179" s="222">
        <v>2</v>
      </c>
      <c r="I179" s="223"/>
      <c r="J179" s="224">
        <f>ROUND(I179*H179,2)</f>
        <v>0</v>
      </c>
      <c r="K179" s="225"/>
      <c r="L179" s="42"/>
      <c r="M179" s="226" t="s">
        <v>1</v>
      </c>
      <c r="N179" s="227" t="s">
        <v>41</v>
      </c>
      <c r="O179" s="89"/>
      <c r="P179" s="228">
        <f>O179*H179</f>
        <v>0</v>
      </c>
      <c r="Q179" s="228">
        <v>0.00017000000000000001</v>
      </c>
      <c r="R179" s="228">
        <f>Q179*H179</f>
        <v>0.00034000000000000002</v>
      </c>
      <c r="S179" s="228">
        <v>0.35625000000000001</v>
      </c>
      <c r="T179" s="229">
        <f>S179*H179</f>
        <v>0.71250000000000002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30" t="s">
        <v>134</v>
      </c>
      <c r="AT179" s="230" t="s">
        <v>130</v>
      </c>
      <c r="AU179" s="230" t="s">
        <v>86</v>
      </c>
      <c r="AY179" s="15" t="s">
        <v>127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5" t="s">
        <v>84</v>
      </c>
      <c r="BK179" s="231">
        <f>ROUND(I179*H179,2)</f>
        <v>0</v>
      </c>
      <c r="BL179" s="15" t="s">
        <v>134</v>
      </c>
      <c r="BM179" s="230" t="s">
        <v>484</v>
      </c>
    </row>
    <row r="180" s="2" customFormat="1" ht="24.15" customHeight="1">
      <c r="A180" s="36"/>
      <c r="B180" s="37"/>
      <c r="C180" s="218" t="s">
        <v>283</v>
      </c>
      <c r="D180" s="218" t="s">
        <v>130</v>
      </c>
      <c r="E180" s="219" t="s">
        <v>485</v>
      </c>
      <c r="F180" s="220" t="s">
        <v>486</v>
      </c>
      <c r="G180" s="221" t="s">
        <v>133</v>
      </c>
      <c r="H180" s="222">
        <v>2</v>
      </c>
      <c r="I180" s="223"/>
      <c r="J180" s="224">
        <f>ROUND(I180*H180,2)</f>
        <v>0</v>
      </c>
      <c r="K180" s="225"/>
      <c r="L180" s="42"/>
      <c r="M180" s="226" t="s">
        <v>1</v>
      </c>
      <c r="N180" s="227" t="s">
        <v>41</v>
      </c>
      <c r="O180" s="89"/>
      <c r="P180" s="228">
        <f>O180*H180</f>
        <v>0</v>
      </c>
      <c r="Q180" s="228">
        <v>0.0079000000000000008</v>
      </c>
      <c r="R180" s="228">
        <f>Q180*H180</f>
        <v>0.015800000000000002</v>
      </c>
      <c r="S180" s="228">
        <v>0</v>
      </c>
      <c r="T180" s="229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30" t="s">
        <v>134</v>
      </c>
      <c r="AT180" s="230" t="s">
        <v>130</v>
      </c>
      <c r="AU180" s="230" t="s">
        <v>86</v>
      </c>
      <c r="AY180" s="15" t="s">
        <v>127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5" t="s">
        <v>84</v>
      </c>
      <c r="BK180" s="231">
        <f>ROUND(I180*H180,2)</f>
        <v>0</v>
      </c>
      <c r="BL180" s="15" t="s">
        <v>134</v>
      </c>
      <c r="BM180" s="230" t="s">
        <v>487</v>
      </c>
    </row>
    <row r="181" s="2" customFormat="1" ht="24.15" customHeight="1">
      <c r="A181" s="36"/>
      <c r="B181" s="37"/>
      <c r="C181" s="218" t="s">
        <v>287</v>
      </c>
      <c r="D181" s="218" t="s">
        <v>130</v>
      </c>
      <c r="E181" s="219" t="s">
        <v>488</v>
      </c>
      <c r="F181" s="220" t="s">
        <v>489</v>
      </c>
      <c r="G181" s="221" t="s">
        <v>203</v>
      </c>
      <c r="H181" s="222">
        <v>2</v>
      </c>
      <c r="I181" s="223"/>
      <c r="J181" s="224">
        <f>ROUND(I181*H181,2)</f>
        <v>0</v>
      </c>
      <c r="K181" s="225"/>
      <c r="L181" s="42"/>
      <c r="M181" s="226" t="s">
        <v>1</v>
      </c>
      <c r="N181" s="227" t="s">
        <v>41</v>
      </c>
      <c r="O181" s="89"/>
      <c r="P181" s="228">
        <f>O181*H181</f>
        <v>0</v>
      </c>
      <c r="Q181" s="228">
        <v>0.0025200000000000001</v>
      </c>
      <c r="R181" s="228">
        <f>Q181*H181</f>
        <v>0.0050400000000000002</v>
      </c>
      <c r="S181" s="228">
        <v>0</v>
      </c>
      <c r="T181" s="229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30" t="s">
        <v>134</v>
      </c>
      <c r="AT181" s="230" t="s">
        <v>130</v>
      </c>
      <c r="AU181" s="230" t="s">
        <v>86</v>
      </c>
      <c r="AY181" s="15" t="s">
        <v>127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5" t="s">
        <v>84</v>
      </c>
      <c r="BK181" s="231">
        <f>ROUND(I181*H181,2)</f>
        <v>0</v>
      </c>
      <c r="BL181" s="15" t="s">
        <v>134</v>
      </c>
      <c r="BM181" s="230" t="s">
        <v>490</v>
      </c>
    </row>
    <row r="182" s="2" customFormat="1" ht="49.05" customHeight="1">
      <c r="A182" s="36"/>
      <c r="B182" s="37"/>
      <c r="C182" s="232" t="s">
        <v>291</v>
      </c>
      <c r="D182" s="232" t="s">
        <v>136</v>
      </c>
      <c r="E182" s="233" t="s">
        <v>491</v>
      </c>
      <c r="F182" s="234" t="s">
        <v>492</v>
      </c>
      <c r="G182" s="235" t="s">
        <v>133</v>
      </c>
      <c r="H182" s="236">
        <v>1</v>
      </c>
      <c r="I182" s="237"/>
      <c r="J182" s="238">
        <f>ROUND(I182*H182,2)</f>
        <v>0</v>
      </c>
      <c r="K182" s="239"/>
      <c r="L182" s="240"/>
      <c r="M182" s="241" t="s">
        <v>1</v>
      </c>
      <c r="N182" s="242" t="s">
        <v>41</v>
      </c>
      <c r="O182" s="89"/>
      <c r="P182" s="228">
        <f>O182*H182</f>
        <v>0</v>
      </c>
      <c r="Q182" s="228">
        <v>0.033000000000000002</v>
      </c>
      <c r="R182" s="228">
        <f>Q182*H182</f>
        <v>0.033000000000000002</v>
      </c>
      <c r="S182" s="228">
        <v>0</v>
      </c>
      <c r="T182" s="229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30" t="s">
        <v>139</v>
      </c>
      <c r="AT182" s="230" t="s">
        <v>136</v>
      </c>
      <c r="AU182" s="230" t="s">
        <v>86</v>
      </c>
      <c r="AY182" s="15" t="s">
        <v>127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5" t="s">
        <v>84</v>
      </c>
      <c r="BK182" s="231">
        <f>ROUND(I182*H182,2)</f>
        <v>0</v>
      </c>
      <c r="BL182" s="15" t="s">
        <v>134</v>
      </c>
      <c r="BM182" s="230" t="s">
        <v>493</v>
      </c>
    </row>
    <row r="183" s="2" customFormat="1" ht="37.8" customHeight="1">
      <c r="A183" s="36"/>
      <c r="B183" s="37"/>
      <c r="C183" s="232" t="s">
        <v>297</v>
      </c>
      <c r="D183" s="232" t="s">
        <v>136</v>
      </c>
      <c r="E183" s="233" t="s">
        <v>494</v>
      </c>
      <c r="F183" s="234" t="s">
        <v>495</v>
      </c>
      <c r="G183" s="235" t="s">
        <v>133</v>
      </c>
      <c r="H183" s="236">
        <v>1</v>
      </c>
      <c r="I183" s="237"/>
      <c r="J183" s="238">
        <f>ROUND(I183*H183,2)</f>
        <v>0</v>
      </c>
      <c r="K183" s="239"/>
      <c r="L183" s="240"/>
      <c r="M183" s="241" t="s">
        <v>1</v>
      </c>
      <c r="N183" s="242" t="s">
        <v>41</v>
      </c>
      <c r="O183" s="89"/>
      <c r="P183" s="228">
        <f>O183*H183</f>
        <v>0</v>
      </c>
      <c r="Q183" s="228">
        <v>0.033000000000000002</v>
      </c>
      <c r="R183" s="228">
        <f>Q183*H183</f>
        <v>0.033000000000000002</v>
      </c>
      <c r="S183" s="228">
        <v>0</v>
      </c>
      <c r="T183" s="229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30" t="s">
        <v>139</v>
      </c>
      <c r="AT183" s="230" t="s">
        <v>136</v>
      </c>
      <c r="AU183" s="230" t="s">
        <v>86</v>
      </c>
      <c r="AY183" s="15" t="s">
        <v>127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5" t="s">
        <v>84</v>
      </c>
      <c r="BK183" s="231">
        <f>ROUND(I183*H183,2)</f>
        <v>0</v>
      </c>
      <c r="BL183" s="15" t="s">
        <v>134</v>
      </c>
      <c r="BM183" s="230" t="s">
        <v>496</v>
      </c>
    </row>
    <row r="184" s="2" customFormat="1" ht="16.5" customHeight="1">
      <c r="A184" s="36"/>
      <c r="B184" s="37"/>
      <c r="C184" s="232" t="s">
        <v>301</v>
      </c>
      <c r="D184" s="232" t="s">
        <v>136</v>
      </c>
      <c r="E184" s="233" t="s">
        <v>497</v>
      </c>
      <c r="F184" s="234" t="s">
        <v>498</v>
      </c>
      <c r="G184" s="235" t="s">
        <v>133</v>
      </c>
      <c r="H184" s="236">
        <v>2</v>
      </c>
      <c r="I184" s="237"/>
      <c r="J184" s="238">
        <f>ROUND(I184*H184,2)</f>
        <v>0</v>
      </c>
      <c r="K184" s="239"/>
      <c r="L184" s="240"/>
      <c r="M184" s="241" t="s">
        <v>1</v>
      </c>
      <c r="N184" s="242" t="s">
        <v>41</v>
      </c>
      <c r="O184" s="89"/>
      <c r="P184" s="228">
        <f>O184*H184</f>
        <v>0</v>
      </c>
      <c r="Q184" s="228">
        <v>0.033000000000000002</v>
      </c>
      <c r="R184" s="228">
        <f>Q184*H184</f>
        <v>0.066000000000000003</v>
      </c>
      <c r="S184" s="228">
        <v>0</v>
      </c>
      <c r="T184" s="229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30" t="s">
        <v>139</v>
      </c>
      <c r="AT184" s="230" t="s">
        <v>136</v>
      </c>
      <c r="AU184" s="230" t="s">
        <v>86</v>
      </c>
      <c r="AY184" s="15" t="s">
        <v>127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5" t="s">
        <v>84</v>
      </c>
      <c r="BK184" s="231">
        <f>ROUND(I184*H184,2)</f>
        <v>0</v>
      </c>
      <c r="BL184" s="15" t="s">
        <v>134</v>
      </c>
      <c r="BM184" s="230" t="s">
        <v>499</v>
      </c>
    </row>
    <row r="185" s="2" customFormat="1" ht="24.15" customHeight="1">
      <c r="A185" s="36"/>
      <c r="B185" s="37"/>
      <c r="C185" s="218" t="s">
        <v>305</v>
      </c>
      <c r="D185" s="218" t="s">
        <v>130</v>
      </c>
      <c r="E185" s="219" t="s">
        <v>500</v>
      </c>
      <c r="F185" s="220" t="s">
        <v>501</v>
      </c>
      <c r="G185" s="221" t="s">
        <v>220</v>
      </c>
      <c r="H185" s="222"/>
      <c r="I185" s="223"/>
      <c r="J185" s="224">
        <f>ROUND(I185*H185,2)</f>
        <v>0</v>
      </c>
      <c r="K185" s="225"/>
      <c r="L185" s="42"/>
      <c r="M185" s="226" t="s">
        <v>1</v>
      </c>
      <c r="N185" s="227" t="s">
        <v>41</v>
      </c>
      <c r="O185" s="89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30" t="s">
        <v>134</v>
      </c>
      <c r="AT185" s="230" t="s">
        <v>130</v>
      </c>
      <c r="AU185" s="230" t="s">
        <v>86</v>
      </c>
      <c r="AY185" s="15" t="s">
        <v>127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5" t="s">
        <v>84</v>
      </c>
      <c r="BK185" s="231">
        <f>ROUND(I185*H185,2)</f>
        <v>0</v>
      </c>
      <c r="BL185" s="15" t="s">
        <v>134</v>
      </c>
      <c r="BM185" s="230" t="s">
        <v>502</v>
      </c>
    </row>
    <row r="186" s="12" customFormat="1" ht="22.8" customHeight="1">
      <c r="A186" s="12"/>
      <c r="B186" s="203"/>
      <c r="C186" s="204"/>
      <c r="D186" s="205" t="s">
        <v>75</v>
      </c>
      <c r="E186" s="216" t="s">
        <v>503</v>
      </c>
      <c r="F186" s="216" t="s">
        <v>504</v>
      </c>
      <c r="G186" s="204"/>
      <c r="H186" s="204"/>
      <c r="I186" s="207"/>
      <c r="J186" s="217">
        <f>BK186</f>
        <v>0</v>
      </c>
      <c r="K186" s="204"/>
      <c r="L186" s="208"/>
      <c r="M186" s="209"/>
      <c r="N186" s="210"/>
      <c r="O186" s="210"/>
      <c r="P186" s="211">
        <f>SUM(P187:P202)</f>
        <v>0</v>
      </c>
      <c r="Q186" s="210"/>
      <c r="R186" s="211">
        <f>SUM(R187:R202)</f>
        <v>0.25104324170000003</v>
      </c>
      <c r="S186" s="210"/>
      <c r="T186" s="212">
        <f>SUM(T187:T202)</f>
        <v>1.08148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3" t="s">
        <v>86</v>
      </c>
      <c r="AT186" s="214" t="s">
        <v>75</v>
      </c>
      <c r="AU186" s="214" t="s">
        <v>84</v>
      </c>
      <c r="AY186" s="213" t="s">
        <v>127</v>
      </c>
      <c r="BK186" s="215">
        <f>SUM(BK187:BK202)</f>
        <v>0</v>
      </c>
    </row>
    <row r="187" s="2" customFormat="1" ht="24.15" customHeight="1">
      <c r="A187" s="36"/>
      <c r="B187" s="37"/>
      <c r="C187" s="218" t="s">
        <v>311</v>
      </c>
      <c r="D187" s="218" t="s">
        <v>130</v>
      </c>
      <c r="E187" s="219" t="s">
        <v>505</v>
      </c>
      <c r="F187" s="220" t="s">
        <v>506</v>
      </c>
      <c r="G187" s="221" t="s">
        <v>212</v>
      </c>
      <c r="H187" s="222">
        <v>6</v>
      </c>
      <c r="I187" s="223"/>
      <c r="J187" s="224">
        <f>ROUND(I187*H187,2)</f>
        <v>0</v>
      </c>
      <c r="K187" s="225"/>
      <c r="L187" s="42"/>
      <c r="M187" s="226" t="s">
        <v>1</v>
      </c>
      <c r="N187" s="227" t="s">
        <v>41</v>
      </c>
      <c r="O187" s="89"/>
      <c r="P187" s="228">
        <f>O187*H187</f>
        <v>0</v>
      </c>
      <c r="Q187" s="228">
        <v>0</v>
      </c>
      <c r="R187" s="228">
        <f>Q187*H187</f>
        <v>0</v>
      </c>
      <c r="S187" s="228">
        <v>0.077420000000000003</v>
      </c>
      <c r="T187" s="229">
        <f>S187*H187</f>
        <v>0.46452000000000004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30" t="s">
        <v>134</v>
      </c>
      <c r="AT187" s="230" t="s">
        <v>130</v>
      </c>
      <c r="AU187" s="230" t="s">
        <v>86</v>
      </c>
      <c r="AY187" s="15" t="s">
        <v>127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5" t="s">
        <v>84</v>
      </c>
      <c r="BK187" s="231">
        <f>ROUND(I187*H187,2)</f>
        <v>0</v>
      </c>
      <c r="BL187" s="15" t="s">
        <v>134</v>
      </c>
      <c r="BM187" s="230" t="s">
        <v>507</v>
      </c>
    </row>
    <row r="188" s="2" customFormat="1" ht="24.15" customHeight="1">
      <c r="A188" s="36"/>
      <c r="B188" s="37"/>
      <c r="C188" s="218" t="s">
        <v>317</v>
      </c>
      <c r="D188" s="218" t="s">
        <v>130</v>
      </c>
      <c r="E188" s="219" t="s">
        <v>508</v>
      </c>
      <c r="F188" s="220" t="s">
        <v>509</v>
      </c>
      <c r="G188" s="221" t="s">
        <v>133</v>
      </c>
      <c r="H188" s="222">
        <v>1</v>
      </c>
      <c r="I188" s="223"/>
      <c r="J188" s="224">
        <f>ROUND(I188*H188,2)</f>
        <v>0</v>
      </c>
      <c r="K188" s="225"/>
      <c r="L188" s="42"/>
      <c r="M188" s="226" t="s">
        <v>1</v>
      </c>
      <c r="N188" s="227" t="s">
        <v>41</v>
      </c>
      <c r="O188" s="89"/>
      <c r="P188" s="228">
        <f>O188*H188</f>
        <v>0</v>
      </c>
      <c r="Q188" s="228">
        <v>0.036330000000000001</v>
      </c>
      <c r="R188" s="228">
        <f>Q188*H188</f>
        <v>0.036330000000000001</v>
      </c>
      <c r="S188" s="228">
        <v>0</v>
      </c>
      <c r="T188" s="229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30" t="s">
        <v>134</v>
      </c>
      <c r="AT188" s="230" t="s">
        <v>130</v>
      </c>
      <c r="AU188" s="230" t="s">
        <v>86</v>
      </c>
      <c r="AY188" s="15" t="s">
        <v>127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5" t="s">
        <v>84</v>
      </c>
      <c r="BK188" s="231">
        <f>ROUND(I188*H188,2)</f>
        <v>0</v>
      </c>
      <c r="BL188" s="15" t="s">
        <v>134</v>
      </c>
      <c r="BM188" s="230" t="s">
        <v>510</v>
      </c>
    </row>
    <row r="189" s="2" customFormat="1" ht="55.5" customHeight="1">
      <c r="A189" s="36"/>
      <c r="B189" s="37"/>
      <c r="C189" s="218" t="s">
        <v>321</v>
      </c>
      <c r="D189" s="218" t="s">
        <v>130</v>
      </c>
      <c r="E189" s="219" t="s">
        <v>511</v>
      </c>
      <c r="F189" s="220" t="s">
        <v>512</v>
      </c>
      <c r="G189" s="221" t="s">
        <v>203</v>
      </c>
      <c r="H189" s="222">
        <v>1</v>
      </c>
      <c r="I189" s="223"/>
      <c r="J189" s="224">
        <f>ROUND(I189*H189,2)</f>
        <v>0</v>
      </c>
      <c r="K189" s="225"/>
      <c r="L189" s="42"/>
      <c r="M189" s="226" t="s">
        <v>1</v>
      </c>
      <c r="N189" s="227" t="s">
        <v>41</v>
      </c>
      <c r="O189" s="89"/>
      <c r="P189" s="228">
        <f>O189*H189</f>
        <v>0</v>
      </c>
      <c r="Q189" s="228">
        <v>0.1530444772</v>
      </c>
      <c r="R189" s="228">
        <f>Q189*H189</f>
        <v>0.1530444772</v>
      </c>
      <c r="S189" s="228">
        <v>0</v>
      </c>
      <c r="T189" s="229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30" t="s">
        <v>134</v>
      </c>
      <c r="AT189" s="230" t="s">
        <v>130</v>
      </c>
      <c r="AU189" s="230" t="s">
        <v>86</v>
      </c>
      <c r="AY189" s="15" t="s">
        <v>127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5" t="s">
        <v>84</v>
      </c>
      <c r="BK189" s="231">
        <f>ROUND(I189*H189,2)</f>
        <v>0</v>
      </c>
      <c r="BL189" s="15" t="s">
        <v>134</v>
      </c>
      <c r="BM189" s="230" t="s">
        <v>513</v>
      </c>
    </row>
    <row r="190" s="2" customFormat="1" ht="24.15" customHeight="1">
      <c r="A190" s="36"/>
      <c r="B190" s="37"/>
      <c r="C190" s="232" t="s">
        <v>325</v>
      </c>
      <c r="D190" s="232" t="s">
        <v>136</v>
      </c>
      <c r="E190" s="233" t="s">
        <v>514</v>
      </c>
      <c r="F190" s="234" t="s">
        <v>515</v>
      </c>
      <c r="G190" s="235" t="s">
        <v>133</v>
      </c>
      <c r="H190" s="236">
        <v>3</v>
      </c>
      <c r="I190" s="237"/>
      <c r="J190" s="238">
        <f>ROUND(I190*H190,2)</f>
        <v>0</v>
      </c>
      <c r="K190" s="239"/>
      <c r="L190" s="240"/>
      <c r="M190" s="241" t="s">
        <v>1</v>
      </c>
      <c r="N190" s="242" t="s">
        <v>41</v>
      </c>
      <c r="O190" s="89"/>
      <c r="P190" s="228">
        <f>O190*H190</f>
        <v>0</v>
      </c>
      <c r="Q190" s="228">
        <v>0.0023999999999999998</v>
      </c>
      <c r="R190" s="228">
        <f>Q190*H190</f>
        <v>0.0071999999999999998</v>
      </c>
      <c r="S190" s="228">
        <v>0</v>
      </c>
      <c r="T190" s="229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30" t="s">
        <v>139</v>
      </c>
      <c r="AT190" s="230" t="s">
        <v>136</v>
      </c>
      <c r="AU190" s="230" t="s">
        <v>86</v>
      </c>
      <c r="AY190" s="15" t="s">
        <v>127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5" t="s">
        <v>84</v>
      </c>
      <c r="BK190" s="231">
        <f>ROUND(I190*H190,2)</f>
        <v>0</v>
      </c>
      <c r="BL190" s="15" t="s">
        <v>134</v>
      </c>
      <c r="BM190" s="230" t="s">
        <v>516</v>
      </c>
    </row>
    <row r="191" s="2" customFormat="1" ht="24.15" customHeight="1">
      <c r="A191" s="36"/>
      <c r="B191" s="37"/>
      <c r="C191" s="232" t="s">
        <v>517</v>
      </c>
      <c r="D191" s="232" t="s">
        <v>136</v>
      </c>
      <c r="E191" s="233" t="s">
        <v>518</v>
      </c>
      <c r="F191" s="234" t="s">
        <v>519</v>
      </c>
      <c r="G191" s="235" t="s">
        <v>133</v>
      </c>
      <c r="H191" s="236">
        <v>2</v>
      </c>
      <c r="I191" s="237"/>
      <c r="J191" s="238">
        <f>ROUND(I191*H191,2)</f>
        <v>0</v>
      </c>
      <c r="K191" s="239"/>
      <c r="L191" s="240"/>
      <c r="M191" s="241" t="s">
        <v>1</v>
      </c>
      <c r="N191" s="242" t="s">
        <v>41</v>
      </c>
      <c r="O191" s="89"/>
      <c r="P191" s="228">
        <f>O191*H191</f>
        <v>0</v>
      </c>
      <c r="Q191" s="228">
        <v>0.0023999999999999998</v>
      </c>
      <c r="R191" s="228">
        <f>Q191*H191</f>
        <v>0.0047999999999999996</v>
      </c>
      <c r="S191" s="228">
        <v>0</v>
      </c>
      <c r="T191" s="229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30" t="s">
        <v>139</v>
      </c>
      <c r="AT191" s="230" t="s">
        <v>136</v>
      </c>
      <c r="AU191" s="230" t="s">
        <v>86</v>
      </c>
      <c r="AY191" s="15" t="s">
        <v>127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5" t="s">
        <v>84</v>
      </c>
      <c r="BK191" s="231">
        <f>ROUND(I191*H191,2)</f>
        <v>0</v>
      </c>
      <c r="BL191" s="15" t="s">
        <v>134</v>
      </c>
      <c r="BM191" s="230" t="s">
        <v>520</v>
      </c>
    </row>
    <row r="192" s="2" customFormat="1" ht="24.15" customHeight="1">
      <c r="A192" s="36"/>
      <c r="B192" s="37"/>
      <c r="C192" s="218" t="s">
        <v>329</v>
      </c>
      <c r="D192" s="218" t="s">
        <v>130</v>
      </c>
      <c r="E192" s="219" t="s">
        <v>521</v>
      </c>
      <c r="F192" s="220" t="s">
        <v>522</v>
      </c>
      <c r="G192" s="221" t="s">
        <v>133</v>
      </c>
      <c r="H192" s="222">
        <v>1</v>
      </c>
      <c r="I192" s="223"/>
      <c r="J192" s="224">
        <f>ROUND(I192*H192,2)</f>
        <v>0</v>
      </c>
      <c r="K192" s="225"/>
      <c r="L192" s="42"/>
      <c r="M192" s="226" t="s">
        <v>1</v>
      </c>
      <c r="N192" s="227" t="s">
        <v>41</v>
      </c>
      <c r="O192" s="89"/>
      <c r="P192" s="228">
        <f>O192*H192</f>
        <v>0</v>
      </c>
      <c r="Q192" s="228">
        <v>0</v>
      </c>
      <c r="R192" s="228">
        <f>Q192*H192</f>
        <v>0</v>
      </c>
      <c r="S192" s="228">
        <v>0.51195999999999997</v>
      </c>
      <c r="T192" s="229">
        <f>S192*H192</f>
        <v>0.51195999999999997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30" t="s">
        <v>134</v>
      </c>
      <c r="AT192" s="230" t="s">
        <v>130</v>
      </c>
      <c r="AU192" s="230" t="s">
        <v>86</v>
      </c>
      <c r="AY192" s="15" t="s">
        <v>127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5" t="s">
        <v>84</v>
      </c>
      <c r="BK192" s="231">
        <f>ROUND(I192*H192,2)</f>
        <v>0</v>
      </c>
      <c r="BL192" s="15" t="s">
        <v>134</v>
      </c>
      <c r="BM192" s="230" t="s">
        <v>523</v>
      </c>
    </row>
    <row r="193" s="2" customFormat="1" ht="21.75" customHeight="1">
      <c r="A193" s="36"/>
      <c r="B193" s="37"/>
      <c r="C193" s="218" t="s">
        <v>334</v>
      </c>
      <c r="D193" s="218" t="s">
        <v>130</v>
      </c>
      <c r="E193" s="219" t="s">
        <v>524</v>
      </c>
      <c r="F193" s="220" t="s">
        <v>525</v>
      </c>
      <c r="G193" s="221" t="s">
        <v>133</v>
      </c>
      <c r="H193" s="222">
        <v>1</v>
      </c>
      <c r="I193" s="223"/>
      <c r="J193" s="224">
        <f>ROUND(I193*H193,2)</f>
        <v>0</v>
      </c>
      <c r="K193" s="225"/>
      <c r="L193" s="42"/>
      <c r="M193" s="226" t="s">
        <v>1</v>
      </c>
      <c r="N193" s="227" t="s">
        <v>41</v>
      </c>
      <c r="O193" s="89"/>
      <c r="P193" s="228">
        <f>O193*H193</f>
        <v>0</v>
      </c>
      <c r="Q193" s="228">
        <v>0.0049399999999999999</v>
      </c>
      <c r="R193" s="228">
        <f>Q193*H193</f>
        <v>0.0049399999999999999</v>
      </c>
      <c r="S193" s="228">
        <v>0</v>
      </c>
      <c r="T193" s="229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30" t="s">
        <v>134</v>
      </c>
      <c r="AT193" s="230" t="s">
        <v>130</v>
      </c>
      <c r="AU193" s="230" t="s">
        <v>86</v>
      </c>
      <c r="AY193" s="15" t="s">
        <v>127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5" t="s">
        <v>84</v>
      </c>
      <c r="BK193" s="231">
        <f>ROUND(I193*H193,2)</f>
        <v>0</v>
      </c>
      <c r="BL193" s="15" t="s">
        <v>134</v>
      </c>
      <c r="BM193" s="230" t="s">
        <v>526</v>
      </c>
    </row>
    <row r="194" s="2" customFormat="1" ht="16.5" customHeight="1">
      <c r="A194" s="36"/>
      <c r="B194" s="37"/>
      <c r="C194" s="218" t="s">
        <v>527</v>
      </c>
      <c r="D194" s="218" t="s">
        <v>130</v>
      </c>
      <c r="E194" s="219" t="s">
        <v>528</v>
      </c>
      <c r="F194" s="220" t="s">
        <v>529</v>
      </c>
      <c r="G194" s="221" t="s">
        <v>133</v>
      </c>
      <c r="H194" s="222">
        <v>1</v>
      </c>
      <c r="I194" s="223"/>
      <c r="J194" s="224">
        <f>ROUND(I194*H194,2)</f>
        <v>0</v>
      </c>
      <c r="K194" s="225"/>
      <c r="L194" s="42"/>
      <c r="M194" s="226" t="s">
        <v>1</v>
      </c>
      <c r="N194" s="227" t="s">
        <v>41</v>
      </c>
      <c r="O194" s="89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30" t="s">
        <v>134</v>
      </c>
      <c r="AT194" s="230" t="s">
        <v>130</v>
      </c>
      <c r="AU194" s="230" t="s">
        <v>86</v>
      </c>
      <c r="AY194" s="15" t="s">
        <v>127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5" t="s">
        <v>84</v>
      </c>
      <c r="BK194" s="231">
        <f>ROUND(I194*H194,2)</f>
        <v>0</v>
      </c>
      <c r="BL194" s="15" t="s">
        <v>134</v>
      </c>
      <c r="BM194" s="230" t="s">
        <v>530</v>
      </c>
    </row>
    <row r="195" s="2" customFormat="1" ht="33" customHeight="1">
      <c r="A195" s="36"/>
      <c r="B195" s="37"/>
      <c r="C195" s="218" t="s">
        <v>343</v>
      </c>
      <c r="D195" s="218" t="s">
        <v>130</v>
      </c>
      <c r="E195" s="219" t="s">
        <v>531</v>
      </c>
      <c r="F195" s="220" t="s">
        <v>532</v>
      </c>
      <c r="G195" s="221" t="s">
        <v>203</v>
      </c>
      <c r="H195" s="222">
        <v>1</v>
      </c>
      <c r="I195" s="223"/>
      <c r="J195" s="224">
        <f>ROUND(I195*H195,2)</f>
        <v>0</v>
      </c>
      <c r="K195" s="225"/>
      <c r="L195" s="42"/>
      <c r="M195" s="226" t="s">
        <v>1</v>
      </c>
      <c r="N195" s="227" t="s">
        <v>41</v>
      </c>
      <c r="O195" s="89"/>
      <c r="P195" s="228">
        <f>O195*H195</f>
        <v>0</v>
      </c>
      <c r="Q195" s="228">
        <v>0.0096287644999999995</v>
      </c>
      <c r="R195" s="228">
        <f>Q195*H195</f>
        <v>0.0096287644999999995</v>
      </c>
      <c r="S195" s="228">
        <v>0</v>
      </c>
      <c r="T195" s="229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30" t="s">
        <v>134</v>
      </c>
      <c r="AT195" s="230" t="s">
        <v>130</v>
      </c>
      <c r="AU195" s="230" t="s">
        <v>86</v>
      </c>
      <c r="AY195" s="15" t="s">
        <v>127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5" t="s">
        <v>84</v>
      </c>
      <c r="BK195" s="231">
        <f>ROUND(I195*H195,2)</f>
        <v>0</v>
      </c>
      <c r="BL195" s="15" t="s">
        <v>134</v>
      </c>
      <c r="BM195" s="230" t="s">
        <v>533</v>
      </c>
    </row>
    <row r="196" s="2" customFormat="1" ht="24.15" customHeight="1">
      <c r="A196" s="36"/>
      <c r="B196" s="37"/>
      <c r="C196" s="218" t="s">
        <v>350</v>
      </c>
      <c r="D196" s="218" t="s">
        <v>130</v>
      </c>
      <c r="E196" s="219" t="s">
        <v>534</v>
      </c>
      <c r="F196" s="220" t="s">
        <v>535</v>
      </c>
      <c r="G196" s="221" t="s">
        <v>203</v>
      </c>
      <c r="H196" s="222">
        <v>1</v>
      </c>
      <c r="I196" s="223"/>
      <c r="J196" s="224">
        <f>ROUND(I196*H196,2)</f>
        <v>0</v>
      </c>
      <c r="K196" s="225"/>
      <c r="L196" s="42"/>
      <c r="M196" s="226" t="s">
        <v>1</v>
      </c>
      <c r="N196" s="227" t="s">
        <v>41</v>
      </c>
      <c r="O196" s="89"/>
      <c r="P196" s="228">
        <f>O196*H196</f>
        <v>0</v>
      </c>
      <c r="Q196" s="228">
        <v>0.02307</v>
      </c>
      <c r="R196" s="228">
        <f>Q196*H196</f>
        <v>0.02307</v>
      </c>
      <c r="S196" s="228">
        <v>0</v>
      </c>
      <c r="T196" s="229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30" t="s">
        <v>134</v>
      </c>
      <c r="AT196" s="230" t="s">
        <v>130</v>
      </c>
      <c r="AU196" s="230" t="s">
        <v>86</v>
      </c>
      <c r="AY196" s="15" t="s">
        <v>127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5" t="s">
        <v>84</v>
      </c>
      <c r="BK196" s="231">
        <f>ROUND(I196*H196,2)</f>
        <v>0</v>
      </c>
      <c r="BL196" s="15" t="s">
        <v>134</v>
      </c>
      <c r="BM196" s="230" t="s">
        <v>536</v>
      </c>
    </row>
    <row r="197" s="2" customFormat="1" ht="24.15" customHeight="1">
      <c r="A197" s="36"/>
      <c r="B197" s="37"/>
      <c r="C197" s="218" t="s">
        <v>356</v>
      </c>
      <c r="D197" s="218" t="s">
        <v>130</v>
      </c>
      <c r="E197" s="219" t="s">
        <v>537</v>
      </c>
      <c r="F197" s="220" t="s">
        <v>538</v>
      </c>
      <c r="G197" s="221" t="s">
        <v>133</v>
      </c>
      <c r="H197" s="222">
        <v>1</v>
      </c>
      <c r="I197" s="223"/>
      <c r="J197" s="224">
        <f>ROUND(I197*H197,2)</f>
        <v>0</v>
      </c>
      <c r="K197" s="225"/>
      <c r="L197" s="42"/>
      <c r="M197" s="226" t="s">
        <v>1</v>
      </c>
      <c r="N197" s="227" t="s">
        <v>41</v>
      </c>
      <c r="O197" s="89"/>
      <c r="P197" s="228">
        <f>O197*H197</f>
        <v>0</v>
      </c>
      <c r="Q197" s="228">
        <v>0.00076999999999999996</v>
      </c>
      <c r="R197" s="228">
        <f>Q197*H197</f>
        <v>0.00076999999999999996</v>
      </c>
      <c r="S197" s="228">
        <v>0</v>
      </c>
      <c r="T197" s="229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30" t="s">
        <v>134</v>
      </c>
      <c r="AT197" s="230" t="s">
        <v>130</v>
      </c>
      <c r="AU197" s="230" t="s">
        <v>86</v>
      </c>
      <c r="AY197" s="15" t="s">
        <v>127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5" t="s">
        <v>84</v>
      </c>
      <c r="BK197" s="231">
        <f>ROUND(I197*H197,2)</f>
        <v>0</v>
      </c>
      <c r="BL197" s="15" t="s">
        <v>134</v>
      </c>
      <c r="BM197" s="230" t="s">
        <v>539</v>
      </c>
    </row>
    <row r="198" s="2" customFormat="1" ht="16.5" customHeight="1">
      <c r="A198" s="36"/>
      <c r="B198" s="37"/>
      <c r="C198" s="218" t="s">
        <v>540</v>
      </c>
      <c r="D198" s="218" t="s">
        <v>130</v>
      </c>
      <c r="E198" s="219" t="s">
        <v>541</v>
      </c>
      <c r="F198" s="220" t="s">
        <v>542</v>
      </c>
      <c r="G198" s="221" t="s">
        <v>133</v>
      </c>
      <c r="H198" s="222">
        <v>5</v>
      </c>
      <c r="I198" s="223"/>
      <c r="J198" s="224">
        <f>ROUND(I198*H198,2)</f>
        <v>0</v>
      </c>
      <c r="K198" s="225"/>
      <c r="L198" s="42"/>
      <c r="M198" s="226" t="s">
        <v>1</v>
      </c>
      <c r="N198" s="227" t="s">
        <v>41</v>
      </c>
      <c r="O198" s="89"/>
      <c r="P198" s="228">
        <f>O198*H198</f>
        <v>0</v>
      </c>
      <c r="Q198" s="228">
        <v>6.9999999999999994E-05</v>
      </c>
      <c r="R198" s="228">
        <f>Q198*H198</f>
        <v>0.00034999999999999994</v>
      </c>
      <c r="S198" s="228">
        <v>0.021000000000000001</v>
      </c>
      <c r="T198" s="229">
        <f>S198*H198</f>
        <v>0.10500000000000001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30" t="s">
        <v>134</v>
      </c>
      <c r="AT198" s="230" t="s">
        <v>130</v>
      </c>
      <c r="AU198" s="230" t="s">
        <v>86</v>
      </c>
      <c r="AY198" s="15" t="s">
        <v>127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5" t="s">
        <v>84</v>
      </c>
      <c r="BK198" s="231">
        <f>ROUND(I198*H198,2)</f>
        <v>0</v>
      </c>
      <c r="BL198" s="15" t="s">
        <v>134</v>
      </c>
      <c r="BM198" s="230" t="s">
        <v>543</v>
      </c>
    </row>
    <row r="199" s="2" customFormat="1" ht="33" customHeight="1">
      <c r="A199" s="36"/>
      <c r="B199" s="37"/>
      <c r="C199" s="218" t="s">
        <v>544</v>
      </c>
      <c r="D199" s="218" t="s">
        <v>130</v>
      </c>
      <c r="E199" s="219" t="s">
        <v>545</v>
      </c>
      <c r="F199" s="220" t="s">
        <v>546</v>
      </c>
      <c r="G199" s="221" t="s">
        <v>203</v>
      </c>
      <c r="H199" s="222">
        <v>1</v>
      </c>
      <c r="I199" s="223"/>
      <c r="J199" s="224">
        <f>ROUND(I199*H199,2)</f>
        <v>0</v>
      </c>
      <c r="K199" s="225"/>
      <c r="L199" s="42"/>
      <c r="M199" s="226" t="s">
        <v>1</v>
      </c>
      <c r="N199" s="227" t="s">
        <v>41</v>
      </c>
      <c r="O199" s="89"/>
      <c r="P199" s="228">
        <f>O199*H199</f>
        <v>0</v>
      </c>
      <c r="Q199" s="228">
        <v>0.0078799999999999999</v>
      </c>
      <c r="R199" s="228">
        <f>Q199*H199</f>
        <v>0.0078799999999999999</v>
      </c>
      <c r="S199" s="228">
        <v>0</v>
      </c>
      <c r="T199" s="229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30" t="s">
        <v>134</v>
      </c>
      <c r="AT199" s="230" t="s">
        <v>130</v>
      </c>
      <c r="AU199" s="230" t="s">
        <v>86</v>
      </c>
      <c r="AY199" s="15" t="s">
        <v>127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5" t="s">
        <v>84</v>
      </c>
      <c r="BK199" s="231">
        <f>ROUND(I199*H199,2)</f>
        <v>0</v>
      </c>
      <c r="BL199" s="15" t="s">
        <v>134</v>
      </c>
      <c r="BM199" s="230" t="s">
        <v>547</v>
      </c>
    </row>
    <row r="200" s="2" customFormat="1" ht="24.15" customHeight="1">
      <c r="A200" s="36"/>
      <c r="B200" s="37"/>
      <c r="C200" s="218" t="s">
        <v>548</v>
      </c>
      <c r="D200" s="218" t="s">
        <v>130</v>
      </c>
      <c r="E200" s="219" t="s">
        <v>549</v>
      </c>
      <c r="F200" s="220" t="s">
        <v>550</v>
      </c>
      <c r="G200" s="221" t="s">
        <v>203</v>
      </c>
      <c r="H200" s="222">
        <v>2</v>
      </c>
      <c r="I200" s="223"/>
      <c r="J200" s="224">
        <f>ROUND(I200*H200,2)</f>
        <v>0</v>
      </c>
      <c r="K200" s="225"/>
      <c r="L200" s="42"/>
      <c r="M200" s="226" t="s">
        <v>1</v>
      </c>
      <c r="N200" s="227" t="s">
        <v>41</v>
      </c>
      <c r="O200" s="89"/>
      <c r="P200" s="228">
        <f>O200*H200</f>
        <v>0</v>
      </c>
      <c r="Q200" s="228">
        <v>0.0011900000000000001</v>
      </c>
      <c r="R200" s="228">
        <f>Q200*H200</f>
        <v>0.0023800000000000002</v>
      </c>
      <c r="S200" s="228">
        <v>0</v>
      </c>
      <c r="T200" s="229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30" t="s">
        <v>134</v>
      </c>
      <c r="AT200" s="230" t="s">
        <v>130</v>
      </c>
      <c r="AU200" s="230" t="s">
        <v>86</v>
      </c>
      <c r="AY200" s="15" t="s">
        <v>127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5" t="s">
        <v>84</v>
      </c>
      <c r="BK200" s="231">
        <f>ROUND(I200*H200,2)</f>
        <v>0</v>
      </c>
      <c r="BL200" s="15" t="s">
        <v>134</v>
      </c>
      <c r="BM200" s="230" t="s">
        <v>551</v>
      </c>
    </row>
    <row r="201" s="2" customFormat="1" ht="21.75" customHeight="1">
      <c r="A201" s="36"/>
      <c r="B201" s="37"/>
      <c r="C201" s="218" t="s">
        <v>552</v>
      </c>
      <c r="D201" s="218" t="s">
        <v>130</v>
      </c>
      <c r="E201" s="219" t="s">
        <v>553</v>
      </c>
      <c r="F201" s="220" t="s">
        <v>554</v>
      </c>
      <c r="G201" s="221" t="s">
        <v>133</v>
      </c>
      <c r="H201" s="222">
        <v>1</v>
      </c>
      <c r="I201" s="223"/>
      <c r="J201" s="224">
        <f>ROUND(I201*H201,2)</f>
        <v>0</v>
      </c>
      <c r="K201" s="225"/>
      <c r="L201" s="42"/>
      <c r="M201" s="226" t="s">
        <v>1</v>
      </c>
      <c r="N201" s="227" t="s">
        <v>41</v>
      </c>
      <c r="O201" s="89"/>
      <c r="P201" s="228">
        <f>O201*H201</f>
        <v>0</v>
      </c>
      <c r="Q201" s="228">
        <v>0.00064999999999999997</v>
      </c>
      <c r="R201" s="228">
        <f>Q201*H201</f>
        <v>0.00064999999999999997</v>
      </c>
      <c r="S201" s="228">
        <v>0</v>
      </c>
      <c r="T201" s="229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30" t="s">
        <v>134</v>
      </c>
      <c r="AT201" s="230" t="s">
        <v>130</v>
      </c>
      <c r="AU201" s="230" t="s">
        <v>86</v>
      </c>
      <c r="AY201" s="15" t="s">
        <v>127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5" t="s">
        <v>84</v>
      </c>
      <c r="BK201" s="231">
        <f>ROUND(I201*H201,2)</f>
        <v>0</v>
      </c>
      <c r="BL201" s="15" t="s">
        <v>134</v>
      </c>
      <c r="BM201" s="230" t="s">
        <v>555</v>
      </c>
    </row>
    <row r="202" s="2" customFormat="1" ht="24.15" customHeight="1">
      <c r="A202" s="36"/>
      <c r="B202" s="37"/>
      <c r="C202" s="218" t="s">
        <v>556</v>
      </c>
      <c r="D202" s="218" t="s">
        <v>130</v>
      </c>
      <c r="E202" s="219" t="s">
        <v>557</v>
      </c>
      <c r="F202" s="220" t="s">
        <v>558</v>
      </c>
      <c r="G202" s="221" t="s">
        <v>220</v>
      </c>
      <c r="H202" s="222"/>
      <c r="I202" s="223"/>
      <c r="J202" s="224">
        <f>ROUND(I202*H202,2)</f>
        <v>0</v>
      </c>
      <c r="K202" s="225"/>
      <c r="L202" s="42"/>
      <c r="M202" s="226" t="s">
        <v>1</v>
      </c>
      <c r="N202" s="227" t="s">
        <v>41</v>
      </c>
      <c r="O202" s="89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30" t="s">
        <v>134</v>
      </c>
      <c r="AT202" s="230" t="s">
        <v>130</v>
      </c>
      <c r="AU202" s="230" t="s">
        <v>86</v>
      </c>
      <c r="AY202" s="15" t="s">
        <v>127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5" t="s">
        <v>84</v>
      </c>
      <c r="BK202" s="231">
        <f>ROUND(I202*H202,2)</f>
        <v>0</v>
      </c>
      <c r="BL202" s="15" t="s">
        <v>134</v>
      </c>
      <c r="BM202" s="230" t="s">
        <v>559</v>
      </c>
    </row>
    <row r="203" s="12" customFormat="1" ht="22.8" customHeight="1">
      <c r="A203" s="12"/>
      <c r="B203" s="203"/>
      <c r="C203" s="204"/>
      <c r="D203" s="205" t="s">
        <v>75</v>
      </c>
      <c r="E203" s="216" t="s">
        <v>560</v>
      </c>
      <c r="F203" s="216" t="s">
        <v>561</v>
      </c>
      <c r="G203" s="204"/>
      <c r="H203" s="204"/>
      <c r="I203" s="207"/>
      <c r="J203" s="217">
        <f>BK203</f>
        <v>0</v>
      </c>
      <c r="K203" s="204"/>
      <c r="L203" s="208"/>
      <c r="M203" s="209"/>
      <c r="N203" s="210"/>
      <c r="O203" s="210"/>
      <c r="P203" s="211">
        <f>SUM(P204:P212)</f>
        <v>0</v>
      </c>
      <c r="Q203" s="210"/>
      <c r="R203" s="211">
        <f>SUM(R204:R212)</f>
        <v>0.49816000000000005</v>
      </c>
      <c r="S203" s="210"/>
      <c r="T203" s="212">
        <f>SUM(T204:T212)</f>
        <v>0.22414000000000001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86</v>
      </c>
      <c r="AT203" s="214" t="s">
        <v>75</v>
      </c>
      <c r="AU203" s="214" t="s">
        <v>84</v>
      </c>
      <c r="AY203" s="213" t="s">
        <v>127</v>
      </c>
      <c r="BK203" s="215">
        <f>SUM(BK204:BK212)</f>
        <v>0</v>
      </c>
    </row>
    <row r="204" s="2" customFormat="1" ht="21.75" customHeight="1">
      <c r="A204" s="36"/>
      <c r="B204" s="37"/>
      <c r="C204" s="218" t="s">
        <v>562</v>
      </c>
      <c r="D204" s="218" t="s">
        <v>130</v>
      </c>
      <c r="E204" s="219" t="s">
        <v>563</v>
      </c>
      <c r="F204" s="220" t="s">
        <v>564</v>
      </c>
      <c r="G204" s="221" t="s">
        <v>212</v>
      </c>
      <c r="H204" s="222">
        <v>20</v>
      </c>
      <c r="I204" s="223"/>
      <c r="J204" s="224">
        <f>ROUND(I204*H204,2)</f>
        <v>0</v>
      </c>
      <c r="K204" s="225"/>
      <c r="L204" s="42"/>
      <c r="M204" s="226" t="s">
        <v>1</v>
      </c>
      <c r="N204" s="227" t="s">
        <v>41</v>
      </c>
      <c r="O204" s="89"/>
      <c r="P204" s="228">
        <f>O204*H204</f>
        <v>0</v>
      </c>
      <c r="Q204" s="228">
        <v>5.0000000000000002E-05</v>
      </c>
      <c r="R204" s="228">
        <f>Q204*H204</f>
        <v>0.001</v>
      </c>
      <c r="S204" s="228">
        <v>0.0053200000000000001</v>
      </c>
      <c r="T204" s="229">
        <f>S204*H204</f>
        <v>0.1064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30" t="s">
        <v>134</v>
      </c>
      <c r="AT204" s="230" t="s">
        <v>130</v>
      </c>
      <c r="AU204" s="230" t="s">
        <v>86</v>
      </c>
      <c r="AY204" s="15" t="s">
        <v>127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5" t="s">
        <v>84</v>
      </c>
      <c r="BK204" s="231">
        <f>ROUND(I204*H204,2)</f>
        <v>0</v>
      </c>
      <c r="BL204" s="15" t="s">
        <v>134</v>
      </c>
      <c r="BM204" s="230" t="s">
        <v>565</v>
      </c>
    </row>
    <row r="205" s="2" customFormat="1" ht="16.5" customHeight="1">
      <c r="A205" s="36"/>
      <c r="B205" s="37"/>
      <c r="C205" s="218" t="s">
        <v>566</v>
      </c>
      <c r="D205" s="218" t="s">
        <v>130</v>
      </c>
      <c r="E205" s="219" t="s">
        <v>567</v>
      </c>
      <c r="F205" s="220" t="s">
        <v>568</v>
      </c>
      <c r="G205" s="221" t="s">
        <v>212</v>
      </c>
      <c r="H205" s="222">
        <v>14</v>
      </c>
      <c r="I205" s="223"/>
      <c r="J205" s="224">
        <f>ROUND(I205*H205,2)</f>
        <v>0</v>
      </c>
      <c r="K205" s="225"/>
      <c r="L205" s="42"/>
      <c r="M205" s="226" t="s">
        <v>1</v>
      </c>
      <c r="N205" s="227" t="s">
        <v>41</v>
      </c>
      <c r="O205" s="89"/>
      <c r="P205" s="228">
        <f>O205*H205</f>
        <v>0</v>
      </c>
      <c r="Q205" s="228">
        <v>6.0000000000000002E-05</v>
      </c>
      <c r="R205" s="228">
        <f>Q205*H205</f>
        <v>0.00084000000000000003</v>
      </c>
      <c r="S205" s="228">
        <v>0.0084100000000000008</v>
      </c>
      <c r="T205" s="229">
        <f>S205*H205</f>
        <v>0.11774000000000001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30" t="s">
        <v>134</v>
      </c>
      <c r="AT205" s="230" t="s">
        <v>130</v>
      </c>
      <c r="AU205" s="230" t="s">
        <v>86</v>
      </c>
      <c r="AY205" s="15" t="s">
        <v>127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5" t="s">
        <v>84</v>
      </c>
      <c r="BK205" s="231">
        <f>ROUND(I205*H205,2)</f>
        <v>0</v>
      </c>
      <c r="BL205" s="15" t="s">
        <v>134</v>
      </c>
      <c r="BM205" s="230" t="s">
        <v>569</v>
      </c>
    </row>
    <row r="206" s="2" customFormat="1" ht="24.15" customHeight="1">
      <c r="A206" s="36"/>
      <c r="B206" s="37"/>
      <c r="C206" s="218" t="s">
        <v>570</v>
      </c>
      <c r="D206" s="218" t="s">
        <v>130</v>
      </c>
      <c r="E206" s="219" t="s">
        <v>571</v>
      </c>
      <c r="F206" s="220" t="s">
        <v>572</v>
      </c>
      <c r="G206" s="221" t="s">
        <v>212</v>
      </c>
      <c r="H206" s="222">
        <v>3</v>
      </c>
      <c r="I206" s="223"/>
      <c r="J206" s="224">
        <f>ROUND(I206*H206,2)</f>
        <v>0</v>
      </c>
      <c r="K206" s="225"/>
      <c r="L206" s="42"/>
      <c r="M206" s="226" t="s">
        <v>1</v>
      </c>
      <c r="N206" s="227" t="s">
        <v>41</v>
      </c>
      <c r="O206" s="89"/>
      <c r="P206" s="228">
        <f>O206*H206</f>
        <v>0</v>
      </c>
      <c r="Q206" s="228">
        <v>0.0066100000000000004</v>
      </c>
      <c r="R206" s="228">
        <f>Q206*H206</f>
        <v>0.01983</v>
      </c>
      <c r="S206" s="228">
        <v>0</v>
      </c>
      <c r="T206" s="229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30" t="s">
        <v>134</v>
      </c>
      <c r="AT206" s="230" t="s">
        <v>130</v>
      </c>
      <c r="AU206" s="230" t="s">
        <v>86</v>
      </c>
      <c r="AY206" s="15" t="s">
        <v>127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5" t="s">
        <v>84</v>
      </c>
      <c r="BK206" s="231">
        <f>ROUND(I206*H206,2)</f>
        <v>0</v>
      </c>
      <c r="BL206" s="15" t="s">
        <v>134</v>
      </c>
      <c r="BM206" s="230" t="s">
        <v>573</v>
      </c>
    </row>
    <row r="207" s="2" customFormat="1" ht="24.15" customHeight="1">
      <c r="A207" s="36"/>
      <c r="B207" s="37"/>
      <c r="C207" s="218" t="s">
        <v>574</v>
      </c>
      <c r="D207" s="218" t="s">
        <v>130</v>
      </c>
      <c r="E207" s="219" t="s">
        <v>575</v>
      </c>
      <c r="F207" s="220" t="s">
        <v>576</v>
      </c>
      <c r="G207" s="221" t="s">
        <v>212</v>
      </c>
      <c r="H207" s="222">
        <v>14</v>
      </c>
      <c r="I207" s="223"/>
      <c r="J207" s="224">
        <f>ROUND(I207*H207,2)</f>
        <v>0</v>
      </c>
      <c r="K207" s="225"/>
      <c r="L207" s="42"/>
      <c r="M207" s="226" t="s">
        <v>1</v>
      </c>
      <c r="N207" s="227" t="s">
        <v>41</v>
      </c>
      <c r="O207" s="89"/>
      <c r="P207" s="228">
        <f>O207*H207</f>
        <v>0</v>
      </c>
      <c r="Q207" s="228">
        <v>0.0083099999999999997</v>
      </c>
      <c r="R207" s="228">
        <f>Q207*H207</f>
        <v>0.11634</v>
      </c>
      <c r="S207" s="228">
        <v>0</v>
      </c>
      <c r="T207" s="229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30" t="s">
        <v>134</v>
      </c>
      <c r="AT207" s="230" t="s">
        <v>130</v>
      </c>
      <c r="AU207" s="230" t="s">
        <v>86</v>
      </c>
      <c r="AY207" s="15" t="s">
        <v>127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5" t="s">
        <v>84</v>
      </c>
      <c r="BK207" s="231">
        <f>ROUND(I207*H207,2)</f>
        <v>0</v>
      </c>
      <c r="BL207" s="15" t="s">
        <v>134</v>
      </c>
      <c r="BM207" s="230" t="s">
        <v>577</v>
      </c>
    </row>
    <row r="208" s="2" customFormat="1" ht="24.15" customHeight="1">
      <c r="A208" s="36"/>
      <c r="B208" s="37"/>
      <c r="C208" s="218" t="s">
        <v>578</v>
      </c>
      <c r="D208" s="218" t="s">
        <v>130</v>
      </c>
      <c r="E208" s="219" t="s">
        <v>579</v>
      </c>
      <c r="F208" s="220" t="s">
        <v>580</v>
      </c>
      <c r="G208" s="221" t="s">
        <v>212</v>
      </c>
      <c r="H208" s="222">
        <v>20</v>
      </c>
      <c r="I208" s="223"/>
      <c r="J208" s="224">
        <f>ROUND(I208*H208,2)</f>
        <v>0</v>
      </c>
      <c r="K208" s="225"/>
      <c r="L208" s="42"/>
      <c r="M208" s="226" t="s">
        <v>1</v>
      </c>
      <c r="N208" s="227" t="s">
        <v>41</v>
      </c>
      <c r="O208" s="89"/>
      <c r="P208" s="228">
        <f>O208*H208</f>
        <v>0</v>
      </c>
      <c r="Q208" s="228">
        <v>0.01061</v>
      </c>
      <c r="R208" s="228">
        <f>Q208*H208</f>
        <v>0.2122</v>
      </c>
      <c r="S208" s="228">
        <v>0</v>
      </c>
      <c r="T208" s="229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30" t="s">
        <v>134</v>
      </c>
      <c r="AT208" s="230" t="s">
        <v>130</v>
      </c>
      <c r="AU208" s="230" t="s">
        <v>86</v>
      </c>
      <c r="AY208" s="15" t="s">
        <v>127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5" t="s">
        <v>84</v>
      </c>
      <c r="BK208" s="231">
        <f>ROUND(I208*H208,2)</f>
        <v>0</v>
      </c>
      <c r="BL208" s="15" t="s">
        <v>134</v>
      </c>
      <c r="BM208" s="230" t="s">
        <v>581</v>
      </c>
    </row>
    <row r="209" s="2" customFormat="1" ht="24.15" customHeight="1">
      <c r="A209" s="36"/>
      <c r="B209" s="37"/>
      <c r="C209" s="218" t="s">
        <v>582</v>
      </c>
      <c r="D209" s="218" t="s">
        <v>130</v>
      </c>
      <c r="E209" s="219" t="s">
        <v>583</v>
      </c>
      <c r="F209" s="220" t="s">
        <v>584</v>
      </c>
      <c r="G209" s="221" t="s">
        <v>212</v>
      </c>
      <c r="H209" s="222">
        <v>11</v>
      </c>
      <c r="I209" s="223"/>
      <c r="J209" s="224">
        <f>ROUND(I209*H209,2)</f>
        <v>0</v>
      </c>
      <c r="K209" s="225"/>
      <c r="L209" s="42"/>
      <c r="M209" s="226" t="s">
        <v>1</v>
      </c>
      <c r="N209" s="227" t="s">
        <v>41</v>
      </c>
      <c r="O209" s="89"/>
      <c r="P209" s="228">
        <f>O209*H209</f>
        <v>0</v>
      </c>
      <c r="Q209" s="228">
        <v>0.01345</v>
      </c>
      <c r="R209" s="228">
        <f>Q209*H209</f>
        <v>0.14795</v>
      </c>
      <c r="S209" s="228">
        <v>0</v>
      </c>
      <c r="T209" s="229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30" t="s">
        <v>134</v>
      </c>
      <c r="AT209" s="230" t="s">
        <v>130</v>
      </c>
      <c r="AU209" s="230" t="s">
        <v>86</v>
      </c>
      <c r="AY209" s="15" t="s">
        <v>127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5" t="s">
        <v>84</v>
      </c>
      <c r="BK209" s="231">
        <f>ROUND(I209*H209,2)</f>
        <v>0</v>
      </c>
      <c r="BL209" s="15" t="s">
        <v>134</v>
      </c>
      <c r="BM209" s="230" t="s">
        <v>585</v>
      </c>
    </row>
    <row r="210" s="2" customFormat="1" ht="21.75" customHeight="1">
      <c r="A210" s="36"/>
      <c r="B210" s="37"/>
      <c r="C210" s="218" t="s">
        <v>586</v>
      </c>
      <c r="D210" s="218" t="s">
        <v>130</v>
      </c>
      <c r="E210" s="219" t="s">
        <v>587</v>
      </c>
      <c r="F210" s="220" t="s">
        <v>588</v>
      </c>
      <c r="G210" s="221" t="s">
        <v>212</v>
      </c>
      <c r="H210" s="222">
        <v>48</v>
      </c>
      <c r="I210" s="223"/>
      <c r="J210" s="224">
        <f>ROUND(I210*H210,2)</f>
        <v>0</v>
      </c>
      <c r="K210" s="225"/>
      <c r="L210" s="42"/>
      <c r="M210" s="226" t="s">
        <v>1</v>
      </c>
      <c r="N210" s="227" t="s">
        <v>41</v>
      </c>
      <c r="O210" s="89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30" t="s">
        <v>134</v>
      </c>
      <c r="AT210" s="230" t="s">
        <v>130</v>
      </c>
      <c r="AU210" s="230" t="s">
        <v>86</v>
      </c>
      <c r="AY210" s="15" t="s">
        <v>127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5" t="s">
        <v>84</v>
      </c>
      <c r="BK210" s="231">
        <f>ROUND(I210*H210,2)</f>
        <v>0</v>
      </c>
      <c r="BL210" s="15" t="s">
        <v>134</v>
      </c>
      <c r="BM210" s="230" t="s">
        <v>589</v>
      </c>
    </row>
    <row r="211" s="2" customFormat="1" ht="16.5" customHeight="1">
      <c r="A211" s="36"/>
      <c r="B211" s="37"/>
      <c r="C211" s="218" t="s">
        <v>590</v>
      </c>
      <c r="D211" s="218" t="s">
        <v>130</v>
      </c>
      <c r="E211" s="219" t="s">
        <v>591</v>
      </c>
      <c r="F211" s="220" t="s">
        <v>592</v>
      </c>
      <c r="G211" s="221" t="s">
        <v>337</v>
      </c>
      <c r="H211" s="222">
        <v>1</v>
      </c>
      <c r="I211" s="223"/>
      <c r="J211" s="224">
        <f>ROUND(I211*H211,2)</f>
        <v>0</v>
      </c>
      <c r="K211" s="225"/>
      <c r="L211" s="42"/>
      <c r="M211" s="226" t="s">
        <v>1</v>
      </c>
      <c r="N211" s="227" t="s">
        <v>41</v>
      </c>
      <c r="O211" s="89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30" t="s">
        <v>134</v>
      </c>
      <c r="AT211" s="230" t="s">
        <v>130</v>
      </c>
      <c r="AU211" s="230" t="s">
        <v>86</v>
      </c>
      <c r="AY211" s="15" t="s">
        <v>127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5" t="s">
        <v>84</v>
      </c>
      <c r="BK211" s="231">
        <f>ROUND(I211*H211,2)</f>
        <v>0</v>
      </c>
      <c r="BL211" s="15" t="s">
        <v>134</v>
      </c>
      <c r="BM211" s="230" t="s">
        <v>593</v>
      </c>
    </row>
    <row r="212" s="2" customFormat="1" ht="24.15" customHeight="1">
      <c r="A212" s="36"/>
      <c r="B212" s="37"/>
      <c r="C212" s="218" t="s">
        <v>594</v>
      </c>
      <c r="D212" s="218" t="s">
        <v>130</v>
      </c>
      <c r="E212" s="219" t="s">
        <v>595</v>
      </c>
      <c r="F212" s="220" t="s">
        <v>596</v>
      </c>
      <c r="G212" s="221" t="s">
        <v>220</v>
      </c>
      <c r="H212" s="222"/>
      <c r="I212" s="223"/>
      <c r="J212" s="224">
        <f>ROUND(I212*H212,2)</f>
        <v>0</v>
      </c>
      <c r="K212" s="225"/>
      <c r="L212" s="42"/>
      <c r="M212" s="226" t="s">
        <v>1</v>
      </c>
      <c r="N212" s="227" t="s">
        <v>41</v>
      </c>
      <c r="O212" s="89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30" t="s">
        <v>134</v>
      </c>
      <c r="AT212" s="230" t="s">
        <v>130</v>
      </c>
      <c r="AU212" s="230" t="s">
        <v>86</v>
      </c>
      <c r="AY212" s="15" t="s">
        <v>127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5" t="s">
        <v>84</v>
      </c>
      <c r="BK212" s="231">
        <f>ROUND(I212*H212,2)</f>
        <v>0</v>
      </c>
      <c r="BL212" s="15" t="s">
        <v>134</v>
      </c>
      <c r="BM212" s="230" t="s">
        <v>597</v>
      </c>
    </row>
    <row r="213" s="12" customFormat="1" ht="22.8" customHeight="1">
      <c r="A213" s="12"/>
      <c r="B213" s="203"/>
      <c r="C213" s="204"/>
      <c r="D213" s="205" t="s">
        <v>75</v>
      </c>
      <c r="E213" s="216" t="s">
        <v>277</v>
      </c>
      <c r="F213" s="216" t="s">
        <v>278</v>
      </c>
      <c r="G213" s="204"/>
      <c r="H213" s="204"/>
      <c r="I213" s="207"/>
      <c r="J213" s="217">
        <f>BK213</f>
        <v>0</v>
      </c>
      <c r="K213" s="204"/>
      <c r="L213" s="208"/>
      <c r="M213" s="209"/>
      <c r="N213" s="210"/>
      <c r="O213" s="210"/>
      <c r="P213" s="211">
        <f>SUM(P214:P235)</f>
        <v>0</v>
      </c>
      <c r="Q213" s="210"/>
      <c r="R213" s="211">
        <f>SUM(R214:R235)</f>
        <v>0.057900328000000001</v>
      </c>
      <c r="S213" s="210"/>
      <c r="T213" s="212">
        <f>SUM(T214:T235)</f>
        <v>0.20584000000000002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86</v>
      </c>
      <c r="AT213" s="214" t="s">
        <v>75</v>
      </c>
      <c r="AU213" s="214" t="s">
        <v>84</v>
      </c>
      <c r="AY213" s="213" t="s">
        <v>127</v>
      </c>
      <c r="BK213" s="215">
        <f>SUM(BK214:BK235)</f>
        <v>0</v>
      </c>
    </row>
    <row r="214" s="2" customFormat="1" ht="24.15" customHeight="1">
      <c r="A214" s="36"/>
      <c r="B214" s="37"/>
      <c r="C214" s="218" t="s">
        <v>598</v>
      </c>
      <c r="D214" s="218" t="s">
        <v>130</v>
      </c>
      <c r="E214" s="219" t="s">
        <v>599</v>
      </c>
      <c r="F214" s="220" t="s">
        <v>600</v>
      </c>
      <c r="G214" s="221" t="s">
        <v>133</v>
      </c>
      <c r="H214" s="222">
        <v>10</v>
      </c>
      <c r="I214" s="223"/>
      <c r="J214" s="224">
        <f>ROUND(I214*H214,2)</f>
        <v>0</v>
      </c>
      <c r="K214" s="225"/>
      <c r="L214" s="42"/>
      <c r="M214" s="226" t="s">
        <v>1</v>
      </c>
      <c r="N214" s="227" t="s">
        <v>41</v>
      </c>
      <c r="O214" s="89"/>
      <c r="P214" s="228">
        <f>O214*H214</f>
        <v>0</v>
      </c>
      <c r="Q214" s="228">
        <v>2.0000000000000002E-05</v>
      </c>
      <c r="R214" s="228">
        <f>Q214*H214</f>
        <v>0.00020000000000000001</v>
      </c>
      <c r="S214" s="228">
        <v>0.014</v>
      </c>
      <c r="T214" s="229">
        <f>S214*H214</f>
        <v>0.14000000000000001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30" t="s">
        <v>134</v>
      </c>
      <c r="AT214" s="230" t="s">
        <v>130</v>
      </c>
      <c r="AU214" s="230" t="s">
        <v>86</v>
      </c>
      <c r="AY214" s="15" t="s">
        <v>127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5" t="s">
        <v>84</v>
      </c>
      <c r="BK214" s="231">
        <f>ROUND(I214*H214,2)</f>
        <v>0</v>
      </c>
      <c r="BL214" s="15" t="s">
        <v>134</v>
      </c>
      <c r="BM214" s="230" t="s">
        <v>601</v>
      </c>
    </row>
    <row r="215" s="2" customFormat="1" ht="24.15" customHeight="1">
      <c r="A215" s="36"/>
      <c r="B215" s="37"/>
      <c r="C215" s="218" t="s">
        <v>602</v>
      </c>
      <c r="D215" s="218" t="s">
        <v>130</v>
      </c>
      <c r="E215" s="219" t="s">
        <v>603</v>
      </c>
      <c r="F215" s="220" t="s">
        <v>604</v>
      </c>
      <c r="G215" s="221" t="s">
        <v>133</v>
      </c>
      <c r="H215" s="222">
        <v>6</v>
      </c>
      <c r="I215" s="223"/>
      <c r="J215" s="224">
        <f>ROUND(I215*H215,2)</f>
        <v>0</v>
      </c>
      <c r="K215" s="225"/>
      <c r="L215" s="42"/>
      <c r="M215" s="226" t="s">
        <v>1</v>
      </c>
      <c r="N215" s="227" t="s">
        <v>41</v>
      </c>
      <c r="O215" s="89"/>
      <c r="P215" s="228">
        <f>O215*H215</f>
        <v>0</v>
      </c>
      <c r="Q215" s="228">
        <v>8.0000000000000007E-05</v>
      </c>
      <c r="R215" s="228">
        <f>Q215*H215</f>
        <v>0.00048000000000000007</v>
      </c>
      <c r="S215" s="228">
        <v>0.0090799999999999995</v>
      </c>
      <c r="T215" s="229">
        <f>S215*H215</f>
        <v>0.054480000000000001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30" t="s">
        <v>134</v>
      </c>
      <c r="AT215" s="230" t="s">
        <v>130</v>
      </c>
      <c r="AU215" s="230" t="s">
        <v>86</v>
      </c>
      <c r="AY215" s="15" t="s">
        <v>127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5" t="s">
        <v>84</v>
      </c>
      <c r="BK215" s="231">
        <f>ROUND(I215*H215,2)</f>
        <v>0</v>
      </c>
      <c r="BL215" s="15" t="s">
        <v>134</v>
      </c>
      <c r="BM215" s="230" t="s">
        <v>605</v>
      </c>
    </row>
    <row r="216" s="2" customFormat="1" ht="21.75" customHeight="1">
      <c r="A216" s="36"/>
      <c r="B216" s="37"/>
      <c r="C216" s="218" t="s">
        <v>606</v>
      </c>
      <c r="D216" s="218" t="s">
        <v>130</v>
      </c>
      <c r="E216" s="219" t="s">
        <v>607</v>
      </c>
      <c r="F216" s="220" t="s">
        <v>608</v>
      </c>
      <c r="G216" s="221" t="s">
        <v>133</v>
      </c>
      <c r="H216" s="222">
        <v>2</v>
      </c>
      <c r="I216" s="223"/>
      <c r="J216" s="224">
        <f>ROUND(I216*H216,2)</f>
        <v>0</v>
      </c>
      <c r="K216" s="225"/>
      <c r="L216" s="42"/>
      <c r="M216" s="226" t="s">
        <v>1</v>
      </c>
      <c r="N216" s="227" t="s">
        <v>41</v>
      </c>
      <c r="O216" s="89"/>
      <c r="P216" s="228">
        <f>O216*H216</f>
        <v>0</v>
      </c>
      <c r="Q216" s="228">
        <v>6.0000000000000002E-05</v>
      </c>
      <c r="R216" s="228">
        <f>Q216*H216</f>
        <v>0.00012</v>
      </c>
      <c r="S216" s="228">
        <v>0.0011000000000000001</v>
      </c>
      <c r="T216" s="229">
        <f>S216*H216</f>
        <v>0.0022000000000000001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30" t="s">
        <v>134</v>
      </c>
      <c r="AT216" s="230" t="s">
        <v>130</v>
      </c>
      <c r="AU216" s="230" t="s">
        <v>86</v>
      </c>
      <c r="AY216" s="15" t="s">
        <v>127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5" t="s">
        <v>84</v>
      </c>
      <c r="BK216" s="231">
        <f>ROUND(I216*H216,2)</f>
        <v>0</v>
      </c>
      <c r="BL216" s="15" t="s">
        <v>134</v>
      </c>
      <c r="BM216" s="230" t="s">
        <v>609</v>
      </c>
    </row>
    <row r="217" s="2" customFormat="1" ht="33" customHeight="1">
      <c r="A217" s="36"/>
      <c r="B217" s="37"/>
      <c r="C217" s="218" t="s">
        <v>610</v>
      </c>
      <c r="D217" s="218" t="s">
        <v>130</v>
      </c>
      <c r="E217" s="219" t="s">
        <v>611</v>
      </c>
      <c r="F217" s="220" t="s">
        <v>612</v>
      </c>
      <c r="G217" s="221" t="s">
        <v>133</v>
      </c>
      <c r="H217" s="222">
        <v>2</v>
      </c>
      <c r="I217" s="223"/>
      <c r="J217" s="224">
        <f>ROUND(I217*H217,2)</f>
        <v>0</v>
      </c>
      <c r="K217" s="225"/>
      <c r="L217" s="42"/>
      <c r="M217" s="226" t="s">
        <v>1</v>
      </c>
      <c r="N217" s="227" t="s">
        <v>41</v>
      </c>
      <c r="O217" s="89"/>
      <c r="P217" s="228">
        <f>O217*H217</f>
        <v>0</v>
      </c>
      <c r="Q217" s="228">
        <v>0.00027</v>
      </c>
      <c r="R217" s="228">
        <f>Q217*H217</f>
        <v>0.00054000000000000001</v>
      </c>
      <c r="S217" s="228">
        <v>0</v>
      </c>
      <c r="T217" s="229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30" t="s">
        <v>134</v>
      </c>
      <c r="AT217" s="230" t="s">
        <v>130</v>
      </c>
      <c r="AU217" s="230" t="s">
        <v>86</v>
      </c>
      <c r="AY217" s="15" t="s">
        <v>127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5" t="s">
        <v>84</v>
      </c>
      <c r="BK217" s="231">
        <f>ROUND(I217*H217,2)</f>
        <v>0</v>
      </c>
      <c r="BL217" s="15" t="s">
        <v>134</v>
      </c>
      <c r="BM217" s="230" t="s">
        <v>613</v>
      </c>
    </row>
    <row r="218" s="2" customFormat="1" ht="21.75" customHeight="1">
      <c r="A218" s="36"/>
      <c r="B218" s="37"/>
      <c r="C218" s="218" t="s">
        <v>614</v>
      </c>
      <c r="D218" s="218" t="s">
        <v>130</v>
      </c>
      <c r="E218" s="219" t="s">
        <v>615</v>
      </c>
      <c r="F218" s="220" t="s">
        <v>616</v>
      </c>
      <c r="G218" s="221" t="s">
        <v>133</v>
      </c>
      <c r="H218" s="222">
        <v>1</v>
      </c>
      <c r="I218" s="223"/>
      <c r="J218" s="224">
        <f>ROUND(I218*H218,2)</f>
        <v>0</v>
      </c>
      <c r="K218" s="225"/>
      <c r="L218" s="42"/>
      <c r="M218" s="226" t="s">
        <v>1</v>
      </c>
      <c r="N218" s="227" t="s">
        <v>41</v>
      </c>
      <c r="O218" s="89"/>
      <c r="P218" s="228">
        <f>O218*H218</f>
        <v>0</v>
      </c>
      <c r="Q218" s="228">
        <v>0.00058</v>
      </c>
      <c r="R218" s="228">
        <f>Q218*H218</f>
        <v>0.00058</v>
      </c>
      <c r="S218" s="228">
        <v>0</v>
      </c>
      <c r="T218" s="229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30" t="s">
        <v>134</v>
      </c>
      <c r="AT218" s="230" t="s">
        <v>130</v>
      </c>
      <c r="AU218" s="230" t="s">
        <v>86</v>
      </c>
      <c r="AY218" s="15" t="s">
        <v>127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5" t="s">
        <v>84</v>
      </c>
      <c r="BK218" s="231">
        <f>ROUND(I218*H218,2)</f>
        <v>0</v>
      </c>
      <c r="BL218" s="15" t="s">
        <v>134</v>
      </c>
      <c r="BM218" s="230" t="s">
        <v>617</v>
      </c>
    </row>
    <row r="219" s="2" customFormat="1" ht="21.75" customHeight="1">
      <c r="A219" s="36"/>
      <c r="B219" s="37"/>
      <c r="C219" s="218" t="s">
        <v>618</v>
      </c>
      <c r="D219" s="218" t="s">
        <v>130</v>
      </c>
      <c r="E219" s="219" t="s">
        <v>619</v>
      </c>
      <c r="F219" s="220" t="s">
        <v>620</v>
      </c>
      <c r="G219" s="221" t="s">
        <v>133</v>
      </c>
      <c r="H219" s="222">
        <v>2</v>
      </c>
      <c r="I219" s="223"/>
      <c r="J219" s="224">
        <f>ROUND(I219*H219,2)</f>
        <v>0</v>
      </c>
      <c r="K219" s="225"/>
      <c r="L219" s="42"/>
      <c r="M219" s="226" t="s">
        <v>1</v>
      </c>
      <c r="N219" s="227" t="s">
        <v>41</v>
      </c>
      <c r="O219" s="89"/>
      <c r="P219" s="228">
        <f>O219*H219</f>
        <v>0</v>
      </c>
      <c r="Q219" s="228">
        <v>0.00069999999999999999</v>
      </c>
      <c r="R219" s="228">
        <f>Q219*H219</f>
        <v>0.0014</v>
      </c>
      <c r="S219" s="228">
        <v>0</v>
      </c>
      <c r="T219" s="229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30" t="s">
        <v>134</v>
      </c>
      <c r="AT219" s="230" t="s">
        <v>130</v>
      </c>
      <c r="AU219" s="230" t="s">
        <v>86</v>
      </c>
      <c r="AY219" s="15" t="s">
        <v>127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5" t="s">
        <v>84</v>
      </c>
      <c r="BK219" s="231">
        <f>ROUND(I219*H219,2)</f>
        <v>0</v>
      </c>
      <c r="BL219" s="15" t="s">
        <v>134</v>
      </c>
      <c r="BM219" s="230" t="s">
        <v>621</v>
      </c>
    </row>
    <row r="220" s="2" customFormat="1" ht="24.15" customHeight="1">
      <c r="A220" s="36"/>
      <c r="B220" s="37"/>
      <c r="C220" s="218" t="s">
        <v>622</v>
      </c>
      <c r="D220" s="218" t="s">
        <v>130</v>
      </c>
      <c r="E220" s="219" t="s">
        <v>623</v>
      </c>
      <c r="F220" s="220" t="s">
        <v>624</v>
      </c>
      <c r="G220" s="221" t="s">
        <v>133</v>
      </c>
      <c r="H220" s="222">
        <v>1</v>
      </c>
      <c r="I220" s="223"/>
      <c r="J220" s="224">
        <f>ROUND(I220*H220,2)</f>
        <v>0</v>
      </c>
      <c r="K220" s="225"/>
      <c r="L220" s="42"/>
      <c r="M220" s="226" t="s">
        <v>1</v>
      </c>
      <c r="N220" s="227" t="s">
        <v>41</v>
      </c>
      <c r="O220" s="89"/>
      <c r="P220" s="228">
        <f>O220*H220</f>
        <v>0</v>
      </c>
      <c r="Q220" s="228">
        <v>0.00072999999999999996</v>
      </c>
      <c r="R220" s="228">
        <f>Q220*H220</f>
        <v>0.00072999999999999996</v>
      </c>
      <c r="S220" s="228">
        <v>0</v>
      </c>
      <c r="T220" s="229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30" t="s">
        <v>134</v>
      </c>
      <c r="AT220" s="230" t="s">
        <v>130</v>
      </c>
      <c r="AU220" s="230" t="s">
        <v>86</v>
      </c>
      <c r="AY220" s="15" t="s">
        <v>127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5" t="s">
        <v>84</v>
      </c>
      <c r="BK220" s="231">
        <f>ROUND(I220*H220,2)</f>
        <v>0</v>
      </c>
      <c r="BL220" s="15" t="s">
        <v>134</v>
      </c>
      <c r="BM220" s="230" t="s">
        <v>625</v>
      </c>
    </row>
    <row r="221" s="2" customFormat="1" ht="21.75" customHeight="1">
      <c r="A221" s="36"/>
      <c r="B221" s="37"/>
      <c r="C221" s="218" t="s">
        <v>626</v>
      </c>
      <c r="D221" s="218" t="s">
        <v>130</v>
      </c>
      <c r="E221" s="219" t="s">
        <v>627</v>
      </c>
      <c r="F221" s="220" t="s">
        <v>628</v>
      </c>
      <c r="G221" s="221" t="s">
        <v>133</v>
      </c>
      <c r="H221" s="222">
        <v>6</v>
      </c>
      <c r="I221" s="223"/>
      <c r="J221" s="224">
        <f>ROUND(I221*H221,2)</f>
        <v>0</v>
      </c>
      <c r="K221" s="225"/>
      <c r="L221" s="42"/>
      <c r="M221" s="226" t="s">
        <v>1</v>
      </c>
      <c r="N221" s="227" t="s">
        <v>41</v>
      </c>
      <c r="O221" s="89"/>
      <c r="P221" s="228">
        <f>O221*H221</f>
        <v>0</v>
      </c>
      <c r="Q221" s="228">
        <v>0.00075000000000000002</v>
      </c>
      <c r="R221" s="228">
        <f>Q221*H221</f>
        <v>0.0045000000000000005</v>
      </c>
      <c r="S221" s="228">
        <v>0</v>
      </c>
      <c r="T221" s="229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30" t="s">
        <v>134</v>
      </c>
      <c r="AT221" s="230" t="s">
        <v>130</v>
      </c>
      <c r="AU221" s="230" t="s">
        <v>86</v>
      </c>
      <c r="AY221" s="15" t="s">
        <v>127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5" t="s">
        <v>84</v>
      </c>
      <c r="BK221" s="231">
        <f>ROUND(I221*H221,2)</f>
        <v>0</v>
      </c>
      <c r="BL221" s="15" t="s">
        <v>134</v>
      </c>
      <c r="BM221" s="230" t="s">
        <v>629</v>
      </c>
    </row>
    <row r="222" s="2" customFormat="1" ht="21.75" customHeight="1">
      <c r="A222" s="36"/>
      <c r="B222" s="37"/>
      <c r="C222" s="218" t="s">
        <v>630</v>
      </c>
      <c r="D222" s="218" t="s">
        <v>130</v>
      </c>
      <c r="E222" s="219" t="s">
        <v>631</v>
      </c>
      <c r="F222" s="220" t="s">
        <v>632</v>
      </c>
      <c r="G222" s="221" t="s">
        <v>133</v>
      </c>
      <c r="H222" s="222">
        <v>8</v>
      </c>
      <c r="I222" s="223"/>
      <c r="J222" s="224">
        <f>ROUND(I222*H222,2)</f>
        <v>0</v>
      </c>
      <c r="K222" s="225"/>
      <c r="L222" s="42"/>
      <c r="M222" s="226" t="s">
        <v>1</v>
      </c>
      <c r="N222" s="227" t="s">
        <v>41</v>
      </c>
      <c r="O222" s="89"/>
      <c r="P222" s="228">
        <f>O222*H222</f>
        <v>0</v>
      </c>
      <c r="Q222" s="228">
        <v>0.0012800000000000001</v>
      </c>
      <c r="R222" s="228">
        <f>Q222*H222</f>
        <v>0.010240000000000001</v>
      </c>
      <c r="S222" s="228">
        <v>0</v>
      </c>
      <c r="T222" s="229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30" t="s">
        <v>134</v>
      </c>
      <c r="AT222" s="230" t="s">
        <v>130</v>
      </c>
      <c r="AU222" s="230" t="s">
        <v>86</v>
      </c>
      <c r="AY222" s="15" t="s">
        <v>127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5" t="s">
        <v>84</v>
      </c>
      <c r="BK222" s="231">
        <f>ROUND(I222*H222,2)</f>
        <v>0</v>
      </c>
      <c r="BL222" s="15" t="s">
        <v>134</v>
      </c>
      <c r="BM222" s="230" t="s">
        <v>633</v>
      </c>
    </row>
    <row r="223" s="2" customFormat="1" ht="21.75" customHeight="1">
      <c r="A223" s="36"/>
      <c r="B223" s="37"/>
      <c r="C223" s="218" t="s">
        <v>634</v>
      </c>
      <c r="D223" s="218" t="s">
        <v>130</v>
      </c>
      <c r="E223" s="219" t="s">
        <v>635</v>
      </c>
      <c r="F223" s="220" t="s">
        <v>285</v>
      </c>
      <c r="G223" s="221" t="s">
        <v>133</v>
      </c>
      <c r="H223" s="222">
        <v>4</v>
      </c>
      <c r="I223" s="223"/>
      <c r="J223" s="224">
        <f>ROUND(I223*H223,2)</f>
        <v>0</v>
      </c>
      <c r="K223" s="225"/>
      <c r="L223" s="42"/>
      <c r="M223" s="226" t="s">
        <v>1</v>
      </c>
      <c r="N223" s="227" t="s">
        <v>41</v>
      </c>
      <c r="O223" s="89"/>
      <c r="P223" s="228">
        <f>O223*H223</f>
        <v>0</v>
      </c>
      <c r="Q223" s="228">
        <v>0.0018</v>
      </c>
      <c r="R223" s="228">
        <f>Q223*H223</f>
        <v>0.0071999999999999998</v>
      </c>
      <c r="S223" s="228">
        <v>0</v>
      </c>
      <c r="T223" s="229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30" t="s">
        <v>134</v>
      </c>
      <c r="AT223" s="230" t="s">
        <v>130</v>
      </c>
      <c r="AU223" s="230" t="s">
        <v>86</v>
      </c>
      <c r="AY223" s="15" t="s">
        <v>127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5" t="s">
        <v>84</v>
      </c>
      <c r="BK223" s="231">
        <f>ROUND(I223*H223,2)</f>
        <v>0</v>
      </c>
      <c r="BL223" s="15" t="s">
        <v>134</v>
      </c>
      <c r="BM223" s="230" t="s">
        <v>636</v>
      </c>
    </row>
    <row r="224" s="2" customFormat="1" ht="24.15" customHeight="1">
      <c r="A224" s="36"/>
      <c r="B224" s="37"/>
      <c r="C224" s="218" t="s">
        <v>637</v>
      </c>
      <c r="D224" s="218" t="s">
        <v>130</v>
      </c>
      <c r="E224" s="219" t="s">
        <v>638</v>
      </c>
      <c r="F224" s="220" t="s">
        <v>639</v>
      </c>
      <c r="G224" s="221" t="s">
        <v>133</v>
      </c>
      <c r="H224" s="222">
        <v>2</v>
      </c>
      <c r="I224" s="223"/>
      <c r="J224" s="224">
        <f>ROUND(I224*H224,2)</f>
        <v>0</v>
      </c>
      <c r="K224" s="225"/>
      <c r="L224" s="42"/>
      <c r="M224" s="226" t="s">
        <v>1</v>
      </c>
      <c r="N224" s="227" t="s">
        <v>41</v>
      </c>
      <c r="O224" s="89"/>
      <c r="P224" s="228">
        <f>O224*H224</f>
        <v>0</v>
      </c>
      <c r="Q224" s="228">
        <v>1.0000000000000001E-05</v>
      </c>
      <c r="R224" s="228">
        <f>Q224*H224</f>
        <v>2.0000000000000002E-05</v>
      </c>
      <c r="S224" s="228">
        <v>0.0033800000000000002</v>
      </c>
      <c r="T224" s="229">
        <f>S224*H224</f>
        <v>0.0067600000000000004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30" t="s">
        <v>134</v>
      </c>
      <c r="AT224" s="230" t="s">
        <v>130</v>
      </c>
      <c r="AU224" s="230" t="s">
        <v>86</v>
      </c>
      <c r="AY224" s="15" t="s">
        <v>127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5" t="s">
        <v>84</v>
      </c>
      <c r="BK224" s="231">
        <f>ROUND(I224*H224,2)</f>
        <v>0</v>
      </c>
      <c r="BL224" s="15" t="s">
        <v>134</v>
      </c>
      <c r="BM224" s="230" t="s">
        <v>640</v>
      </c>
    </row>
    <row r="225" s="2" customFormat="1" ht="24.15" customHeight="1">
      <c r="A225" s="36"/>
      <c r="B225" s="37"/>
      <c r="C225" s="218" t="s">
        <v>641</v>
      </c>
      <c r="D225" s="218" t="s">
        <v>130</v>
      </c>
      <c r="E225" s="219" t="s">
        <v>642</v>
      </c>
      <c r="F225" s="220" t="s">
        <v>643</v>
      </c>
      <c r="G225" s="221" t="s">
        <v>133</v>
      </c>
      <c r="H225" s="222">
        <v>9</v>
      </c>
      <c r="I225" s="223"/>
      <c r="J225" s="224">
        <f>ROUND(I225*H225,2)</f>
        <v>0</v>
      </c>
      <c r="K225" s="225"/>
      <c r="L225" s="42"/>
      <c r="M225" s="226" t="s">
        <v>1</v>
      </c>
      <c r="N225" s="227" t="s">
        <v>41</v>
      </c>
      <c r="O225" s="89"/>
      <c r="P225" s="228">
        <f>O225*H225</f>
        <v>0</v>
      </c>
      <c r="Q225" s="228">
        <v>0.00022000000000000001</v>
      </c>
      <c r="R225" s="228">
        <f>Q225*H225</f>
        <v>0.00198</v>
      </c>
      <c r="S225" s="228">
        <v>0</v>
      </c>
      <c r="T225" s="229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30" t="s">
        <v>134</v>
      </c>
      <c r="AT225" s="230" t="s">
        <v>130</v>
      </c>
      <c r="AU225" s="230" t="s">
        <v>86</v>
      </c>
      <c r="AY225" s="15" t="s">
        <v>127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5" t="s">
        <v>84</v>
      </c>
      <c r="BK225" s="231">
        <f>ROUND(I225*H225,2)</f>
        <v>0</v>
      </c>
      <c r="BL225" s="15" t="s">
        <v>134</v>
      </c>
      <c r="BM225" s="230" t="s">
        <v>644</v>
      </c>
    </row>
    <row r="226" s="2" customFormat="1" ht="24.15" customHeight="1">
      <c r="A226" s="36"/>
      <c r="B226" s="37"/>
      <c r="C226" s="218" t="s">
        <v>645</v>
      </c>
      <c r="D226" s="218" t="s">
        <v>130</v>
      </c>
      <c r="E226" s="219" t="s">
        <v>646</v>
      </c>
      <c r="F226" s="220" t="s">
        <v>647</v>
      </c>
      <c r="G226" s="221" t="s">
        <v>133</v>
      </c>
      <c r="H226" s="222">
        <v>1</v>
      </c>
      <c r="I226" s="223"/>
      <c r="J226" s="224">
        <f>ROUND(I226*H226,2)</f>
        <v>0</v>
      </c>
      <c r="K226" s="225"/>
      <c r="L226" s="42"/>
      <c r="M226" s="226" t="s">
        <v>1</v>
      </c>
      <c r="N226" s="227" t="s">
        <v>41</v>
      </c>
      <c r="O226" s="89"/>
      <c r="P226" s="228">
        <f>O226*H226</f>
        <v>0</v>
      </c>
      <c r="Q226" s="228">
        <v>0.00114</v>
      </c>
      <c r="R226" s="228">
        <f>Q226*H226</f>
        <v>0.00114</v>
      </c>
      <c r="S226" s="228">
        <v>0</v>
      </c>
      <c r="T226" s="229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30" t="s">
        <v>134</v>
      </c>
      <c r="AT226" s="230" t="s">
        <v>130</v>
      </c>
      <c r="AU226" s="230" t="s">
        <v>86</v>
      </c>
      <c r="AY226" s="15" t="s">
        <v>127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5" t="s">
        <v>84</v>
      </c>
      <c r="BK226" s="231">
        <f>ROUND(I226*H226,2)</f>
        <v>0</v>
      </c>
      <c r="BL226" s="15" t="s">
        <v>134</v>
      </c>
      <c r="BM226" s="230" t="s">
        <v>648</v>
      </c>
    </row>
    <row r="227" s="2" customFormat="1" ht="24.15" customHeight="1">
      <c r="A227" s="36"/>
      <c r="B227" s="37"/>
      <c r="C227" s="218" t="s">
        <v>649</v>
      </c>
      <c r="D227" s="218" t="s">
        <v>130</v>
      </c>
      <c r="E227" s="219" t="s">
        <v>650</v>
      </c>
      <c r="F227" s="220" t="s">
        <v>651</v>
      </c>
      <c r="G227" s="221" t="s">
        <v>133</v>
      </c>
      <c r="H227" s="222">
        <v>2</v>
      </c>
      <c r="I227" s="223"/>
      <c r="J227" s="224">
        <f>ROUND(I227*H227,2)</f>
        <v>0</v>
      </c>
      <c r="K227" s="225"/>
      <c r="L227" s="42"/>
      <c r="M227" s="226" t="s">
        <v>1</v>
      </c>
      <c r="N227" s="227" t="s">
        <v>41</v>
      </c>
      <c r="O227" s="89"/>
      <c r="P227" s="228">
        <f>O227*H227</f>
        <v>0</v>
      </c>
      <c r="Q227" s="228">
        <v>0.00124</v>
      </c>
      <c r="R227" s="228">
        <f>Q227*H227</f>
        <v>0.00248</v>
      </c>
      <c r="S227" s="228">
        <v>0</v>
      </c>
      <c r="T227" s="229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30" t="s">
        <v>134</v>
      </c>
      <c r="AT227" s="230" t="s">
        <v>130</v>
      </c>
      <c r="AU227" s="230" t="s">
        <v>86</v>
      </c>
      <c r="AY227" s="15" t="s">
        <v>127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5" t="s">
        <v>84</v>
      </c>
      <c r="BK227" s="231">
        <f>ROUND(I227*H227,2)</f>
        <v>0</v>
      </c>
      <c r="BL227" s="15" t="s">
        <v>134</v>
      </c>
      <c r="BM227" s="230" t="s">
        <v>652</v>
      </c>
    </row>
    <row r="228" s="2" customFormat="1" ht="24.15" customHeight="1">
      <c r="A228" s="36"/>
      <c r="B228" s="37"/>
      <c r="C228" s="218" t="s">
        <v>653</v>
      </c>
      <c r="D228" s="218" t="s">
        <v>130</v>
      </c>
      <c r="E228" s="219" t="s">
        <v>654</v>
      </c>
      <c r="F228" s="220" t="s">
        <v>655</v>
      </c>
      <c r="G228" s="221" t="s">
        <v>133</v>
      </c>
      <c r="H228" s="222">
        <v>4</v>
      </c>
      <c r="I228" s="223"/>
      <c r="J228" s="224">
        <f>ROUND(I228*H228,2)</f>
        <v>0</v>
      </c>
      <c r="K228" s="225"/>
      <c r="L228" s="42"/>
      <c r="M228" s="226" t="s">
        <v>1</v>
      </c>
      <c r="N228" s="227" t="s">
        <v>41</v>
      </c>
      <c r="O228" s="89"/>
      <c r="P228" s="228">
        <f>O228*H228</f>
        <v>0</v>
      </c>
      <c r="Q228" s="228">
        <v>0.00069999999999999999</v>
      </c>
      <c r="R228" s="228">
        <f>Q228*H228</f>
        <v>0.0028</v>
      </c>
      <c r="S228" s="228">
        <v>0</v>
      </c>
      <c r="T228" s="229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30" t="s">
        <v>134</v>
      </c>
      <c r="AT228" s="230" t="s">
        <v>130</v>
      </c>
      <c r="AU228" s="230" t="s">
        <v>86</v>
      </c>
      <c r="AY228" s="15" t="s">
        <v>127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5" t="s">
        <v>84</v>
      </c>
      <c r="BK228" s="231">
        <f>ROUND(I228*H228,2)</f>
        <v>0</v>
      </c>
      <c r="BL228" s="15" t="s">
        <v>134</v>
      </c>
      <c r="BM228" s="230" t="s">
        <v>656</v>
      </c>
    </row>
    <row r="229" s="2" customFormat="1" ht="24.15" customHeight="1">
      <c r="A229" s="36"/>
      <c r="B229" s="37"/>
      <c r="C229" s="218" t="s">
        <v>657</v>
      </c>
      <c r="D229" s="218" t="s">
        <v>130</v>
      </c>
      <c r="E229" s="219" t="s">
        <v>658</v>
      </c>
      <c r="F229" s="220" t="s">
        <v>659</v>
      </c>
      <c r="G229" s="221" t="s">
        <v>133</v>
      </c>
      <c r="H229" s="222">
        <v>8</v>
      </c>
      <c r="I229" s="223"/>
      <c r="J229" s="224">
        <f>ROUND(I229*H229,2)</f>
        <v>0</v>
      </c>
      <c r="K229" s="225"/>
      <c r="L229" s="42"/>
      <c r="M229" s="226" t="s">
        <v>1</v>
      </c>
      <c r="N229" s="227" t="s">
        <v>41</v>
      </c>
      <c r="O229" s="89"/>
      <c r="P229" s="228">
        <f>O229*H229</f>
        <v>0</v>
      </c>
      <c r="Q229" s="228">
        <v>0.00107</v>
      </c>
      <c r="R229" s="228">
        <f>Q229*H229</f>
        <v>0.0085599999999999999</v>
      </c>
      <c r="S229" s="228">
        <v>0</v>
      </c>
      <c r="T229" s="229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30" t="s">
        <v>134</v>
      </c>
      <c r="AT229" s="230" t="s">
        <v>130</v>
      </c>
      <c r="AU229" s="230" t="s">
        <v>86</v>
      </c>
      <c r="AY229" s="15" t="s">
        <v>127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5" t="s">
        <v>84</v>
      </c>
      <c r="BK229" s="231">
        <f>ROUND(I229*H229,2)</f>
        <v>0</v>
      </c>
      <c r="BL229" s="15" t="s">
        <v>134</v>
      </c>
      <c r="BM229" s="230" t="s">
        <v>660</v>
      </c>
    </row>
    <row r="230" s="2" customFormat="1" ht="21.75" customHeight="1">
      <c r="A230" s="36"/>
      <c r="B230" s="37"/>
      <c r="C230" s="218" t="s">
        <v>661</v>
      </c>
      <c r="D230" s="218" t="s">
        <v>130</v>
      </c>
      <c r="E230" s="219" t="s">
        <v>662</v>
      </c>
      <c r="F230" s="220" t="s">
        <v>663</v>
      </c>
      <c r="G230" s="221" t="s">
        <v>133</v>
      </c>
      <c r="H230" s="222">
        <v>4</v>
      </c>
      <c r="I230" s="223"/>
      <c r="J230" s="224">
        <f>ROUND(I230*H230,2)</f>
        <v>0</v>
      </c>
      <c r="K230" s="225"/>
      <c r="L230" s="42"/>
      <c r="M230" s="226" t="s">
        <v>1</v>
      </c>
      <c r="N230" s="227" t="s">
        <v>41</v>
      </c>
      <c r="O230" s="89"/>
      <c r="P230" s="228">
        <f>O230*H230</f>
        <v>0</v>
      </c>
      <c r="Q230" s="228">
        <v>0.0016800000000000001</v>
      </c>
      <c r="R230" s="228">
        <f>Q230*H230</f>
        <v>0.0067200000000000003</v>
      </c>
      <c r="S230" s="228">
        <v>0</v>
      </c>
      <c r="T230" s="229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30" t="s">
        <v>134</v>
      </c>
      <c r="AT230" s="230" t="s">
        <v>130</v>
      </c>
      <c r="AU230" s="230" t="s">
        <v>86</v>
      </c>
      <c r="AY230" s="15" t="s">
        <v>127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5" t="s">
        <v>84</v>
      </c>
      <c r="BK230" s="231">
        <f>ROUND(I230*H230,2)</f>
        <v>0</v>
      </c>
      <c r="BL230" s="15" t="s">
        <v>134</v>
      </c>
      <c r="BM230" s="230" t="s">
        <v>664</v>
      </c>
    </row>
    <row r="231" s="2" customFormat="1" ht="24.15" customHeight="1">
      <c r="A231" s="36"/>
      <c r="B231" s="37"/>
      <c r="C231" s="218" t="s">
        <v>665</v>
      </c>
      <c r="D231" s="218" t="s">
        <v>130</v>
      </c>
      <c r="E231" s="219" t="s">
        <v>666</v>
      </c>
      <c r="F231" s="220" t="s">
        <v>667</v>
      </c>
      <c r="G231" s="221" t="s">
        <v>133</v>
      </c>
      <c r="H231" s="222">
        <v>2</v>
      </c>
      <c r="I231" s="223"/>
      <c r="J231" s="224">
        <f>ROUND(I231*H231,2)</f>
        <v>0</v>
      </c>
      <c r="K231" s="225"/>
      <c r="L231" s="42"/>
      <c r="M231" s="226" t="s">
        <v>1</v>
      </c>
      <c r="N231" s="227" t="s">
        <v>41</v>
      </c>
      <c r="O231" s="89"/>
      <c r="P231" s="228">
        <f>O231*H231</f>
        <v>0</v>
      </c>
      <c r="Q231" s="228">
        <v>0.0017201639999999999</v>
      </c>
      <c r="R231" s="228">
        <f>Q231*H231</f>
        <v>0.0034403279999999999</v>
      </c>
      <c r="S231" s="228">
        <v>0</v>
      </c>
      <c r="T231" s="229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30" t="s">
        <v>134</v>
      </c>
      <c r="AT231" s="230" t="s">
        <v>130</v>
      </c>
      <c r="AU231" s="230" t="s">
        <v>86</v>
      </c>
      <c r="AY231" s="15" t="s">
        <v>127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5" t="s">
        <v>84</v>
      </c>
      <c r="BK231" s="231">
        <f>ROUND(I231*H231,2)</f>
        <v>0</v>
      </c>
      <c r="BL231" s="15" t="s">
        <v>134</v>
      </c>
      <c r="BM231" s="230" t="s">
        <v>668</v>
      </c>
    </row>
    <row r="232" s="2" customFormat="1" ht="24.15" customHeight="1">
      <c r="A232" s="36"/>
      <c r="B232" s="37"/>
      <c r="C232" s="218" t="s">
        <v>669</v>
      </c>
      <c r="D232" s="218" t="s">
        <v>130</v>
      </c>
      <c r="E232" s="219" t="s">
        <v>670</v>
      </c>
      <c r="F232" s="220" t="s">
        <v>671</v>
      </c>
      <c r="G232" s="221" t="s">
        <v>133</v>
      </c>
      <c r="H232" s="222">
        <v>6</v>
      </c>
      <c r="I232" s="223"/>
      <c r="J232" s="224">
        <f>ROUND(I232*H232,2)</f>
        <v>0</v>
      </c>
      <c r="K232" s="225"/>
      <c r="L232" s="42"/>
      <c r="M232" s="226" t="s">
        <v>1</v>
      </c>
      <c r="N232" s="227" t="s">
        <v>41</v>
      </c>
      <c r="O232" s="89"/>
      <c r="P232" s="228">
        <f>O232*H232</f>
        <v>0</v>
      </c>
      <c r="Q232" s="228">
        <v>1.0000000000000001E-05</v>
      </c>
      <c r="R232" s="228">
        <f>Q232*H232</f>
        <v>6.0000000000000008E-05</v>
      </c>
      <c r="S232" s="228">
        <v>0.00040000000000000002</v>
      </c>
      <c r="T232" s="229">
        <f>S232*H232</f>
        <v>0.0024000000000000002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30" t="s">
        <v>134</v>
      </c>
      <c r="AT232" s="230" t="s">
        <v>130</v>
      </c>
      <c r="AU232" s="230" t="s">
        <v>86</v>
      </c>
      <c r="AY232" s="15" t="s">
        <v>127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5" t="s">
        <v>84</v>
      </c>
      <c r="BK232" s="231">
        <f>ROUND(I232*H232,2)</f>
        <v>0</v>
      </c>
      <c r="BL232" s="15" t="s">
        <v>134</v>
      </c>
      <c r="BM232" s="230" t="s">
        <v>672</v>
      </c>
    </row>
    <row r="233" s="2" customFormat="1" ht="24.15" customHeight="1">
      <c r="A233" s="36"/>
      <c r="B233" s="37"/>
      <c r="C233" s="218" t="s">
        <v>673</v>
      </c>
      <c r="D233" s="218" t="s">
        <v>130</v>
      </c>
      <c r="E233" s="219" t="s">
        <v>674</v>
      </c>
      <c r="F233" s="220" t="s">
        <v>675</v>
      </c>
      <c r="G233" s="221" t="s">
        <v>133</v>
      </c>
      <c r="H233" s="222">
        <v>6</v>
      </c>
      <c r="I233" s="223"/>
      <c r="J233" s="224">
        <f>ROUND(I233*H233,2)</f>
        <v>0</v>
      </c>
      <c r="K233" s="225"/>
      <c r="L233" s="42"/>
      <c r="M233" s="226" t="s">
        <v>1</v>
      </c>
      <c r="N233" s="227" t="s">
        <v>41</v>
      </c>
      <c r="O233" s="89"/>
      <c r="P233" s="228">
        <f>O233*H233</f>
        <v>0</v>
      </c>
      <c r="Q233" s="228">
        <v>0.00054000000000000001</v>
      </c>
      <c r="R233" s="228">
        <f>Q233*H233</f>
        <v>0.0032399999999999998</v>
      </c>
      <c r="S233" s="228">
        <v>0</v>
      </c>
      <c r="T233" s="229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30" t="s">
        <v>134</v>
      </c>
      <c r="AT233" s="230" t="s">
        <v>130</v>
      </c>
      <c r="AU233" s="230" t="s">
        <v>86</v>
      </c>
      <c r="AY233" s="15" t="s">
        <v>127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5" t="s">
        <v>84</v>
      </c>
      <c r="BK233" s="231">
        <f>ROUND(I233*H233,2)</f>
        <v>0</v>
      </c>
      <c r="BL233" s="15" t="s">
        <v>134</v>
      </c>
      <c r="BM233" s="230" t="s">
        <v>676</v>
      </c>
    </row>
    <row r="234" s="2" customFormat="1" ht="24.15" customHeight="1">
      <c r="A234" s="36"/>
      <c r="B234" s="37"/>
      <c r="C234" s="218" t="s">
        <v>677</v>
      </c>
      <c r="D234" s="218" t="s">
        <v>130</v>
      </c>
      <c r="E234" s="219" t="s">
        <v>678</v>
      </c>
      <c r="F234" s="220" t="s">
        <v>679</v>
      </c>
      <c r="G234" s="221" t="s">
        <v>133</v>
      </c>
      <c r="H234" s="222">
        <v>1</v>
      </c>
      <c r="I234" s="223"/>
      <c r="J234" s="224">
        <f>ROUND(I234*H234,2)</f>
        <v>0</v>
      </c>
      <c r="K234" s="225"/>
      <c r="L234" s="42"/>
      <c r="M234" s="226" t="s">
        <v>1</v>
      </c>
      <c r="N234" s="227" t="s">
        <v>41</v>
      </c>
      <c r="O234" s="89"/>
      <c r="P234" s="228">
        <f>O234*H234</f>
        <v>0</v>
      </c>
      <c r="Q234" s="228">
        <v>0.00147</v>
      </c>
      <c r="R234" s="228">
        <f>Q234*H234</f>
        <v>0.00147</v>
      </c>
      <c r="S234" s="228">
        <v>0</v>
      </c>
      <c r="T234" s="229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30" t="s">
        <v>134</v>
      </c>
      <c r="AT234" s="230" t="s">
        <v>130</v>
      </c>
      <c r="AU234" s="230" t="s">
        <v>86</v>
      </c>
      <c r="AY234" s="15" t="s">
        <v>127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5" t="s">
        <v>84</v>
      </c>
      <c r="BK234" s="231">
        <f>ROUND(I234*H234,2)</f>
        <v>0</v>
      </c>
      <c r="BL234" s="15" t="s">
        <v>134</v>
      </c>
      <c r="BM234" s="230" t="s">
        <v>680</v>
      </c>
    </row>
    <row r="235" s="2" customFormat="1" ht="24.15" customHeight="1">
      <c r="A235" s="36"/>
      <c r="B235" s="37"/>
      <c r="C235" s="218" t="s">
        <v>681</v>
      </c>
      <c r="D235" s="218" t="s">
        <v>130</v>
      </c>
      <c r="E235" s="219" t="s">
        <v>682</v>
      </c>
      <c r="F235" s="220" t="s">
        <v>683</v>
      </c>
      <c r="G235" s="221" t="s">
        <v>220</v>
      </c>
      <c r="H235" s="222"/>
      <c r="I235" s="223"/>
      <c r="J235" s="224">
        <f>ROUND(I235*H235,2)</f>
        <v>0</v>
      </c>
      <c r="K235" s="225"/>
      <c r="L235" s="42"/>
      <c r="M235" s="226" t="s">
        <v>1</v>
      </c>
      <c r="N235" s="227" t="s">
        <v>41</v>
      </c>
      <c r="O235" s="89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30" t="s">
        <v>134</v>
      </c>
      <c r="AT235" s="230" t="s">
        <v>130</v>
      </c>
      <c r="AU235" s="230" t="s">
        <v>86</v>
      </c>
      <c r="AY235" s="15" t="s">
        <v>127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5" t="s">
        <v>84</v>
      </c>
      <c r="BK235" s="231">
        <f>ROUND(I235*H235,2)</f>
        <v>0</v>
      </c>
      <c r="BL235" s="15" t="s">
        <v>134</v>
      </c>
      <c r="BM235" s="230" t="s">
        <v>684</v>
      </c>
    </row>
    <row r="236" s="12" customFormat="1" ht="22.8" customHeight="1">
      <c r="A236" s="12"/>
      <c r="B236" s="203"/>
      <c r="C236" s="204"/>
      <c r="D236" s="205" t="s">
        <v>75</v>
      </c>
      <c r="E236" s="216" t="s">
        <v>685</v>
      </c>
      <c r="F236" s="216" t="s">
        <v>686</v>
      </c>
      <c r="G236" s="204"/>
      <c r="H236" s="204"/>
      <c r="I236" s="207"/>
      <c r="J236" s="217">
        <f>BK236</f>
        <v>0</v>
      </c>
      <c r="K236" s="204"/>
      <c r="L236" s="208"/>
      <c r="M236" s="209"/>
      <c r="N236" s="210"/>
      <c r="O236" s="210"/>
      <c r="P236" s="211">
        <f>P237</f>
        <v>0</v>
      </c>
      <c r="Q236" s="210"/>
      <c r="R236" s="211">
        <f>R237</f>
        <v>0</v>
      </c>
      <c r="S236" s="210"/>
      <c r="T236" s="212">
        <f>T237</f>
        <v>0.29275839999999997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3" t="s">
        <v>86</v>
      </c>
      <c r="AT236" s="214" t="s">
        <v>75</v>
      </c>
      <c r="AU236" s="214" t="s">
        <v>84</v>
      </c>
      <c r="AY236" s="213" t="s">
        <v>127</v>
      </c>
      <c r="BK236" s="215">
        <f>BK237</f>
        <v>0</v>
      </c>
    </row>
    <row r="237" s="2" customFormat="1" ht="24.15" customHeight="1">
      <c r="A237" s="36"/>
      <c r="B237" s="37"/>
      <c r="C237" s="218" t="s">
        <v>687</v>
      </c>
      <c r="D237" s="218" t="s">
        <v>130</v>
      </c>
      <c r="E237" s="219" t="s">
        <v>688</v>
      </c>
      <c r="F237" s="220" t="s">
        <v>689</v>
      </c>
      <c r="G237" s="221" t="s">
        <v>379</v>
      </c>
      <c r="H237" s="222">
        <v>3.52</v>
      </c>
      <c r="I237" s="223"/>
      <c r="J237" s="224">
        <f>ROUND(I237*H237,2)</f>
        <v>0</v>
      </c>
      <c r="K237" s="225"/>
      <c r="L237" s="42"/>
      <c r="M237" s="226" t="s">
        <v>1</v>
      </c>
      <c r="N237" s="227" t="s">
        <v>41</v>
      </c>
      <c r="O237" s="89"/>
      <c r="P237" s="228">
        <f>O237*H237</f>
        <v>0</v>
      </c>
      <c r="Q237" s="228">
        <v>0</v>
      </c>
      <c r="R237" s="228">
        <f>Q237*H237</f>
        <v>0</v>
      </c>
      <c r="S237" s="228">
        <v>0.083169999999999994</v>
      </c>
      <c r="T237" s="229">
        <f>S237*H237</f>
        <v>0.29275839999999997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30" t="s">
        <v>134</v>
      </c>
      <c r="AT237" s="230" t="s">
        <v>130</v>
      </c>
      <c r="AU237" s="230" t="s">
        <v>86</v>
      </c>
      <c r="AY237" s="15" t="s">
        <v>127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5" t="s">
        <v>84</v>
      </c>
      <c r="BK237" s="231">
        <f>ROUND(I237*H237,2)</f>
        <v>0</v>
      </c>
      <c r="BL237" s="15" t="s">
        <v>134</v>
      </c>
      <c r="BM237" s="230" t="s">
        <v>690</v>
      </c>
    </row>
    <row r="238" s="12" customFormat="1" ht="22.8" customHeight="1">
      <c r="A238" s="12"/>
      <c r="B238" s="203"/>
      <c r="C238" s="204"/>
      <c r="D238" s="205" t="s">
        <v>75</v>
      </c>
      <c r="E238" s="216" t="s">
        <v>295</v>
      </c>
      <c r="F238" s="216" t="s">
        <v>296</v>
      </c>
      <c r="G238" s="204"/>
      <c r="H238" s="204"/>
      <c r="I238" s="207"/>
      <c r="J238" s="217">
        <f>BK238</f>
        <v>0</v>
      </c>
      <c r="K238" s="204"/>
      <c r="L238" s="208"/>
      <c r="M238" s="209"/>
      <c r="N238" s="210"/>
      <c r="O238" s="210"/>
      <c r="P238" s="211">
        <f>SUM(P239:P240)</f>
        <v>0</v>
      </c>
      <c r="Q238" s="210"/>
      <c r="R238" s="211">
        <f>SUM(R239:R240)</f>
        <v>0.000531</v>
      </c>
      <c r="S238" s="210"/>
      <c r="T238" s="212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3" t="s">
        <v>86</v>
      </c>
      <c r="AT238" s="214" t="s">
        <v>75</v>
      </c>
      <c r="AU238" s="214" t="s">
        <v>84</v>
      </c>
      <c r="AY238" s="213" t="s">
        <v>127</v>
      </c>
      <c r="BK238" s="215">
        <f>SUM(BK239:BK240)</f>
        <v>0</v>
      </c>
    </row>
    <row r="239" s="2" customFormat="1" ht="24.15" customHeight="1">
      <c r="A239" s="36"/>
      <c r="B239" s="37"/>
      <c r="C239" s="218" t="s">
        <v>691</v>
      </c>
      <c r="D239" s="218" t="s">
        <v>130</v>
      </c>
      <c r="E239" s="219" t="s">
        <v>692</v>
      </c>
      <c r="F239" s="220" t="s">
        <v>693</v>
      </c>
      <c r="G239" s="221" t="s">
        <v>379</v>
      </c>
      <c r="H239" s="222">
        <v>0.90000000000000002</v>
      </c>
      <c r="I239" s="223"/>
      <c r="J239" s="224">
        <f>ROUND(I239*H239,2)</f>
        <v>0</v>
      </c>
      <c r="K239" s="225"/>
      <c r="L239" s="42"/>
      <c r="M239" s="226" t="s">
        <v>1</v>
      </c>
      <c r="N239" s="227" t="s">
        <v>41</v>
      </c>
      <c r="O239" s="89"/>
      <c r="P239" s="228">
        <f>O239*H239</f>
        <v>0</v>
      </c>
      <c r="Q239" s="228">
        <v>0.00021000000000000001</v>
      </c>
      <c r="R239" s="228">
        <f>Q239*H239</f>
        <v>0.00018900000000000001</v>
      </c>
      <c r="S239" s="228">
        <v>0</v>
      </c>
      <c r="T239" s="229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30" t="s">
        <v>134</v>
      </c>
      <c r="AT239" s="230" t="s">
        <v>130</v>
      </c>
      <c r="AU239" s="230" t="s">
        <v>86</v>
      </c>
      <c r="AY239" s="15" t="s">
        <v>127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5" t="s">
        <v>84</v>
      </c>
      <c r="BK239" s="231">
        <f>ROUND(I239*H239,2)</f>
        <v>0</v>
      </c>
      <c r="BL239" s="15" t="s">
        <v>134</v>
      </c>
      <c r="BM239" s="230" t="s">
        <v>694</v>
      </c>
    </row>
    <row r="240" s="2" customFormat="1" ht="21.75" customHeight="1">
      <c r="A240" s="36"/>
      <c r="B240" s="37"/>
      <c r="C240" s="218" t="s">
        <v>695</v>
      </c>
      <c r="D240" s="218" t="s">
        <v>130</v>
      </c>
      <c r="E240" s="219" t="s">
        <v>696</v>
      </c>
      <c r="F240" s="220" t="s">
        <v>697</v>
      </c>
      <c r="G240" s="221" t="s">
        <v>379</v>
      </c>
      <c r="H240" s="222">
        <v>0.90000000000000002</v>
      </c>
      <c r="I240" s="223"/>
      <c r="J240" s="224">
        <f>ROUND(I240*H240,2)</f>
        <v>0</v>
      </c>
      <c r="K240" s="225"/>
      <c r="L240" s="42"/>
      <c r="M240" s="226" t="s">
        <v>1</v>
      </c>
      <c r="N240" s="227" t="s">
        <v>41</v>
      </c>
      <c r="O240" s="89"/>
      <c r="P240" s="228">
        <f>O240*H240</f>
        <v>0</v>
      </c>
      <c r="Q240" s="228">
        <v>0.00038000000000000002</v>
      </c>
      <c r="R240" s="228">
        <f>Q240*H240</f>
        <v>0.00034200000000000002</v>
      </c>
      <c r="S240" s="228">
        <v>0</v>
      </c>
      <c r="T240" s="229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30" t="s">
        <v>134</v>
      </c>
      <c r="AT240" s="230" t="s">
        <v>130</v>
      </c>
      <c r="AU240" s="230" t="s">
        <v>86</v>
      </c>
      <c r="AY240" s="15" t="s">
        <v>127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5" t="s">
        <v>84</v>
      </c>
      <c r="BK240" s="231">
        <f>ROUND(I240*H240,2)</f>
        <v>0</v>
      </c>
      <c r="BL240" s="15" t="s">
        <v>134</v>
      </c>
      <c r="BM240" s="230" t="s">
        <v>698</v>
      </c>
    </row>
    <row r="241" s="12" customFormat="1" ht="22.8" customHeight="1">
      <c r="A241" s="12"/>
      <c r="B241" s="203"/>
      <c r="C241" s="204"/>
      <c r="D241" s="205" t="s">
        <v>75</v>
      </c>
      <c r="E241" s="216" t="s">
        <v>699</v>
      </c>
      <c r="F241" s="216" t="s">
        <v>700</v>
      </c>
      <c r="G241" s="204"/>
      <c r="H241" s="204"/>
      <c r="I241" s="207"/>
      <c r="J241" s="217">
        <f>BK241</f>
        <v>0</v>
      </c>
      <c r="K241" s="204"/>
      <c r="L241" s="208"/>
      <c r="M241" s="209"/>
      <c r="N241" s="210"/>
      <c r="O241" s="210"/>
      <c r="P241" s="211">
        <f>SUM(P242:P244)</f>
        <v>0</v>
      </c>
      <c r="Q241" s="210"/>
      <c r="R241" s="211">
        <f>SUM(R242:R244)</f>
        <v>0.044090000000000004</v>
      </c>
      <c r="S241" s="210"/>
      <c r="T241" s="212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86</v>
      </c>
      <c r="AT241" s="214" t="s">
        <v>75</v>
      </c>
      <c r="AU241" s="214" t="s">
        <v>84</v>
      </c>
      <c r="AY241" s="213" t="s">
        <v>127</v>
      </c>
      <c r="BK241" s="215">
        <f>SUM(BK242:BK244)</f>
        <v>0</v>
      </c>
    </row>
    <row r="242" s="2" customFormat="1" ht="24.15" customHeight="1">
      <c r="A242" s="36"/>
      <c r="B242" s="37"/>
      <c r="C242" s="218" t="s">
        <v>701</v>
      </c>
      <c r="D242" s="218" t="s">
        <v>130</v>
      </c>
      <c r="E242" s="219" t="s">
        <v>702</v>
      </c>
      <c r="F242" s="220" t="s">
        <v>703</v>
      </c>
      <c r="G242" s="221" t="s">
        <v>379</v>
      </c>
      <c r="H242" s="222">
        <v>125.40000000000001</v>
      </c>
      <c r="I242" s="223"/>
      <c r="J242" s="224">
        <f>ROUND(I242*H242,2)</f>
        <v>0</v>
      </c>
      <c r="K242" s="225"/>
      <c r="L242" s="42"/>
      <c r="M242" s="226" t="s">
        <v>1</v>
      </c>
      <c r="N242" s="227" t="s">
        <v>41</v>
      </c>
      <c r="O242" s="89"/>
      <c r="P242" s="228">
        <f>O242*H242</f>
        <v>0</v>
      </c>
      <c r="Q242" s="228">
        <v>0.00021000000000000001</v>
      </c>
      <c r="R242" s="228">
        <f>Q242*H242</f>
        <v>0.026334000000000003</v>
      </c>
      <c r="S242" s="228">
        <v>0</v>
      </c>
      <c r="T242" s="229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30" t="s">
        <v>134</v>
      </c>
      <c r="AT242" s="230" t="s">
        <v>130</v>
      </c>
      <c r="AU242" s="230" t="s">
        <v>86</v>
      </c>
      <c r="AY242" s="15" t="s">
        <v>127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5" t="s">
        <v>84</v>
      </c>
      <c r="BK242" s="231">
        <f>ROUND(I242*H242,2)</f>
        <v>0</v>
      </c>
      <c r="BL242" s="15" t="s">
        <v>134</v>
      </c>
      <c r="BM242" s="230" t="s">
        <v>704</v>
      </c>
    </row>
    <row r="243" s="2" customFormat="1" ht="24.15" customHeight="1">
      <c r="A243" s="36"/>
      <c r="B243" s="37"/>
      <c r="C243" s="218" t="s">
        <v>705</v>
      </c>
      <c r="D243" s="218" t="s">
        <v>130</v>
      </c>
      <c r="E243" s="219" t="s">
        <v>706</v>
      </c>
      <c r="F243" s="220" t="s">
        <v>707</v>
      </c>
      <c r="G243" s="221" t="s">
        <v>379</v>
      </c>
      <c r="H243" s="222">
        <v>20</v>
      </c>
      <c r="I243" s="223"/>
      <c r="J243" s="224">
        <f>ROUND(I243*H243,2)</f>
        <v>0</v>
      </c>
      <c r="K243" s="225"/>
      <c r="L243" s="42"/>
      <c r="M243" s="226" t="s">
        <v>1</v>
      </c>
      <c r="N243" s="227" t="s">
        <v>41</v>
      </c>
      <c r="O243" s="89"/>
      <c r="P243" s="228">
        <f>O243*H243</f>
        <v>0</v>
      </c>
      <c r="Q243" s="228">
        <v>1.0000000000000001E-05</v>
      </c>
      <c r="R243" s="228">
        <f>Q243*H243</f>
        <v>0.00020000000000000001</v>
      </c>
      <c r="S243" s="228">
        <v>0</v>
      </c>
      <c r="T243" s="229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30" t="s">
        <v>134</v>
      </c>
      <c r="AT243" s="230" t="s">
        <v>130</v>
      </c>
      <c r="AU243" s="230" t="s">
        <v>86</v>
      </c>
      <c r="AY243" s="15" t="s">
        <v>127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5" t="s">
        <v>84</v>
      </c>
      <c r="BK243" s="231">
        <f>ROUND(I243*H243,2)</f>
        <v>0</v>
      </c>
      <c r="BL243" s="15" t="s">
        <v>134</v>
      </c>
      <c r="BM243" s="230" t="s">
        <v>708</v>
      </c>
    </row>
    <row r="244" s="2" customFormat="1" ht="33" customHeight="1">
      <c r="A244" s="36"/>
      <c r="B244" s="37"/>
      <c r="C244" s="218" t="s">
        <v>709</v>
      </c>
      <c r="D244" s="218" t="s">
        <v>130</v>
      </c>
      <c r="E244" s="219" t="s">
        <v>710</v>
      </c>
      <c r="F244" s="220" t="s">
        <v>711</v>
      </c>
      <c r="G244" s="221" t="s">
        <v>379</v>
      </c>
      <c r="H244" s="222">
        <v>125.40000000000001</v>
      </c>
      <c r="I244" s="223"/>
      <c r="J244" s="224">
        <f>ROUND(I244*H244,2)</f>
        <v>0</v>
      </c>
      <c r="K244" s="225"/>
      <c r="L244" s="42"/>
      <c r="M244" s="226" t="s">
        <v>1</v>
      </c>
      <c r="N244" s="227" t="s">
        <v>41</v>
      </c>
      <c r="O244" s="89"/>
      <c r="P244" s="228">
        <f>O244*H244</f>
        <v>0</v>
      </c>
      <c r="Q244" s="228">
        <v>0.00013999999999999999</v>
      </c>
      <c r="R244" s="228">
        <f>Q244*H244</f>
        <v>0.017555999999999999</v>
      </c>
      <c r="S244" s="228">
        <v>0</v>
      </c>
      <c r="T244" s="229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30" t="s">
        <v>134</v>
      </c>
      <c r="AT244" s="230" t="s">
        <v>130</v>
      </c>
      <c r="AU244" s="230" t="s">
        <v>86</v>
      </c>
      <c r="AY244" s="15" t="s">
        <v>127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5" t="s">
        <v>84</v>
      </c>
      <c r="BK244" s="231">
        <f>ROUND(I244*H244,2)</f>
        <v>0</v>
      </c>
      <c r="BL244" s="15" t="s">
        <v>134</v>
      </c>
      <c r="BM244" s="230" t="s">
        <v>712</v>
      </c>
    </row>
    <row r="245" s="12" customFormat="1" ht="25.92" customHeight="1">
      <c r="A245" s="12"/>
      <c r="B245" s="203"/>
      <c r="C245" s="204"/>
      <c r="D245" s="205" t="s">
        <v>75</v>
      </c>
      <c r="E245" s="206" t="s">
        <v>136</v>
      </c>
      <c r="F245" s="206" t="s">
        <v>713</v>
      </c>
      <c r="G245" s="204"/>
      <c r="H245" s="204"/>
      <c r="I245" s="207"/>
      <c r="J245" s="190">
        <f>BK245</f>
        <v>0</v>
      </c>
      <c r="K245" s="204"/>
      <c r="L245" s="208"/>
      <c r="M245" s="209"/>
      <c r="N245" s="210"/>
      <c r="O245" s="210"/>
      <c r="P245" s="211">
        <f>P246</f>
        <v>0</v>
      </c>
      <c r="Q245" s="210"/>
      <c r="R245" s="211">
        <f>R246</f>
        <v>0</v>
      </c>
      <c r="S245" s="210"/>
      <c r="T245" s="212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3" t="s">
        <v>128</v>
      </c>
      <c r="AT245" s="214" t="s">
        <v>75</v>
      </c>
      <c r="AU245" s="214" t="s">
        <v>76</v>
      </c>
      <c r="AY245" s="213" t="s">
        <v>127</v>
      </c>
      <c r="BK245" s="215">
        <f>BK246</f>
        <v>0</v>
      </c>
    </row>
    <row r="246" s="12" customFormat="1" ht="22.8" customHeight="1">
      <c r="A246" s="12"/>
      <c r="B246" s="203"/>
      <c r="C246" s="204"/>
      <c r="D246" s="205" t="s">
        <v>75</v>
      </c>
      <c r="E246" s="216" t="s">
        <v>714</v>
      </c>
      <c r="F246" s="216" t="s">
        <v>715</v>
      </c>
      <c r="G246" s="204"/>
      <c r="H246" s="204"/>
      <c r="I246" s="207"/>
      <c r="J246" s="217">
        <f>BK246</f>
        <v>0</v>
      </c>
      <c r="K246" s="204"/>
      <c r="L246" s="208"/>
      <c r="M246" s="209"/>
      <c r="N246" s="210"/>
      <c r="O246" s="210"/>
      <c r="P246" s="211">
        <f>SUM(P247:P257)</f>
        <v>0</v>
      </c>
      <c r="Q246" s="210"/>
      <c r="R246" s="211">
        <f>SUM(R247:R257)</f>
        <v>0</v>
      </c>
      <c r="S246" s="210"/>
      <c r="T246" s="212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3" t="s">
        <v>128</v>
      </c>
      <c r="AT246" s="214" t="s">
        <v>75</v>
      </c>
      <c r="AU246" s="214" t="s">
        <v>84</v>
      </c>
      <c r="AY246" s="213" t="s">
        <v>127</v>
      </c>
      <c r="BK246" s="215">
        <f>SUM(BK247:BK257)</f>
        <v>0</v>
      </c>
    </row>
    <row r="247" s="2" customFormat="1" ht="21.75" customHeight="1">
      <c r="A247" s="36"/>
      <c r="B247" s="37"/>
      <c r="C247" s="218" t="s">
        <v>716</v>
      </c>
      <c r="D247" s="218" t="s">
        <v>130</v>
      </c>
      <c r="E247" s="219" t="s">
        <v>717</v>
      </c>
      <c r="F247" s="220" t="s">
        <v>718</v>
      </c>
      <c r="G247" s="221" t="s">
        <v>171</v>
      </c>
      <c r="H247" s="222">
        <v>1</v>
      </c>
      <c r="I247" s="223"/>
      <c r="J247" s="224">
        <f>ROUND(I247*H247,2)</f>
        <v>0</v>
      </c>
      <c r="K247" s="225"/>
      <c r="L247" s="42"/>
      <c r="M247" s="226" t="s">
        <v>1</v>
      </c>
      <c r="N247" s="227" t="s">
        <v>41</v>
      </c>
      <c r="O247" s="89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30" t="s">
        <v>594</v>
      </c>
      <c r="AT247" s="230" t="s">
        <v>130</v>
      </c>
      <c r="AU247" s="230" t="s">
        <v>86</v>
      </c>
      <c r="AY247" s="15" t="s">
        <v>127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5" t="s">
        <v>84</v>
      </c>
      <c r="BK247" s="231">
        <f>ROUND(I247*H247,2)</f>
        <v>0</v>
      </c>
      <c r="BL247" s="15" t="s">
        <v>594</v>
      </c>
      <c r="BM247" s="230" t="s">
        <v>719</v>
      </c>
    </row>
    <row r="248" s="2" customFormat="1" ht="44.25" customHeight="1">
      <c r="A248" s="36"/>
      <c r="B248" s="37"/>
      <c r="C248" s="232" t="s">
        <v>720</v>
      </c>
      <c r="D248" s="232" t="s">
        <v>136</v>
      </c>
      <c r="E248" s="233" t="s">
        <v>721</v>
      </c>
      <c r="F248" s="234" t="s">
        <v>722</v>
      </c>
      <c r="G248" s="235" t="s">
        <v>171</v>
      </c>
      <c r="H248" s="236">
        <v>1</v>
      </c>
      <c r="I248" s="237"/>
      <c r="J248" s="238">
        <f>ROUND(I248*H248,2)</f>
        <v>0</v>
      </c>
      <c r="K248" s="239"/>
      <c r="L248" s="240"/>
      <c r="M248" s="241" t="s">
        <v>1</v>
      </c>
      <c r="N248" s="242" t="s">
        <v>41</v>
      </c>
      <c r="O248" s="89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30" t="s">
        <v>723</v>
      </c>
      <c r="AT248" s="230" t="s">
        <v>136</v>
      </c>
      <c r="AU248" s="230" t="s">
        <v>86</v>
      </c>
      <c r="AY248" s="15" t="s">
        <v>127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5" t="s">
        <v>84</v>
      </c>
      <c r="BK248" s="231">
        <f>ROUND(I248*H248,2)</f>
        <v>0</v>
      </c>
      <c r="BL248" s="15" t="s">
        <v>594</v>
      </c>
      <c r="BM248" s="230" t="s">
        <v>724</v>
      </c>
    </row>
    <row r="249" s="2" customFormat="1" ht="16.5" customHeight="1">
      <c r="A249" s="36"/>
      <c r="B249" s="37"/>
      <c r="C249" s="232" t="s">
        <v>725</v>
      </c>
      <c r="D249" s="232" t="s">
        <v>136</v>
      </c>
      <c r="E249" s="233" t="s">
        <v>726</v>
      </c>
      <c r="F249" s="234" t="s">
        <v>727</v>
      </c>
      <c r="G249" s="235" t="s">
        <v>171</v>
      </c>
      <c r="H249" s="236">
        <v>1</v>
      </c>
      <c r="I249" s="237"/>
      <c r="J249" s="238">
        <f>ROUND(I249*H249,2)</f>
        <v>0</v>
      </c>
      <c r="K249" s="239"/>
      <c r="L249" s="240"/>
      <c r="M249" s="241" t="s">
        <v>1</v>
      </c>
      <c r="N249" s="242" t="s">
        <v>41</v>
      </c>
      <c r="O249" s="89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30" t="s">
        <v>723</v>
      </c>
      <c r="AT249" s="230" t="s">
        <v>136</v>
      </c>
      <c r="AU249" s="230" t="s">
        <v>86</v>
      </c>
      <c r="AY249" s="15" t="s">
        <v>127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5" t="s">
        <v>84</v>
      </c>
      <c r="BK249" s="231">
        <f>ROUND(I249*H249,2)</f>
        <v>0</v>
      </c>
      <c r="BL249" s="15" t="s">
        <v>594</v>
      </c>
      <c r="BM249" s="230" t="s">
        <v>728</v>
      </c>
    </row>
    <row r="250" s="2" customFormat="1" ht="16.5" customHeight="1">
      <c r="A250" s="36"/>
      <c r="B250" s="37"/>
      <c r="C250" s="232" t="s">
        <v>729</v>
      </c>
      <c r="D250" s="232" t="s">
        <v>136</v>
      </c>
      <c r="E250" s="233" t="s">
        <v>730</v>
      </c>
      <c r="F250" s="234" t="s">
        <v>731</v>
      </c>
      <c r="G250" s="235" t="s">
        <v>171</v>
      </c>
      <c r="H250" s="236">
        <v>1</v>
      </c>
      <c r="I250" s="237"/>
      <c r="J250" s="238">
        <f>ROUND(I250*H250,2)</f>
        <v>0</v>
      </c>
      <c r="K250" s="239"/>
      <c r="L250" s="240"/>
      <c r="M250" s="241" t="s">
        <v>1</v>
      </c>
      <c r="N250" s="242" t="s">
        <v>41</v>
      </c>
      <c r="O250" s="89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30" t="s">
        <v>723</v>
      </c>
      <c r="AT250" s="230" t="s">
        <v>136</v>
      </c>
      <c r="AU250" s="230" t="s">
        <v>86</v>
      </c>
      <c r="AY250" s="15" t="s">
        <v>127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5" t="s">
        <v>84</v>
      </c>
      <c r="BK250" s="231">
        <f>ROUND(I250*H250,2)</f>
        <v>0</v>
      </c>
      <c r="BL250" s="15" t="s">
        <v>594</v>
      </c>
      <c r="BM250" s="230" t="s">
        <v>732</v>
      </c>
    </row>
    <row r="251" s="2" customFormat="1" ht="16.5" customHeight="1">
      <c r="A251" s="36"/>
      <c r="B251" s="37"/>
      <c r="C251" s="232" t="s">
        <v>733</v>
      </c>
      <c r="D251" s="232" t="s">
        <v>136</v>
      </c>
      <c r="E251" s="233" t="s">
        <v>734</v>
      </c>
      <c r="F251" s="234" t="s">
        <v>735</v>
      </c>
      <c r="G251" s="235" t="s">
        <v>171</v>
      </c>
      <c r="H251" s="236">
        <v>2</v>
      </c>
      <c r="I251" s="237"/>
      <c r="J251" s="238">
        <f>ROUND(I251*H251,2)</f>
        <v>0</v>
      </c>
      <c r="K251" s="239"/>
      <c r="L251" s="240"/>
      <c r="M251" s="241" t="s">
        <v>1</v>
      </c>
      <c r="N251" s="242" t="s">
        <v>41</v>
      </c>
      <c r="O251" s="89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30" t="s">
        <v>723</v>
      </c>
      <c r="AT251" s="230" t="s">
        <v>136</v>
      </c>
      <c r="AU251" s="230" t="s">
        <v>86</v>
      </c>
      <c r="AY251" s="15" t="s">
        <v>127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5" t="s">
        <v>84</v>
      </c>
      <c r="BK251" s="231">
        <f>ROUND(I251*H251,2)</f>
        <v>0</v>
      </c>
      <c r="BL251" s="15" t="s">
        <v>594</v>
      </c>
      <c r="BM251" s="230" t="s">
        <v>736</v>
      </c>
    </row>
    <row r="252" s="2" customFormat="1" ht="21.75" customHeight="1">
      <c r="A252" s="36"/>
      <c r="B252" s="37"/>
      <c r="C252" s="218" t="s">
        <v>737</v>
      </c>
      <c r="D252" s="218" t="s">
        <v>130</v>
      </c>
      <c r="E252" s="219" t="s">
        <v>738</v>
      </c>
      <c r="F252" s="220" t="s">
        <v>739</v>
      </c>
      <c r="G252" s="221" t="s">
        <v>171</v>
      </c>
      <c r="H252" s="222">
        <v>1</v>
      </c>
      <c r="I252" s="223"/>
      <c r="J252" s="224">
        <f>ROUND(I252*H252,2)</f>
        <v>0</v>
      </c>
      <c r="K252" s="225"/>
      <c r="L252" s="42"/>
      <c r="M252" s="226" t="s">
        <v>1</v>
      </c>
      <c r="N252" s="227" t="s">
        <v>41</v>
      </c>
      <c r="O252" s="89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30" t="s">
        <v>594</v>
      </c>
      <c r="AT252" s="230" t="s">
        <v>130</v>
      </c>
      <c r="AU252" s="230" t="s">
        <v>86</v>
      </c>
      <c r="AY252" s="15" t="s">
        <v>127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5" t="s">
        <v>84</v>
      </c>
      <c r="BK252" s="231">
        <f>ROUND(I252*H252,2)</f>
        <v>0</v>
      </c>
      <c r="BL252" s="15" t="s">
        <v>594</v>
      </c>
      <c r="BM252" s="230" t="s">
        <v>740</v>
      </c>
    </row>
    <row r="253" s="2" customFormat="1" ht="16.5" customHeight="1">
      <c r="A253" s="36"/>
      <c r="B253" s="37"/>
      <c r="C253" s="232" t="s">
        <v>741</v>
      </c>
      <c r="D253" s="232" t="s">
        <v>136</v>
      </c>
      <c r="E253" s="233" t="s">
        <v>742</v>
      </c>
      <c r="F253" s="234" t="s">
        <v>743</v>
      </c>
      <c r="G253" s="235" t="s">
        <v>171</v>
      </c>
      <c r="H253" s="236">
        <v>1</v>
      </c>
      <c r="I253" s="237"/>
      <c r="J253" s="238">
        <f>ROUND(I253*H253,2)</f>
        <v>0</v>
      </c>
      <c r="K253" s="239"/>
      <c r="L253" s="240"/>
      <c r="M253" s="241" t="s">
        <v>1</v>
      </c>
      <c r="N253" s="242" t="s">
        <v>41</v>
      </c>
      <c r="O253" s="89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30" t="s">
        <v>723</v>
      </c>
      <c r="AT253" s="230" t="s">
        <v>136</v>
      </c>
      <c r="AU253" s="230" t="s">
        <v>86</v>
      </c>
      <c r="AY253" s="15" t="s">
        <v>127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5" t="s">
        <v>84</v>
      </c>
      <c r="BK253" s="231">
        <f>ROUND(I253*H253,2)</f>
        <v>0</v>
      </c>
      <c r="BL253" s="15" t="s">
        <v>594</v>
      </c>
      <c r="BM253" s="230" t="s">
        <v>744</v>
      </c>
    </row>
    <row r="254" s="2" customFormat="1" ht="16.5" customHeight="1">
      <c r="A254" s="36"/>
      <c r="B254" s="37"/>
      <c r="C254" s="232" t="s">
        <v>745</v>
      </c>
      <c r="D254" s="232" t="s">
        <v>136</v>
      </c>
      <c r="E254" s="233" t="s">
        <v>746</v>
      </c>
      <c r="F254" s="234" t="s">
        <v>747</v>
      </c>
      <c r="G254" s="235" t="s">
        <v>171</v>
      </c>
      <c r="H254" s="236">
        <v>1</v>
      </c>
      <c r="I254" s="237"/>
      <c r="J254" s="238">
        <f>ROUND(I254*H254,2)</f>
        <v>0</v>
      </c>
      <c r="K254" s="239"/>
      <c r="L254" s="240"/>
      <c r="M254" s="241" t="s">
        <v>1</v>
      </c>
      <c r="N254" s="242" t="s">
        <v>41</v>
      </c>
      <c r="O254" s="89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30" t="s">
        <v>723</v>
      </c>
      <c r="AT254" s="230" t="s">
        <v>136</v>
      </c>
      <c r="AU254" s="230" t="s">
        <v>86</v>
      </c>
      <c r="AY254" s="15" t="s">
        <v>127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5" t="s">
        <v>84</v>
      </c>
      <c r="BK254" s="231">
        <f>ROUND(I254*H254,2)</f>
        <v>0</v>
      </c>
      <c r="BL254" s="15" t="s">
        <v>594</v>
      </c>
      <c r="BM254" s="230" t="s">
        <v>748</v>
      </c>
    </row>
    <row r="255" s="2" customFormat="1" ht="24.15" customHeight="1">
      <c r="A255" s="36"/>
      <c r="B255" s="37"/>
      <c r="C255" s="232" t="s">
        <v>749</v>
      </c>
      <c r="D255" s="232" t="s">
        <v>136</v>
      </c>
      <c r="E255" s="233" t="s">
        <v>750</v>
      </c>
      <c r="F255" s="234" t="s">
        <v>751</v>
      </c>
      <c r="G255" s="235" t="s">
        <v>171</v>
      </c>
      <c r="H255" s="236">
        <v>1</v>
      </c>
      <c r="I255" s="237"/>
      <c r="J255" s="238">
        <f>ROUND(I255*H255,2)</f>
        <v>0</v>
      </c>
      <c r="K255" s="239"/>
      <c r="L255" s="240"/>
      <c r="M255" s="241" t="s">
        <v>1</v>
      </c>
      <c r="N255" s="242" t="s">
        <v>41</v>
      </c>
      <c r="O255" s="89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30" t="s">
        <v>723</v>
      </c>
      <c r="AT255" s="230" t="s">
        <v>136</v>
      </c>
      <c r="AU255" s="230" t="s">
        <v>86</v>
      </c>
      <c r="AY255" s="15" t="s">
        <v>127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5" t="s">
        <v>84</v>
      </c>
      <c r="BK255" s="231">
        <f>ROUND(I255*H255,2)</f>
        <v>0</v>
      </c>
      <c r="BL255" s="15" t="s">
        <v>594</v>
      </c>
      <c r="BM255" s="230" t="s">
        <v>752</v>
      </c>
    </row>
    <row r="256" s="2" customFormat="1" ht="16.5" customHeight="1">
      <c r="A256" s="36"/>
      <c r="B256" s="37"/>
      <c r="C256" s="232" t="s">
        <v>753</v>
      </c>
      <c r="D256" s="232" t="s">
        <v>136</v>
      </c>
      <c r="E256" s="233" t="s">
        <v>754</v>
      </c>
      <c r="F256" s="234" t="s">
        <v>755</v>
      </c>
      <c r="G256" s="235" t="s">
        <v>171</v>
      </c>
      <c r="H256" s="236">
        <v>1</v>
      </c>
      <c r="I256" s="237"/>
      <c r="J256" s="238">
        <f>ROUND(I256*H256,2)</f>
        <v>0</v>
      </c>
      <c r="K256" s="239"/>
      <c r="L256" s="240"/>
      <c r="M256" s="241" t="s">
        <v>1</v>
      </c>
      <c r="N256" s="242" t="s">
        <v>41</v>
      </c>
      <c r="O256" s="89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30" t="s">
        <v>723</v>
      </c>
      <c r="AT256" s="230" t="s">
        <v>136</v>
      </c>
      <c r="AU256" s="230" t="s">
        <v>86</v>
      </c>
      <c r="AY256" s="15" t="s">
        <v>127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5" t="s">
        <v>84</v>
      </c>
      <c r="BK256" s="231">
        <f>ROUND(I256*H256,2)</f>
        <v>0</v>
      </c>
      <c r="BL256" s="15" t="s">
        <v>594</v>
      </c>
      <c r="BM256" s="230" t="s">
        <v>756</v>
      </c>
    </row>
    <row r="257" s="2" customFormat="1" ht="24.15" customHeight="1">
      <c r="A257" s="36"/>
      <c r="B257" s="37"/>
      <c r="C257" s="232" t="s">
        <v>757</v>
      </c>
      <c r="D257" s="232" t="s">
        <v>136</v>
      </c>
      <c r="E257" s="233" t="s">
        <v>758</v>
      </c>
      <c r="F257" s="234" t="s">
        <v>759</v>
      </c>
      <c r="G257" s="235" t="s">
        <v>171</v>
      </c>
      <c r="H257" s="236">
        <v>1</v>
      </c>
      <c r="I257" s="237"/>
      <c r="J257" s="238">
        <f>ROUND(I257*H257,2)</f>
        <v>0</v>
      </c>
      <c r="K257" s="239"/>
      <c r="L257" s="240"/>
      <c r="M257" s="241" t="s">
        <v>1</v>
      </c>
      <c r="N257" s="242" t="s">
        <v>41</v>
      </c>
      <c r="O257" s="89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30" t="s">
        <v>723</v>
      </c>
      <c r="AT257" s="230" t="s">
        <v>136</v>
      </c>
      <c r="AU257" s="230" t="s">
        <v>86</v>
      </c>
      <c r="AY257" s="15" t="s">
        <v>127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5" t="s">
        <v>84</v>
      </c>
      <c r="BK257" s="231">
        <f>ROUND(I257*H257,2)</f>
        <v>0</v>
      </c>
      <c r="BL257" s="15" t="s">
        <v>594</v>
      </c>
      <c r="BM257" s="230" t="s">
        <v>760</v>
      </c>
    </row>
    <row r="258" s="12" customFormat="1" ht="25.92" customHeight="1">
      <c r="A258" s="12"/>
      <c r="B258" s="203"/>
      <c r="C258" s="204"/>
      <c r="D258" s="205" t="s">
        <v>75</v>
      </c>
      <c r="E258" s="206" t="s">
        <v>309</v>
      </c>
      <c r="F258" s="206" t="s">
        <v>310</v>
      </c>
      <c r="G258" s="204"/>
      <c r="H258" s="204"/>
      <c r="I258" s="207"/>
      <c r="J258" s="190">
        <f>BK258</f>
        <v>0</v>
      </c>
      <c r="K258" s="204"/>
      <c r="L258" s="208"/>
      <c r="M258" s="209"/>
      <c r="N258" s="210"/>
      <c r="O258" s="210"/>
      <c r="P258" s="211">
        <f>SUM(P259:P268)</f>
        <v>0</v>
      </c>
      <c r="Q258" s="210"/>
      <c r="R258" s="211">
        <f>SUM(R259:R268)</f>
        <v>0</v>
      </c>
      <c r="S258" s="210"/>
      <c r="T258" s="212">
        <f>SUM(T259:T268)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144</v>
      </c>
      <c r="AT258" s="214" t="s">
        <v>75</v>
      </c>
      <c r="AU258" s="214" t="s">
        <v>76</v>
      </c>
      <c r="AY258" s="213" t="s">
        <v>127</v>
      </c>
      <c r="BK258" s="215">
        <f>SUM(BK259:BK268)</f>
        <v>0</v>
      </c>
    </row>
    <row r="259" s="2" customFormat="1" ht="16.5" customHeight="1">
      <c r="A259" s="36"/>
      <c r="B259" s="37"/>
      <c r="C259" s="218" t="s">
        <v>761</v>
      </c>
      <c r="D259" s="218" t="s">
        <v>130</v>
      </c>
      <c r="E259" s="219" t="s">
        <v>762</v>
      </c>
      <c r="F259" s="220" t="s">
        <v>763</v>
      </c>
      <c r="G259" s="221" t="s">
        <v>314</v>
      </c>
      <c r="H259" s="222">
        <v>1</v>
      </c>
      <c r="I259" s="223"/>
      <c r="J259" s="224">
        <f>ROUND(I259*H259,2)</f>
        <v>0</v>
      </c>
      <c r="K259" s="225"/>
      <c r="L259" s="42"/>
      <c r="M259" s="226" t="s">
        <v>1</v>
      </c>
      <c r="N259" s="227" t="s">
        <v>41</v>
      </c>
      <c r="O259" s="89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30" t="s">
        <v>315</v>
      </c>
      <c r="AT259" s="230" t="s">
        <v>130</v>
      </c>
      <c r="AU259" s="230" t="s">
        <v>84</v>
      </c>
      <c r="AY259" s="15" t="s">
        <v>127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5" t="s">
        <v>84</v>
      </c>
      <c r="BK259" s="231">
        <f>ROUND(I259*H259,2)</f>
        <v>0</v>
      </c>
      <c r="BL259" s="15" t="s">
        <v>315</v>
      </c>
      <c r="BM259" s="230" t="s">
        <v>764</v>
      </c>
    </row>
    <row r="260" s="2" customFormat="1" ht="16.5" customHeight="1">
      <c r="A260" s="36"/>
      <c r="B260" s="37"/>
      <c r="C260" s="218" t="s">
        <v>765</v>
      </c>
      <c r="D260" s="218" t="s">
        <v>130</v>
      </c>
      <c r="E260" s="219" t="s">
        <v>766</v>
      </c>
      <c r="F260" s="220" t="s">
        <v>767</v>
      </c>
      <c r="G260" s="221" t="s">
        <v>314</v>
      </c>
      <c r="H260" s="222">
        <v>2</v>
      </c>
      <c r="I260" s="223"/>
      <c r="J260" s="224">
        <f>ROUND(I260*H260,2)</f>
        <v>0</v>
      </c>
      <c r="K260" s="225"/>
      <c r="L260" s="42"/>
      <c r="M260" s="226" t="s">
        <v>1</v>
      </c>
      <c r="N260" s="227" t="s">
        <v>41</v>
      </c>
      <c r="O260" s="89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30" t="s">
        <v>315</v>
      </c>
      <c r="AT260" s="230" t="s">
        <v>130</v>
      </c>
      <c r="AU260" s="230" t="s">
        <v>84</v>
      </c>
      <c r="AY260" s="15" t="s">
        <v>127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5" t="s">
        <v>84</v>
      </c>
      <c r="BK260" s="231">
        <f>ROUND(I260*H260,2)</f>
        <v>0</v>
      </c>
      <c r="BL260" s="15" t="s">
        <v>315</v>
      </c>
      <c r="BM260" s="230" t="s">
        <v>768</v>
      </c>
    </row>
    <row r="261" s="2" customFormat="1" ht="16.5" customHeight="1">
      <c r="A261" s="36"/>
      <c r="B261" s="37"/>
      <c r="C261" s="218" t="s">
        <v>769</v>
      </c>
      <c r="D261" s="218" t="s">
        <v>130</v>
      </c>
      <c r="E261" s="219" t="s">
        <v>770</v>
      </c>
      <c r="F261" s="220" t="s">
        <v>771</v>
      </c>
      <c r="G261" s="221" t="s">
        <v>314</v>
      </c>
      <c r="H261" s="222">
        <v>3</v>
      </c>
      <c r="I261" s="223"/>
      <c r="J261" s="224">
        <f>ROUND(I261*H261,2)</f>
        <v>0</v>
      </c>
      <c r="K261" s="225"/>
      <c r="L261" s="42"/>
      <c r="M261" s="226" t="s">
        <v>1</v>
      </c>
      <c r="N261" s="227" t="s">
        <v>41</v>
      </c>
      <c r="O261" s="89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30" t="s">
        <v>315</v>
      </c>
      <c r="AT261" s="230" t="s">
        <v>130</v>
      </c>
      <c r="AU261" s="230" t="s">
        <v>84</v>
      </c>
      <c r="AY261" s="15" t="s">
        <v>127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5" t="s">
        <v>84</v>
      </c>
      <c r="BK261" s="231">
        <f>ROUND(I261*H261,2)</f>
        <v>0</v>
      </c>
      <c r="BL261" s="15" t="s">
        <v>315</v>
      </c>
      <c r="BM261" s="230" t="s">
        <v>772</v>
      </c>
    </row>
    <row r="262" s="2" customFormat="1" ht="16.5" customHeight="1">
      <c r="A262" s="36"/>
      <c r="B262" s="37"/>
      <c r="C262" s="218" t="s">
        <v>773</v>
      </c>
      <c r="D262" s="218" t="s">
        <v>130</v>
      </c>
      <c r="E262" s="219" t="s">
        <v>774</v>
      </c>
      <c r="F262" s="220" t="s">
        <v>775</v>
      </c>
      <c r="G262" s="221" t="s">
        <v>314</v>
      </c>
      <c r="H262" s="222">
        <v>2</v>
      </c>
      <c r="I262" s="223"/>
      <c r="J262" s="224">
        <f>ROUND(I262*H262,2)</f>
        <v>0</v>
      </c>
      <c r="K262" s="225"/>
      <c r="L262" s="42"/>
      <c r="M262" s="226" t="s">
        <v>1</v>
      </c>
      <c r="N262" s="227" t="s">
        <v>41</v>
      </c>
      <c r="O262" s="89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30" t="s">
        <v>315</v>
      </c>
      <c r="AT262" s="230" t="s">
        <v>130</v>
      </c>
      <c r="AU262" s="230" t="s">
        <v>84</v>
      </c>
      <c r="AY262" s="15" t="s">
        <v>127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5" t="s">
        <v>84</v>
      </c>
      <c r="BK262" s="231">
        <f>ROUND(I262*H262,2)</f>
        <v>0</v>
      </c>
      <c r="BL262" s="15" t="s">
        <v>315</v>
      </c>
      <c r="BM262" s="230" t="s">
        <v>776</v>
      </c>
    </row>
    <row r="263" s="2" customFormat="1" ht="24.15" customHeight="1">
      <c r="A263" s="36"/>
      <c r="B263" s="37"/>
      <c r="C263" s="218" t="s">
        <v>777</v>
      </c>
      <c r="D263" s="218" t="s">
        <v>130</v>
      </c>
      <c r="E263" s="219" t="s">
        <v>778</v>
      </c>
      <c r="F263" s="220" t="s">
        <v>779</v>
      </c>
      <c r="G263" s="221" t="s">
        <v>332</v>
      </c>
      <c r="H263" s="222">
        <v>72</v>
      </c>
      <c r="I263" s="223"/>
      <c r="J263" s="224">
        <f>ROUND(I263*H263,2)</f>
        <v>0</v>
      </c>
      <c r="K263" s="225"/>
      <c r="L263" s="42"/>
      <c r="M263" s="226" t="s">
        <v>1</v>
      </c>
      <c r="N263" s="227" t="s">
        <v>41</v>
      </c>
      <c r="O263" s="89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30" t="s">
        <v>315</v>
      </c>
      <c r="AT263" s="230" t="s">
        <v>130</v>
      </c>
      <c r="AU263" s="230" t="s">
        <v>84</v>
      </c>
      <c r="AY263" s="15" t="s">
        <v>127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5" t="s">
        <v>84</v>
      </c>
      <c r="BK263" s="231">
        <f>ROUND(I263*H263,2)</f>
        <v>0</v>
      </c>
      <c r="BL263" s="15" t="s">
        <v>315</v>
      </c>
      <c r="BM263" s="230" t="s">
        <v>780</v>
      </c>
    </row>
    <row r="264" s="2" customFormat="1" ht="37.8" customHeight="1">
      <c r="A264" s="36"/>
      <c r="B264" s="37"/>
      <c r="C264" s="218" t="s">
        <v>781</v>
      </c>
      <c r="D264" s="218" t="s">
        <v>130</v>
      </c>
      <c r="E264" s="219" t="s">
        <v>782</v>
      </c>
      <c r="F264" s="220" t="s">
        <v>783</v>
      </c>
      <c r="G264" s="221" t="s">
        <v>314</v>
      </c>
      <c r="H264" s="222">
        <v>1</v>
      </c>
      <c r="I264" s="223"/>
      <c r="J264" s="224">
        <f>ROUND(I264*H264,2)</f>
        <v>0</v>
      </c>
      <c r="K264" s="225"/>
      <c r="L264" s="42"/>
      <c r="M264" s="226" t="s">
        <v>1</v>
      </c>
      <c r="N264" s="227" t="s">
        <v>41</v>
      </c>
      <c r="O264" s="89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30" t="s">
        <v>315</v>
      </c>
      <c r="AT264" s="230" t="s">
        <v>130</v>
      </c>
      <c r="AU264" s="230" t="s">
        <v>84</v>
      </c>
      <c r="AY264" s="15" t="s">
        <v>127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5" t="s">
        <v>84</v>
      </c>
      <c r="BK264" s="231">
        <f>ROUND(I264*H264,2)</f>
        <v>0</v>
      </c>
      <c r="BL264" s="15" t="s">
        <v>315</v>
      </c>
      <c r="BM264" s="230" t="s">
        <v>784</v>
      </c>
    </row>
    <row r="265" s="2" customFormat="1" ht="33" customHeight="1">
      <c r="A265" s="36"/>
      <c r="B265" s="37"/>
      <c r="C265" s="218" t="s">
        <v>785</v>
      </c>
      <c r="D265" s="218" t="s">
        <v>130</v>
      </c>
      <c r="E265" s="219" t="s">
        <v>330</v>
      </c>
      <c r="F265" s="220" t="s">
        <v>331</v>
      </c>
      <c r="G265" s="221" t="s">
        <v>332</v>
      </c>
      <c r="H265" s="222">
        <v>24</v>
      </c>
      <c r="I265" s="223"/>
      <c r="J265" s="224">
        <f>ROUND(I265*H265,2)</f>
        <v>0</v>
      </c>
      <c r="K265" s="225"/>
      <c r="L265" s="42"/>
      <c r="M265" s="226" t="s">
        <v>1</v>
      </c>
      <c r="N265" s="227" t="s">
        <v>41</v>
      </c>
      <c r="O265" s="89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30" t="s">
        <v>315</v>
      </c>
      <c r="AT265" s="230" t="s">
        <v>130</v>
      </c>
      <c r="AU265" s="230" t="s">
        <v>84</v>
      </c>
      <c r="AY265" s="15" t="s">
        <v>127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5" t="s">
        <v>84</v>
      </c>
      <c r="BK265" s="231">
        <f>ROUND(I265*H265,2)</f>
        <v>0</v>
      </c>
      <c r="BL265" s="15" t="s">
        <v>315</v>
      </c>
      <c r="BM265" s="230" t="s">
        <v>786</v>
      </c>
    </row>
    <row r="266" s="2" customFormat="1" ht="37.8" customHeight="1">
      <c r="A266" s="36"/>
      <c r="B266" s="37"/>
      <c r="C266" s="232" t="s">
        <v>787</v>
      </c>
      <c r="D266" s="232" t="s">
        <v>136</v>
      </c>
      <c r="E266" s="233" t="s">
        <v>335</v>
      </c>
      <c r="F266" s="234" t="s">
        <v>336</v>
      </c>
      <c r="G266" s="235" t="s">
        <v>337</v>
      </c>
      <c r="H266" s="236">
        <v>1</v>
      </c>
      <c r="I266" s="237"/>
      <c r="J266" s="238">
        <f>ROUND(I266*H266,2)</f>
        <v>0</v>
      </c>
      <c r="K266" s="239"/>
      <c r="L266" s="240"/>
      <c r="M266" s="241" t="s">
        <v>1</v>
      </c>
      <c r="N266" s="242" t="s">
        <v>41</v>
      </c>
      <c r="O266" s="89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30" t="s">
        <v>315</v>
      </c>
      <c r="AT266" s="230" t="s">
        <v>136</v>
      </c>
      <c r="AU266" s="230" t="s">
        <v>84</v>
      </c>
      <c r="AY266" s="15" t="s">
        <v>127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5" t="s">
        <v>84</v>
      </c>
      <c r="BK266" s="231">
        <f>ROUND(I266*H266,2)</f>
        <v>0</v>
      </c>
      <c r="BL266" s="15" t="s">
        <v>315</v>
      </c>
      <c r="BM266" s="230" t="s">
        <v>788</v>
      </c>
    </row>
    <row r="267" s="2" customFormat="1" ht="21.75" customHeight="1">
      <c r="A267" s="36"/>
      <c r="B267" s="37"/>
      <c r="C267" s="218" t="s">
        <v>789</v>
      </c>
      <c r="D267" s="218" t="s">
        <v>130</v>
      </c>
      <c r="E267" s="219" t="s">
        <v>790</v>
      </c>
      <c r="F267" s="220" t="s">
        <v>791</v>
      </c>
      <c r="G267" s="221" t="s">
        <v>314</v>
      </c>
      <c r="H267" s="222">
        <v>1</v>
      </c>
      <c r="I267" s="223"/>
      <c r="J267" s="224">
        <f>ROUND(I267*H267,2)</f>
        <v>0</v>
      </c>
      <c r="K267" s="225"/>
      <c r="L267" s="42"/>
      <c r="M267" s="226" t="s">
        <v>1</v>
      </c>
      <c r="N267" s="227" t="s">
        <v>41</v>
      </c>
      <c r="O267" s="89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30" t="s">
        <v>315</v>
      </c>
      <c r="AT267" s="230" t="s">
        <v>130</v>
      </c>
      <c r="AU267" s="230" t="s">
        <v>84</v>
      </c>
      <c r="AY267" s="15" t="s">
        <v>127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5" t="s">
        <v>84</v>
      </c>
      <c r="BK267" s="231">
        <f>ROUND(I267*H267,2)</f>
        <v>0</v>
      </c>
      <c r="BL267" s="15" t="s">
        <v>315</v>
      </c>
      <c r="BM267" s="230" t="s">
        <v>792</v>
      </c>
    </row>
    <row r="268" s="2" customFormat="1" ht="16.5" customHeight="1">
      <c r="A268" s="36"/>
      <c r="B268" s="37"/>
      <c r="C268" s="218" t="s">
        <v>793</v>
      </c>
      <c r="D268" s="218" t="s">
        <v>130</v>
      </c>
      <c r="E268" s="219" t="s">
        <v>794</v>
      </c>
      <c r="F268" s="220" t="s">
        <v>795</v>
      </c>
      <c r="G268" s="221" t="s">
        <v>314</v>
      </c>
      <c r="H268" s="222">
        <v>1</v>
      </c>
      <c r="I268" s="223"/>
      <c r="J268" s="224">
        <f>ROUND(I268*H268,2)</f>
        <v>0</v>
      </c>
      <c r="K268" s="225"/>
      <c r="L268" s="42"/>
      <c r="M268" s="226" t="s">
        <v>1</v>
      </c>
      <c r="N268" s="227" t="s">
        <v>41</v>
      </c>
      <c r="O268" s="89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30" t="s">
        <v>315</v>
      </c>
      <c r="AT268" s="230" t="s">
        <v>130</v>
      </c>
      <c r="AU268" s="230" t="s">
        <v>84</v>
      </c>
      <c r="AY268" s="15" t="s">
        <v>127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5" t="s">
        <v>84</v>
      </c>
      <c r="BK268" s="231">
        <f>ROUND(I268*H268,2)</f>
        <v>0</v>
      </c>
      <c r="BL268" s="15" t="s">
        <v>315</v>
      </c>
      <c r="BM268" s="230" t="s">
        <v>796</v>
      </c>
    </row>
    <row r="269" s="12" customFormat="1" ht="25.92" customHeight="1">
      <c r="A269" s="12"/>
      <c r="B269" s="203"/>
      <c r="C269" s="204"/>
      <c r="D269" s="205" t="s">
        <v>75</v>
      </c>
      <c r="E269" s="206" t="s">
        <v>339</v>
      </c>
      <c r="F269" s="206" t="s">
        <v>340</v>
      </c>
      <c r="G269" s="204"/>
      <c r="H269" s="204"/>
      <c r="I269" s="207"/>
      <c r="J269" s="190">
        <f>BK269</f>
        <v>0</v>
      </c>
      <c r="K269" s="204"/>
      <c r="L269" s="208"/>
      <c r="M269" s="209"/>
      <c r="N269" s="210"/>
      <c r="O269" s="210"/>
      <c r="P269" s="211">
        <f>P270+P272+P274</f>
        <v>0</v>
      </c>
      <c r="Q269" s="210"/>
      <c r="R269" s="211">
        <f>R270+R272+R274</f>
        <v>0</v>
      </c>
      <c r="S269" s="210"/>
      <c r="T269" s="212">
        <f>T270+T272+T274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148</v>
      </c>
      <c r="AT269" s="214" t="s">
        <v>75</v>
      </c>
      <c r="AU269" s="214" t="s">
        <v>76</v>
      </c>
      <c r="AY269" s="213" t="s">
        <v>127</v>
      </c>
      <c r="BK269" s="215">
        <f>BK270+BK272+BK274</f>
        <v>0</v>
      </c>
    </row>
    <row r="270" s="12" customFormat="1" ht="22.8" customHeight="1">
      <c r="A270" s="12"/>
      <c r="B270" s="203"/>
      <c r="C270" s="204"/>
      <c r="D270" s="205" t="s">
        <v>75</v>
      </c>
      <c r="E270" s="216" t="s">
        <v>797</v>
      </c>
      <c r="F270" s="216" t="s">
        <v>798</v>
      </c>
      <c r="G270" s="204"/>
      <c r="H270" s="204"/>
      <c r="I270" s="207"/>
      <c r="J270" s="217">
        <f>BK270</f>
        <v>0</v>
      </c>
      <c r="K270" s="204"/>
      <c r="L270" s="208"/>
      <c r="M270" s="209"/>
      <c r="N270" s="210"/>
      <c r="O270" s="210"/>
      <c r="P270" s="211">
        <f>P271</f>
        <v>0</v>
      </c>
      <c r="Q270" s="210"/>
      <c r="R270" s="211">
        <f>R271</f>
        <v>0</v>
      </c>
      <c r="S270" s="210"/>
      <c r="T270" s="212">
        <f>T271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148</v>
      </c>
      <c r="AT270" s="214" t="s">
        <v>75</v>
      </c>
      <c r="AU270" s="214" t="s">
        <v>84</v>
      </c>
      <c r="AY270" s="213" t="s">
        <v>127</v>
      </c>
      <c r="BK270" s="215">
        <f>BK271</f>
        <v>0</v>
      </c>
    </row>
    <row r="271" s="2" customFormat="1" ht="16.5" customHeight="1">
      <c r="A271" s="36"/>
      <c r="B271" s="37"/>
      <c r="C271" s="218" t="s">
        <v>799</v>
      </c>
      <c r="D271" s="218" t="s">
        <v>130</v>
      </c>
      <c r="E271" s="219" t="s">
        <v>800</v>
      </c>
      <c r="F271" s="220" t="s">
        <v>798</v>
      </c>
      <c r="G271" s="221" t="s">
        <v>314</v>
      </c>
      <c r="H271" s="222">
        <v>1</v>
      </c>
      <c r="I271" s="223"/>
      <c r="J271" s="224">
        <f>ROUND(I271*H271,2)</f>
        <v>0</v>
      </c>
      <c r="K271" s="225"/>
      <c r="L271" s="42"/>
      <c r="M271" s="226" t="s">
        <v>1</v>
      </c>
      <c r="N271" s="227" t="s">
        <v>41</v>
      </c>
      <c r="O271" s="89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30" t="s">
        <v>346</v>
      </c>
      <c r="AT271" s="230" t="s">
        <v>130</v>
      </c>
      <c r="AU271" s="230" t="s">
        <v>86</v>
      </c>
      <c r="AY271" s="15" t="s">
        <v>127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5" t="s">
        <v>84</v>
      </c>
      <c r="BK271" s="231">
        <f>ROUND(I271*H271,2)</f>
        <v>0</v>
      </c>
      <c r="BL271" s="15" t="s">
        <v>346</v>
      </c>
      <c r="BM271" s="230" t="s">
        <v>801</v>
      </c>
    </row>
    <row r="272" s="12" customFormat="1" ht="22.8" customHeight="1">
      <c r="A272" s="12"/>
      <c r="B272" s="203"/>
      <c r="C272" s="204"/>
      <c r="D272" s="205" t="s">
        <v>75</v>
      </c>
      <c r="E272" s="216" t="s">
        <v>348</v>
      </c>
      <c r="F272" s="216" t="s">
        <v>349</v>
      </c>
      <c r="G272" s="204"/>
      <c r="H272" s="204"/>
      <c r="I272" s="207"/>
      <c r="J272" s="217">
        <f>BK272</f>
        <v>0</v>
      </c>
      <c r="K272" s="204"/>
      <c r="L272" s="208"/>
      <c r="M272" s="209"/>
      <c r="N272" s="210"/>
      <c r="O272" s="210"/>
      <c r="P272" s="211">
        <f>P273</f>
        <v>0</v>
      </c>
      <c r="Q272" s="210"/>
      <c r="R272" s="211">
        <f>R273</f>
        <v>0</v>
      </c>
      <c r="S272" s="210"/>
      <c r="T272" s="212">
        <f>T273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3" t="s">
        <v>148</v>
      </c>
      <c r="AT272" s="214" t="s">
        <v>75</v>
      </c>
      <c r="AU272" s="214" t="s">
        <v>84</v>
      </c>
      <c r="AY272" s="213" t="s">
        <v>127</v>
      </c>
      <c r="BK272" s="215">
        <f>BK273</f>
        <v>0</v>
      </c>
    </row>
    <row r="273" s="2" customFormat="1" ht="24.15" customHeight="1">
      <c r="A273" s="36"/>
      <c r="B273" s="37"/>
      <c r="C273" s="218" t="s">
        <v>802</v>
      </c>
      <c r="D273" s="218" t="s">
        <v>130</v>
      </c>
      <c r="E273" s="219" t="s">
        <v>351</v>
      </c>
      <c r="F273" s="220" t="s">
        <v>803</v>
      </c>
      <c r="G273" s="221" t="s">
        <v>804</v>
      </c>
      <c r="H273" s="222">
        <v>1</v>
      </c>
      <c r="I273" s="223"/>
      <c r="J273" s="224">
        <f>ROUND(I273*H273,2)</f>
        <v>0</v>
      </c>
      <c r="K273" s="225"/>
      <c r="L273" s="42"/>
      <c r="M273" s="226" t="s">
        <v>1</v>
      </c>
      <c r="N273" s="227" t="s">
        <v>41</v>
      </c>
      <c r="O273" s="89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30" t="s">
        <v>346</v>
      </c>
      <c r="AT273" s="230" t="s">
        <v>130</v>
      </c>
      <c r="AU273" s="230" t="s">
        <v>86</v>
      </c>
      <c r="AY273" s="15" t="s">
        <v>127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5" t="s">
        <v>84</v>
      </c>
      <c r="BK273" s="231">
        <f>ROUND(I273*H273,2)</f>
        <v>0</v>
      </c>
      <c r="BL273" s="15" t="s">
        <v>346</v>
      </c>
      <c r="BM273" s="230" t="s">
        <v>805</v>
      </c>
    </row>
    <row r="274" s="12" customFormat="1" ht="22.8" customHeight="1">
      <c r="A274" s="12"/>
      <c r="B274" s="203"/>
      <c r="C274" s="204"/>
      <c r="D274" s="205" t="s">
        <v>75</v>
      </c>
      <c r="E274" s="216" t="s">
        <v>354</v>
      </c>
      <c r="F274" s="216" t="s">
        <v>355</v>
      </c>
      <c r="G274" s="204"/>
      <c r="H274" s="204"/>
      <c r="I274" s="207"/>
      <c r="J274" s="217">
        <f>BK274</f>
        <v>0</v>
      </c>
      <c r="K274" s="204"/>
      <c r="L274" s="208"/>
      <c r="M274" s="209"/>
      <c r="N274" s="210"/>
      <c r="O274" s="210"/>
      <c r="P274" s="211">
        <f>P275</f>
        <v>0</v>
      </c>
      <c r="Q274" s="210"/>
      <c r="R274" s="211">
        <f>R275</f>
        <v>0</v>
      </c>
      <c r="S274" s="210"/>
      <c r="T274" s="212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3" t="s">
        <v>148</v>
      </c>
      <c r="AT274" s="214" t="s">
        <v>75</v>
      </c>
      <c r="AU274" s="214" t="s">
        <v>84</v>
      </c>
      <c r="AY274" s="213" t="s">
        <v>127</v>
      </c>
      <c r="BK274" s="215">
        <f>BK275</f>
        <v>0</v>
      </c>
    </row>
    <row r="275" s="2" customFormat="1" ht="16.5" customHeight="1">
      <c r="A275" s="36"/>
      <c r="B275" s="37"/>
      <c r="C275" s="218" t="s">
        <v>806</v>
      </c>
      <c r="D275" s="218" t="s">
        <v>130</v>
      </c>
      <c r="E275" s="219" t="s">
        <v>357</v>
      </c>
      <c r="F275" s="220" t="s">
        <v>358</v>
      </c>
      <c r="G275" s="221" t="s">
        <v>314</v>
      </c>
      <c r="H275" s="222">
        <v>1</v>
      </c>
      <c r="I275" s="223"/>
      <c r="J275" s="224">
        <f>ROUND(I275*H275,2)</f>
        <v>0</v>
      </c>
      <c r="K275" s="225"/>
      <c r="L275" s="42"/>
      <c r="M275" s="226" t="s">
        <v>1</v>
      </c>
      <c r="N275" s="227" t="s">
        <v>41</v>
      </c>
      <c r="O275" s="89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30" t="s">
        <v>346</v>
      </c>
      <c r="AT275" s="230" t="s">
        <v>130</v>
      </c>
      <c r="AU275" s="230" t="s">
        <v>86</v>
      </c>
      <c r="AY275" s="15" t="s">
        <v>127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5" t="s">
        <v>84</v>
      </c>
      <c r="BK275" s="231">
        <f>ROUND(I275*H275,2)</f>
        <v>0</v>
      </c>
      <c r="BL275" s="15" t="s">
        <v>346</v>
      </c>
      <c r="BM275" s="230" t="s">
        <v>807</v>
      </c>
    </row>
    <row r="276" s="2" customFormat="1" ht="49.92" customHeight="1">
      <c r="A276" s="36"/>
      <c r="B276" s="37"/>
      <c r="C276" s="38"/>
      <c r="D276" s="38"/>
      <c r="E276" s="206" t="s">
        <v>360</v>
      </c>
      <c r="F276" s="206" t="s">
        <v>361</v>
      </c>
      <c r="G276" s="38"/>
      <c r="H276" s="38"/>
      <c r="I276" s="38"/>
      <c r="J276" s="190">
        <f>BK276</f>
        <v>0</v>
      </c>
      <c r="K276" s="38"/>
      <c r="L276" s="42"/>
      <c r="M276" s="243"/>
      <c r="N276" s="244"/>
      <c r="O276" s="89"/>
      <c r="P276" s="89"/>
      <c r="Q276" s="89"/>
      <c r="R276" s="89"/>
      <c r="S276" s="89"/>
      <c r="T276" s="90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5" t="s">
        <v>75</v>
      </c>
      <c r="AU276" s="15" t="s">
        <v>76</v>
      </c>
      <c r="AY276" s="15" t="s">
        <v>362</v>
      </c>
      <c r="BK276" s="231">
        <f>SUM(BK277:BK281)</f>
        <v>0</v>
      </c>
    </row>
    <row r="277" s="2" customFormat="1" ht="16.32" customHeight="1">
      <c r="A277" s="36"/>
      <c r="B277" s="37"/>
      <c r="C277" s="245" t="s">
        <v>1</v>
      </c>
      <c r="D277" s="245" t="s">
        <v>130</v>
      </c>
      <c r="E277" s="246" t="s">
        <v>1</v>
      </c>
      <c r="F277" s="247" t="s">
        <v>1</v>
      </c>
      <c r="G277" s="248" t="s">
        <v>1</v>
      </c>
      <c r="H277" s="249"/>
      <c r="I277" s="250"/>
      <c r="J277" s="251">
        <f>BK277</f>
        <v>0</v>
      </c>
      <c r="K277" s="225"/>
      <c r="L277" s="42"/>
      <c r="M277" s="252" t="s">
        <v>1</v>
      </c>
      <c r="N277" s="253" t="s">
        <v>41</v>
      </c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362</v>
      </c>
      <c r="AU277" s="15" t="s">
        <v>84</v>
      </c>
      <c r="AY277" s="15" t="s">
        <v>362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5" t="s">
        <v>84</v>
      </c>
      <c r="BK277" s="231">
        <f>I277*H277</f>
        <v>0</v>
      </c>
    </row>
    <row r="278" s="2" customFormat="1" ht="16.32" customHeight="1">
      <c r="A278" s="36"/>
      <c r="B278" s="37"/>
      <c r="C278" s="245" t="s">
        <v>1</v>
      </c>
      <c r="D278" s="245" t="s">
        <v>130</v>
      </c>
      <c r="E278" s="246" t="s">
        <v>1</v>
      </c>
      <c r="F278" s="247" t="s">
        <v>1</v>
      </c>
      <c r="G278" s="248" t="s">
        <v>1</v>
      </c>
      <c r="H278" s="249"/>
      <c r="I278" s="250"/>
      <c r="J278" s="251">
        <f>BK278</f>
        <v>0</v>
      </c>
      <c r="K278" s="225"/>
      <c r="L278" s="42"/>
      <c r="M278" s="252" t="s">
        <v>1</v>
      </c>
      <c r="N278" s="253" t="s">
        <v>41</v>
      </c>
      <c r="O278" s="89"/>
      <c r="P278" s="89"/>
      <c r="Q278" s="89"/>
      <c r="R278" s="89"/>
      <c r="S278" s="89"/>
      <c r="T278" s="90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5" t="s">
        <v>362</v>
      </c>
      <c r="AU278" s="15" t="s">
        <v>84</v>
      </c>
      <c r="AY278" s="15" t="s">
        <v>362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5" t="s">
        <v>84</v>
      </c>
      <c r="BK278" s="231">
        <f>I278*H278</f>
        <v>0</v>
      </c>
    </row>
    <row r="279" s="2" customFormat="1" ht="16.32" customHeight="1">
      <c r="A279" s="36"/>
      <c r="B279" s="37"/>
      <c r="C279" s="245" t="s">
        <v>1</v>
      </c>
      <c r="D279" s="245" t="s">
        <v>130</v>
      </c>
      <c r="E279" s="246" t="s">
        <v>1</v>
      </c>
      <c r="F279" s="247" t="s">
        <v>1</v>
      </c>
      <c r="G279" s="248" t="s">
        <v>1</v>
      </c>
      <c r="H279" s="249"/>
      <c r="I279" s="250"/>
      <c r="J279" s="251">
        <f>BK279</f>
        <v>0</v>
      </c>
      <c r="K279" s="225"/>
      <c r="L279" s="42"/>
      <c r="M279" s="252" t="s">
        <v>1</v>
      </c>
      <c r="N279" s="253" t="s">
        <v>41</v>
      </c>
      <c r="O279" s="89"/>
      <c r="P279" s="89"/>
      <c r="Q279" s="89"/>
      <c r="R279" s="89"/>
      <c r="S279" s="89"/>
      <c r="T279" s="90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5" t="s">
        <v>362</v>
      </c>
      <c r="AU279" s="15" t="s">
        <v>84</v>
      </c>
      <c r="AY279" s="15" t="s">
        <v>362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5" t="s">
        <v>84</v>
      </c>
      <c r="BK279" s="231">
        <f>I279*H279</f>
        <v>0</v>
      </c>
    </row>
    <row r="280" s="2" customFormat="1" ht="16.32" customHeight="1">
      <c r="A280" s="36"/>
      <c r="B280" s="37"/>
      <c r="C280" s="245" t="s">
        <v>1</v>
      </c>
      <c r="D280" s="245" t="s">
        <v>130</v>
      </c>
      <c r="E280" s="246" t="s">
        <v>1</v>
      </c>
      <c r="F280" s="247" t="s">
        <v>1</v>
      </c>
      <c r="G280" s="248" t="s">
        <v>1</v>
      </c>
      <c r="H280" s="249"/>
      <c r="I280" s="250"/>
      <c r="J280" s="251">
        <f>BK280</f>
        <v>0</v>
      </c>
      <c r="K280" s="225"/>
      <c r="L280" s="42"/>
      <c r="M280" s="252" t="s">
        <v>1</v>
      </c>
      <c r="N280" s="253" t="s">
        <v>41</v>
      </c>
      <c r="O280" s="89"/>
      <c r="P280" s="89"/>
      <c r="Q280" s="89"/>
      <c r="R280" s="89"/>
      <c r="S280" s="89"/>
      <c r="T280" s="90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362</v>
      </c>
      <c r="AU280" s="15" t="s">
        <v>84</v>
      </c>
      <c r="AY280" s="15" t="s">
        <v>362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5" t="s">
        <v>84</v>
      </c>
      <c r="BK280" s="231">
        <f>I280*H280</f>
        <v>0</v>
      </c>
    </row>
    <row r="281" s="2" customFormat="1" ht="16.32" customHeight="1">
      <c r="A281" s="36"/>
      <c r="B281" s="37"/>
      <c r="C281" s="245" t="s">
        <v>1</v>
      </c>
      <c r="D281" s="245" t="s">
        <v>130</v>
      </c>
      <c r="E281" s="246" t="s">
        <v>1</v>
      </c>
      <c r="F281" s="247" t="s">
        <v>1</v>
      </c>
      <c r="G281" s="248" t="s">
        <v>1</v>
      </c>
      <c r="H281" s="249"/>
      <c r="I281" s="250"/>
      <c r="J281" s="251">
        <f>BK281</f>
        <v>0</v>
      </c>
      <c r="K281" s="225"/>
      <c r="L281" s="42"/>
      <c r="M281" s="252" t="s">
        <v>1</v>
      </c>
      <c r="N281" s="253" t="s">
        <v>41</v>
      </c>
      <c r="O281" s="254"/>
      <c r="P281" s="254"/>
      <c r="Q281" s="254"/>
      <c r="R281" s="254"/>
      <c r="S281" s="254"/>
      <c r="T281" s="255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362</v>
      </c>
      <c r="AU281" s="15" t="s">
        <v>84</v>
      </c>
      <c r="AY281" s="15" t="s">
        <v>362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5" t="s">
        <v>84</v>
      </c>
      <c r="BK281" s="231">
        <f>I281*H281</f>
        <v>0</v>
      </c>
    </row>
    <row r="282" s="2" customFormat="1" ht="6.96" customHeight="1">
      <c r="A282" s="36"/>
      <c r="B282" s="64"/>
      <c r="C282" s="65"/>
      <c r="D282" s="65"/>
      <c r="E282" s="65"/>
      <c r="F282" s="65"/>
      <c r="G282" s="65"/>
      <c r="H282" s="65"/>
      <c r="I282" s="65"/>
      <c r="J282" s="65"/>
      <c r="K282" s="65"/>
      <c r="L282" s="42"/>
      <c r="M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</row>
  </sheetData>
  <sheetProtection sheet="1" autoFilter="0" formatColumns="0" formatRows="0" objects="1" scenarios="1" spinCount="100000" saltValue="Y6d3Z4c4hHpgp3x4pn1cn8DA5CqGAbUiEO8cQWSa+eyoAS58CIc6Y6nOZofk0OEyz4PSuddjrw2/+rq7PC21iQ==" hashValue="aT4bCJ4N+9zAArlnNPlQUZ1HqxG1LJYFGR4x96DYKcIXndL3kTOxP8493yXOlpFngMmZI5u0d2hM1QJTXngZfw==" algorithmName="SHA-512" password="CC35"/>
  <autoFilter ref="C137:K281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dataValidations count="2">
    <dataValidation type="list" allowBlank="1" showInputMessage="1" showErrorMessage="1" error="Povoleny jsou hodnoty K, M." sqref="D277:D282">
      <formula1>"K, M"</formula1>
    </dataValidation>
    <dataValidation type="list" allowBlank="1" showInputMessage="1" showErrorMessage="1" error="Povoleny jsou hodnoty základní, snížená, zákl. přenesená, sníž. přenesená, nulová." sqref="N277:N28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Wagner</dc:creator>
  <cp:lastModifiedBy>Petr Wagner</cp:lastModifiedBy>
  <dcterms:created xsi:type="dcterms:W3CDTF">2026-02-13T12:00:03Z</dcterms:created>
  <dcterms:modified xsi:type="dcterms:W3CDTF">2026-02-13T12:00:07Z</dcterms:modified>
</cp:coreProperties>
</file>