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Milan Kalný\Documents\VÝBĚROVÁ ŘÍZENÍ\VÝBĚRY\Výběry 2026\001 Sekání travnatých ploch (2026-2029)\"/>
    </mc:Choice>
  </mc:AlternateContent>
  <xr:revisionPtr revIDLastSave="0" documentId="13_ncr:1_{9F12E703-51B7-4ACB-8F23-C51E0632E6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2" r:id="rId1"/>
  </sheets>
  <definedNames>
    <definedName name="_xlnm.Print_Area" localSheetId="0">List1!$A$1:$J$72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9" i="2" l="1"/>
  <c r="H68" i="2"/>
  <c r="F67" i="2"/>
  <c r="E67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I56" i="2" s="1"/>
  <c r="G57" i="2"/>
  <c r="G58" i="2"/>
  <c r="G59" i="2"/>
  <c r="G60" i="2"/>
  <c r="G61" i="2"/>
  <c r="G62" i="2"/>
  <c r="G63" i="2"/>
  <c r="G64" i="2"/>
  <c r="G65" i="2"/>
  <c r="G66" i="2"/>
  <c r="G13" i="2"/>
  <c r="L67" i="2"/>
  <c r="K67" i="2"/>
  <c r="L66" i="2"/>
  <c r="K66" i="2"/>
  <c r="L65" i="2"/>
  <c r="K65" i="2"/>
  <c r="L64" i="2"/>
  <c r="K64" i="2"/>
  <c r="L63" i="2"/>
  <c r="K63" i="2"/>
  <c r="L62" i="2"/>
  <c r="K62" i="2"/>
  <c r="L61" i="2"/>
  <c r="K61" i="2"/>
  <c r="L60" i="2"/>
  <c r="K60" i="2"/>
  <c r="L59" i="2"/>
  <c r="K59" i="2"/>
  <c r="L58" i="2"/>
  <c r="K58" i="2"/>
  <c r="L57" i="2"/>
  <c r="K57" i="2"/>
  <c r="L56" i="2"/>
  <c r="K56" i="2"/>
  <c r="L55" i="2"/>
  <c r="K55" i="2"/>
  <c r="L54" i="2"/>
  <c r="K54" i="2"/>
  <c r="I54" i="2" s="1"/>
  <c r="L53" i="2"/>
  <c r="K53" i="2"/>
  <c r="L52" i="2"/>
  <c r="K52" i="2"/>
  <c r="L51" i="2"/>
  <c r="K51" i="2"/>
  <c r="L50" i="2"/>
  <c r="K50" i="2"/>
  <c r="I50" i="2" s="1"/>
  <c r="L49" i="2"/>
  <c r="K49" i="2"/>
  <c r="L48" i="2"/>
  <c r="K48" i="2"/>
  <c r="L47" i="2"/>
  <c r="K47" i="2"/>
  <c r="L46" i="2"/>
  <c r="K46" i="2"/>
  <c r="I46" i="2" s="1"/>
  <c r="L45" i="2"/>
  <c r="K45" i="2"/>
  <c r="L44" i="2"/>
  <c r="K44" i="2"/>
  <c r="L43" i="2"/>
  <c r="K43" i="2"/>
  <c r="L42" i="2"/>
  <c r="K42" i="2"/>
  <c r="I42" i="2" s="1"/>
  <c r="L41" i="2"/>
  <c r="K41" i="2"/>
  <c r="L40" i="2"/>
  <c r="K40" i="2"/>
  <c r="L39" i="2"/>
  <c r="K39" i="2"/>
  <c r="L38" i="2"/>
  <c r="K38" i="2"/>
  <c r="I38" i="2" s="1"/>
  <c r="L37" i="2"/>
  <c r="K37" i="2"/>
  <c r="L36" i="2"/>
  <c r="K36" i="2"/>
  <c r="L35" i="2"/>
  <c r="K35" i="2"/>
  <c r="L34" i="2"/>
  <c r="K34" i="2"/>
  <c r="I34" i="2" s="1"/>
  <c r="L33" i="2"/>
  <c r="K33" i="2"/>
  <c r="L32" i="2"/>
  <c r="K32" i="2"/>
  <c r="L31" i="2"/>
  <c r="K31" i="2"/>
  <c r="L30" i="2"/>
  <c r="H30" i="2" s="1"/>
  <c r="K30" i="2"/>
  <c r="I30" i="2" s="1"/>
  <c r="L29" i="2"/>
  <c r="K29" i="2"/>
  <c r="L28" i="2"/>
  <c r="K28" i="2"/>
  <c r="L27" i="2"/>
  <c r="K27" i="2"/>
  <c r="L26" i="2"/>
  <c r="K26" i="2"/>
  <c r="I26" i="2" s="1"/>
  <c r="L25" i="2"/>
  <c r="K25" i="2"/>
  <c r="L24" i="2"/>
  <c r="K24" i="2"/>
  <c r="L23" i="2"/>
  <c r="K23" i="2"/>
  <c r="L22" i="2"/>
  <c r="H22" i="2" s="1"/>
  <c r="K22" i="2"/>
  <c r="I22" i="2" s="1"/>
  <c r="L21" i="2"/>
  <c r="K21" i="2"/>
  <c r="L20" i="2"/>
  <c r="K20" i="2"/>
  <c r="L19" i="2"/>
  <c r="K19" i="2"/>
  <c r="L18" i="2"/>
  <c r="K18" i="2"/>
  <c r="I18" i="2" s="1"/>
  <c r="L17" i="2"/>
  <c r="K17" i="2"/>
  <c r="L16" i="2"/>
  <c r="K16" i="2"/>
  <c r="L15" i="2"/>
  <c r="K15" i="2"/>
  <c r="L14" i="2"/>
  <c r="H14" i="2" s="1"/>
  <c r="K14" i="2"/>
  <c r="I14" i="2" s="1"/>
  <c r="L13" i="2"/>
  <c r="K13" i="2"/>
  <c r="H65" i="2" l="1"/>
  <c r="H38" i="2"/>
  <c r="H46" i="2"/>
  <c r="H54" i="2"/>
  <c r="J54" i="2" s="1"/>
  <c r="I62" i="2"/>
  <c r="H61" i="2"/>
  <c r="I65" i="2"/>
  <c r="J65" i="2" s="1"/>
  <c r="I24" i="2"/>
  <c r="I48" i="2"/>
  <c r="I16" i="2"/>
  <c r="I40" i="2"/>
  <c r="H16" i="2"/>
  <c r="J16" i="2" s="1"/>
  <c r="H24" i="2"/>
  <c r="H32" i="2"/>
  <c r="J32" i="2" s="1"/>
  <c r="H40" i="2"/>
  <c r="J40" i="2" s="1"/>
  <c r="H48" i="2"/>
  <c r="J48" i="2" s="1"/>
  <c r="I60" i="2"/>
  <c r="I32" i="2"/>
  <c r="H56" i="2"/>
  <c r="J56" i="2" s="1"/>
  <c r="H64" i="2"/>
  <c r="I37" i="2"/>
  <c r="I61" i="2"/>
  <c r="I45" i="2"/>
  <c r="H60" i="2"/>
  <c r="J60" i="2" s="1"/>
  <c r="I29" i="2"/>
  <c r="I53" i="2"/>
  <c r="K72" i="2"/>
  <c r="I21" i="2"/>
  <c r="H18" i="2"/>
  <c r="H26" i="2"/>
  <c r="J26" i="2" s="1"/>
  <c r="H34" i="2"/>
  <c r="J34" i="2" s="1"/>
  <c r="H42" i="2"/>
  <c r="J42" i="2" s="1"/>
  <c r="H50" i="2"/>
  <c r="J50" i="2" s="1"/>
  <c r="I58" i="2"/>
  <c r="H58" i="2"/>
  <c r="J58" i="2" s="1"/>
  <c r="G67" i="2"/>
  <c r="H67" i="2" s="1"/>
  <c r="H35" i="2"/>
  <c r="I55" i="2"/>
  <c r="H39" i="2"/>
  <c r="J39" i="2" s="1"/>
  <c r="H31" i="2"/>
  <c r="I23" i="2"/>
  <c r="I20" i="2"/>
  <c r="I28" i="2"/>
  <c r="I36" i="2"/>
  <c r="I44" i="2"/>
  <c r="I52" i="2"/>
  <c r="H20" i="2"/>
  <c r="H28" i="2"/>
  <c r="H36" i="2"/>
  <c r="H44" i="2"/>
  <c r="H52" i="2"/>
  <c r="I47" i="2"/>
  <c r="I13" i="2"/>
  <c r="H27" i="2"/>
  <c r="J27" i="2" s="1"/>
  <c r="H13" i="2"/>
  <c r="I15" i="2"/>
  <c r="H55" i="2"/>
  <c r="I51" i="2"/>
  <c r="H47" i="2"/>
  <c r="I39" i="2"/>
  <c r="I35" i="2"/>
  <c r="H23" i="2"/>
  <c r="I19" i="2"/>
  <c r="H15" i="2"/>
  <c r="I66" i="2"/>
  <c r="H62" i="2"/>
  <c r="I59" i="2"/>
  <c r="I31" i="2"/>
  <c r="I43" i="2"/>
  <c r="J46" i="2"/>
  <c r="I64" i="2"/>
  <c r="J14" i="2"/>
  <c r="J30" i="2"/>
  <c r="H43" i="2"/>
  <c r="H57" i="2"/>
  <c r="H53" i="2"/>
  <c r="H49" i="2"/>
  <c r="H41" i="2"/>
  <c r="H37" i="2"/>
  <c r="H33" i="2"/>
  <c r="H25" i="2"/>
  <c r="H17" i="2"/>
  <c r="H19" i="2"/>
  <c r="I27" i="2"/>
  <c r="H51" i="2"/>
  <c r="H66" i="2"/>
  <c r="H63" i="2"/>
  <c r="J38" i="2"/>
  <c r="H29" i="2"/>
  <c r="J29" i="2" s="1"/>
  <c r="H21" i="2"/>
  <c r="J22" i="2"/>
  <c r="H59" i="2"/>
  <c r="H45" i="2"/>
  <c r="J18" i="2"/>
  <c r="I17" i="2"/>
  <c r="I25" i="2"/>
  <c r="I33" i="2"/>
  <c r="I41" i="2"/>
  <c r="I49" i="2"/>
  <c r="I57" i="2"/>
  <c r="I63" i="2"/>
  <c r="J15" i="2" l="1"/>
  <c r="J61" i="2"/>
  <c r="J62" i="2"/>
  <c r="J35" i="2"/>
  <c r="J24" i="2"/>
  <c r="J45" i="2"/>
  <c r="J47" i="2"/>
  <c r="J44" i="2"/>
  <c r="J52" i="2"/>
  <c r="J57" i="2"/>
  <c r="J55" i="2"/>
  <c r="J37" i="2"/>
  <c r="J64" i="2"/>
  <c r="J36" i="2"/>
  <c r="J53" i="2"/>
  <c r="J28" i="2"/>
  <c r="J20" i="2"/>
  <c r="J21" i="2"/>
  <c r="J13" i="2"/>
  <c r="J51" i="2"/>
  <c r="J31" i="2"/>
  <c r="J23" i="2"/>
  <c r="J33" i="2"/>
  <c r="J49" i="2"/>
  <c r="J66" i="2"/>
  <c r="J43" i="2"/>
  <c r="J59" i="2"/>
  <c r="J41" i="2"/>
  <c r="J25" i="2"/>
  <c r="J19" i="2"/>
  <c r="I67" i="2"/>
  <c r="J67" i="2" s="1"/>
  <c r="G70" i="2" s="1"/>
  <c r="J63" i="2"/>
  <c r="J17" i="2"/>
  <c r="G71" i="2" l="1"/>
</calcChain>
</file>

<file path=xl/sharedStrings.xml><?xml version="1.0" encoding="utf-8"?>
<sst xmlns="http://schemas.openxmlformats.org/spreadsheetml/2006/main" count="133" uniqueCount="79">
  <si>
    <t>Typ položky</t>
  </si>
  <si>
    <t>Evid. Číslo</t>
  </si>
  <si>
    <t>Název lokality</t>
  </si>
  <si>
    <t>M.J.</t>
  </si>
  <si>
    <t>Množství položky</t>
  </si>
  <si>
    <t xml:space="preserve">pasportu  </t>
  </si>
  <si>
    <t xml:space="preserve">zeleně </t>
  </si>
  <si>
    <t>m2</t>
  </si>
  <si>
    <t>celkem</t>
  </si>
  <si>
    <t>podrost</t>
  </si>
  <si>
    <t xml:space="preserve">Cena </t>
  </si>
  <si>
    <t>cena sekání x 90%</t>
  </si>
  <si>
    <t>cena mulčování x 10%</t>
  </si>
  <si>
    <t>Poměr sekání s odvozem a mulčování  90%/10%</t>
  </si>
  <si>
    <t>Cena sekání 1m2</t>
  </si>
  <si>
    <t>Cena mulčování 1m2</t>
  </si>
  <si>
    <t>Výměra plochy požadovaných sečí na území města Chomutova</t>
  </si>
  <si>
    <t>Příloha č. 1</t>
  </si>
  <si>
    <t>262 + 265</t>
  </si>
  <si>
    <t>440 + 441</t>
  </si>
  <si>
    <t>V Alejích</t>
  </si>
  <si>
    <t>Stodoly (Spořická x Dr. Jánského x Kochova)</t>
  </si>
  <si>
    <t>Pionýrů</t>
  </si>
  <si>
    <t>Smyčka u nemocnice</t>
  </si>
  <si>
    <t>Spořická</t>
  </si>
  <si>
    <t>ul. Písečná - lesík</t>
  </si>
  <si>
    <t xml:space="preserve">Školní pěšina - lesík </t>
  </si>
  <si>
    <t>sídl. Písečná</t>
  </si>
  <si>
    <t>Pod Břízami  - lesík</t>
  </si>
  <si>
    <t xml:space="preserve"> Zahradní - lesík</t>
  </si>
  <si>
    <t xml:space="preserve">Kamenná - lesík </t>
  </si>
  <si>
    <t>Zahradní (včetně ul. Výletní)</t>
  </si>
  <si>
    <t xml:space="preserve">Kamenná   </t>
  </si>
  <si>
    <t>sídliště Březenecká</t>
  </si>
  <si>
    <t>Kamenný Vrch – „Eldorádo“</t>
  </si>
  <si>
    <t>sídl. Kamenná – křižovatka ZOO</t>
  </si>
  <si>
    <t>sídliště Blatenská a Jitřenka</t>
  </si>
  <si>
    <t>Sídliště Václavská</t>
  </si>
  <si>
    <t>Svahová - svah</t>
  </si>
  <si>
    <t>Blatenská - konečná stanice MHD</t>
  </si>
  <si>
    <t xml:space="preserve">Hřiště Jabloňová </t>
  </si>
  <si>
    <t>ul. Václavská x ul. Lužická - garáže</t>
  </si>
  <si>
    <t xml:space="preserve">Svahová </t>
  </si>
  <si>
    <t>Lipanská</t>
  </si>
  <si>
    <t>Podél E 442</t>
  </si>
  <si>
    <t>Lipanská x Tylova</t>
  </si>
  <si>
    <t>Lipská</t>
  </si>
  <si>
    <t>Blanická</t>
  </si>
  <si>
    <t>Ul. Elišky Krásnohorské</t>
  </si>
  <si>
    <t>Kosmova</t>
  </si>
  <si>
    <t>Alešova</t>
  </si>
  <si>
    <t>Krušnohorská</t>
  </si>
  <si>
    <t>Dvořákova</t>
  </si>
  <si>
    <t>Karla Čapka</t>
  </si>
  <si>
    <t>Čermákova</t>
  </si>
  <si>
    <t>Podhorská hřiště</t>
  </si>
  <si>
    <t>Podhorská</t>
  </si>
  <si>
    <t>sídliště Matěje Kopeckého</t>
  </si>
  <si>
    <t>Klicperova hřiště</t>
  </si>
  <si>
    <t>Klicperova</t>
  </si>
  <si>
    <t>Kostelní parčík</t>
  </si>
  <si>
    <t>Kmochova</t>
  </si>
  <si>
    <t>Filipovy rybníky</t>
  </si>
  <si>
    <t>Sídliště Komenského</t>
  </si>
  <si>
    <t>Sídliště Kadaňská (Fibichova x V Alejích)</t>
  </si>
  <si>
    <t>Adámkova</t>
  </si>
  <si>
    <t>Alešova parčík</t>
  </si>
  <si>
    <t>Bezručovo údolí I</t>
  </si>
  <si>
    <t>Bezručovo údolí II</t>
  </si>
  <si>
    <t>Dukelská</t>
  </si>
  <si>
    <t>Pražská - svahy</t>
  </si>
  <si>
    <t>Pražská - Severní pole</t>
  </si>
  <si>
    <t>Dukelská, Pražská - spojka</t>
  </si>
  <si>
    <t>u horního hřbitova</t>
  </si>
  <si>
    <t>CELKEM bez DPH</t>
  </si>
  <si>
    <t>Položkový rozpočet - Zadávací protokol (k ocenění pro hodnocení nabídek)</t>
  </si>
  <si>
    <t>Cena celkem za provedení 1 seče v Kč bez DPH:</t>
  </si>
  <si>
    <t>Cena celkem za provedení 1 seče v Kč včetně DPH:</t>
  </si>
  <si>
    <t>Po zadání jednotkových cen ve žlutě označených buňkách dojde k automatickému výpočtu.                                                                                                                                  Za správně vyplněný dokument nese odpovědnost účastník.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</si>
</sst>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charset val="238"/>
    </font>
    <font>
      <b/>
      <sz val="11"/>
      <name val="Calibri"/>
      <family val="2"/>
      <charset val="238"/>
    </font>
    <font>
      <b/>
      <sz val="8"/>
      <name val="Calibri"/>
      <family val="2"/>
      <charset val="238"/>
    </font>
    <font>
      <sz val="8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color rgb="FFFF0000"/>
      <name val="Arial"/>
      <family val="2"/>
      <charset val="238"/>
    </font>
    <font>
      <sz val="9"/>
      <name val="Calibri"/>
      <family val="2"/>
      <charset val="238"/>
    </font>
    <font>
      <sz val="9"/>
      <name val="Arial"/>
      <family val="2"/>
      <charset val="238"/>
    </font>
    <font>
      <sz val="10"/>
      <color theme="0"/>
      <name val="Arial"/>
      <family val="2"/>
      <charset val="238"/>
    </font>
    <font>
      <b/>
      <sz val="14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0"/>
      <color rgb="FFFF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FF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/>
    <xf numFmtId="0" fontId="3" fillId="2" borderId="3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0" xfId="0" applyFont="1"/>
    <xf numFmtId="0" fontId="3" fillId="0" borderId="6" xfId="0" applyFont="1" applyBorder="1"/>
    <xf numFmtId="0" fontId="3" fillId="0" borderId="6" xfId="0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0" fontId="6" fillId="0" borderId="0" xfId="0" applyFont="1"/>
    <xf numFmtId="3" fontId="6" fillId="0" borderId="0" xfId="0" applyNumberFormat="1" applyFont="1"/>
    <xf numFmtId="3" fontId="3" fillId="2" borderId="3" xfId="0" applyNumberFormat="1" applyFont="1" applyFill="1" applyBorder="1" applyAlignment="1">
      <alignment horizontal="center"/>
    </xf>
    <xf numFmtId="3" fontId="3" fillId="0" borderId="0" xfId="0" applyNumberFormat="1" applyFont="1"/>
    <xf numFmtId="3" fontId="0" fillId="0" borderId="0" xfId="0" applyNumberFormat="1"/>
    <xf numFmtId="1" fontId="0" fillId="0" borderId="0" xfId="0" applyNumberFormat="1"/>
    <xf numFmtId="1" fontId="4" fillId="0" borderId="0" xfId="0" applyNumberFormat="1" applyFont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2" fillId="3" borderId="6" xfId="0" applyFont="1" applyFill="1" applyBorder="1"/>
    <xf numFmtId="3" fontId="2" fillId="3" borderId="6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3" fontId="9" fillId="0" borderId="0" xfId="0" applyNumberFormat="1" applyFont="1"/>
    <xf numFmtId="0" fontId="2" fillId="3" borderId="6" xfId="0" applyFont="1" applyFill="1" applyBorder="1" applyAlignment="1">
      <alignment horizontal="center"/>
    </xf>
    <xf numFmtId="0" fontId="5" fillId="0" borderId="0" xfId="0" applyFont="1" applyAlignment="1">
      <alignment horizontal="justify"/>
    </xf>
    <xf numFmtId="4" fontId="12" fillId="5" borderId="16" xfId="0" applyNumberFormat="1" applyFont="1" applyFill="1" applyBorder="1"/>
    <xf numFmtId="4" fontId="12" fillId="5" borderId="6" xfId="0" applyNumberFormat="1" applyFont="1" applyFill="1" applyBorder="1"/>
    <xf numFmtId="2" fontId="5" fillId="4" borderId="0" xfId="0" applyNumberFormat="1" applyFont="1" applyFill="1"/>
    <xf numFmtId="2" fontId="0" fillId="4" borderId="0" xfId="0" applyNumberFormat="1" applyFill="1"/>
    <xf numFmtId="2" fontId="0" fillId="0" borderId="0" xfId="0" applyNumberFormat="1"/>
    <xf numFmtId="2" fontId="8" fillId="0" borderId="0" xfId="0" applyNumberFormat="1" applyFont="1"/>
    <xf numFmtId="4" fontId="3" fillId="0" borderId="14" xfId="0" applyNumberFormat="1" applyFont="1" applyBorder="1" applyAlignment="1">
      <alignment horizontal="right"/>
    </xf>
    <xf numFmtId="4" fontId="2" fillId="3" borderId="6" xfId="0" applyNumberFormat="1" applyFont="1" applyFill="1" applyBorder="1" applyAlignment="1">
      <alignment horizontal="right"/>
    </xf>
    <xf numFmtId="0" fontId="13" fillId="0" borderId="0" xfId="0" applyFont="1"/>
    <xf numFmtId="0" fontId="0" fillId="0" borderId="0" xfId="0"/>
    <xf numFmtId="0" fontId="1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1" fontId="3" fillId="2" borderId="7" xfId="0" applyNumberFormat="1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7" xfId="0" applyNumberFormat="1" applyFont="1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0" fontId="8" fillId="0" borderId="1" xfId="0" applyFont="1" applyBorder="1"/>
    <xf numFmtId="0" fontId="0" fillId="0" borderId="1" xfId="0" applyBorder="1"/>
    <xf numFmtId="0" fontId="8" fillId="0" borderId="0" xfId="0" applyFont="1"/>
    <xf numFmtId="0" fontId="16" fillId="0" borderId="0" xfId="0" applyFont="1"/>
    <xf numFmtId="0" fontId="15" fillId="0" borderId="0" xfId="0" applyFont="1"/>
    <xf numFmtId="0" fontId="0" fillId="0" borderId="15" xfId="0" applyBorder="1"/>
    <xf numFmtId="0" fontId="17" fillId="0" borderId="0" xfId="0" applyFont="1" applyAlignment="1">
      <alignment wrapText="1"/>
    </xf>
    <xf numFmtId="0" fontId="6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409575</xdr:colOff>
      <xdr:row>4</xdr:row>
      <xdr:rowOff>57150</xdr:rowOff>
    </xdr:to>
    <xdr:pic>
      <xdr:nvPicPr>
        <xdr:cNvPr id="2" name="Picture 1" descr="Logo_2004_color">
          <a:extLst>
            <a:ext uri="{FF2B5EF4-FFF2-40B4-BE49-F238E27FC236}">
              <a16:creationId xmlns:a16="http://schemas.microsoft.com/office/drawing/2014/main" id="{60E6CAA0-0993-45A4-AE8D-11E59084B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573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564087</xdr:colOff>
      <xdr:row>0</xdr:row>
      <xdr:rowOff>51288</xdr:rowOff>
    </xdr:from>
    <xdr:to>
      <xdr:col>8</xdr:col>
      <xdr:colOff>535943</xdr:colOff>
      <xdr:row>4</xdr:row>
      <xdr:rowOff>71718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176AEE4-7A71-40A3-980F-2BF77A8FA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26562" y="51288"/>
          <a:ext cx="2876981" cy="696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B8518-4029-4023-993A-8A205C1B8037}">
  <sheetPr>
    <pageSetUpPr fitToPage="1"/>
  </sheetPr>
  <dimension ref="A1:O77"/>
  <sheetViews>
    <sheetView tabSelected="1" topLeftCell="A52" zoomScale="85" zoomScaleNormal="85" zoomScaleSheetLayoutView="85" workbookViewId="0">
      <selection activeCell="C74" sqref="C74:J74"/>
    </sheetView>
  </sheetViews>
  <sheetFormatPr defaultRowHeight="13.2" x14ac:dyDescent="0.25"/>
  <cols>
    <col min="2" max="2" width="12.5546875" customWidth="1"/>
    <col min="3" max="3" width="37.5546875" customWidth="1"/>
    <col min="6" max="6" width="9.109375" style="17"/>
    <col min="7" max="7" width="14.6640625" customWidth="1"/>
    <col min="8" max="8" width="10.5546875" style="18" customWidth="1"/>
    <col min="11" max="11" width="9" style="26" customWidth="1"/>
    <col min="12" max="12" width="9.109375" style="26" customWidth="1"/>
  </cols>
  <sheetData>
    <row r="1" spans="1:15" ht="14.4" x14ac:dyDescent="0.3">
      <c r="I1" s="40" t="s">
        <v>17</v>
      </c>
      <c r="J1" s="40"/>
    </row>
    <row r="7" spans="1:15" ht="14.4" x14ac:dyDescent="0.3">
      <c r="A7" s="41" t="s">
        <v>16</v>
      </c>
      <c r="B7" s="41"/>
      <c r="C7" s="41"/>
      <c r="D7" s="41"/>
      <c r="E7" s="41"/>
      <c r="F7" s="41"/>
      <c r="G7" s="41"/>
      <c r="H7" s="23"/>
    </row>
    <row r="8" spans="1:15" ht="18.600000000000001" thickBot="1" x14ac:dyDescent="0.4">
      <c r="A8" s="42" t="s">
        <v>75</v>
      </c>
      <c r="B8" s="42"/>
      <c r="C8" s="42"/>
      <c r="D8" s="42"/>
      <c r="E8" s="42"/>
      <c r="F8" s="42"/>
      <c r="G8" s="42"/>
      <c r="H8" s="23"/>
    </row>
    <row r="9" spans="1:15" ht="12.75" customHeight="1" x14ac:dyDescent="0.25">
      <c r="A9" s="43" t="s">
        <v>0</v>
      </c>
      <c r="B9" s="2" t="s">
        <v>1</v>
      </c>
      <c r="C9" s="43" t="s">
        <v>2</v>
      </c>
      <c r="D9" s="43" t="s">
        <v>3</v>
      </c>
      <c r="E9" s="45" t="s">
        <v>4</v>
      </c>
      <c r="F9" s="46"/>
      <c r="G9" s="47"/>
      <c r="H9" s="51" t="s">
        <v>11</v>
      </c>
      <c r="I9" s="51" t="s">
        <v>12</v>
      </c>
      <c r="J9" s="54" t="s">
        <v>10</v>
      </c>
    </row>
    <row r="10" spans="1:15" ht="13.8" thickBot="1" x14ac:dyDescent="0.3">
      <c r="A10" s="44"/>
      <c r="B10" s="3" t="s">
        <v>5</v>
      </c>
      <c r="C10" s="44"/>
      <c r="D10" s="44"/>
      <c r="E10" s="48"/>
      <c r="F10" s="49"/>
      <c r="G10" s="50"/>
      <c r="H10" s="52"/>
      <c r="I10" s="52"/>
      <c r="J10" s="55"/>
    </row>
    <row r="11" spans="1:15" ht="13.8" thickBot="1" x14ac:dyDescent="0.3">
      <c r="A11" s="4"/>
      <c r="B11" s="5" t="s">
        <v>6</v>
      </c>
      <c r="C11" s="6"/>
      <c r="D11" s="4"/>
      <c r="E11" s="7" t="s">
        <v>7</v>
      </c>
      <c r="F11" s="15" t="s">
        <v>9</v>
      </c>
      <c r="G11" s="7" t="s">
        <v>8</v>
      </c>
      <c r="H11" s="53"/>
      <c r="I11" s="53"/>
      <c r="J11" s="56"/>
    </row>
    <row r="12" spans="1:15" ht="15" thickBot="1" x14ac:dyDescent="0.35">
      <c r="A12" s="1"/>
      <c r="B12" s="1"/>
      <c r="C12" s="1"/>
      <c r="D12" s="1"/>
      <c r="E12" s="1"/>
      <c r="F12" s="16"/>
      <c r="G12" s="1"/>
      <c r="H12" s="19"/>
      <c r="I12" s="19"/>
      <c r="J12" s="19"/>
      <c r="O12" s="18"/>
    </row>
    <row r="13" spans="1:15" s="13" customFormat="1" ht="13.8" thickBot="1" x14ac:dyDescent="0.3">
      <c r="A13" s="8">
        <v>1</v>
      </c>
      <c r="B13" s="8">
        <v>202</v>
      </c>
      <c r="C13" s="10" t="s">
        <v>20</v>
      </c>
      <c r="D13" s="8" t="s">
        <v>7</v>
      </c>
      <c r="E13" s="12">
        <v>6780</v>
      </c>
      <c r="F13" s="12">
        <v>642</v>
      </c>
      <c r="G13" s="12">
        <f>F13+E13</f>
        <v>7422</v>
      </c>
      <c r="H13" s="36">
        <f>G13*0.9*L13</f>
        <v>0</v>
      </c>
      <c r="I13" s="36">
        <f t="shared" ref="I13:I67" si="0">G13*0.1*K13</f>
        <v>0</v>
      </c>
      <c r="J13" s="36">
        <f>H13+I13</f>
        <v>0</v>
      </c>
      <c r="K13" s="26">
        <f>G69</f>
        <v>0</v>
      </c>
      <c r="L13" s="26">
        <f>G68</f>
        <v>0</v>
      </c>
    </row>
    <row r="14" spans="1:15" s="13" customFormat="1" ht="13.8" thickBot="1" x14ac:dyDescent="0.3">
      <c r="A14" s="8">
        <v>2</v>
      </c>
      <c r="B14" s="8" t="s">
        <v>18</v>
      </c>
      <c r="C14" s="10" t="s">
        <v>21</v>
      </c>
      <c r="D14" s="8" t="s">
        <v>7</v>
      </c>
      <c r="E14" s="12">
        <v>18445</v>
      </c>
      <c r="F14" s="12">
        <v>7</v>
      </c>
      <c r="G14" s="12">
        <f t="shared" ref="G14:G66" si="1">F14+E14</f>
        <v>18452</v>
      </c>
      <c r="H14" s="36">
        <f t="shared" ref="H14:H67" si="2">G14*0.9*L14</f>
        <v>0</v>
      </c>
      <c r="I14" s="36">
        <f t="shared" si="0"/>
        <v>0</v>
      </c>
      <c r="J14" s="36">
        <f t="shared" ref="J14:J67" si="3">H14+I14</f>
        <v>0</v>
      </c>
      <c r="K14" s="26">
        <f>G69</f>
        <v>0</v>
      </c>
      <c r="L14" s="26">
        <f>G68</f>
        <v>0</v>
      </c>
    </row>
    <row r="15" spans="1:15" s="13" customFormat="1" ht="13.8" thickBot="1" x14ac:dyDescent="0.3">
      <c r="A15" s="8">
        <v>3</v>
      </c>
      <c r="B15" s="8">
        <v>264</v>
      </c>
      <c r="C15" s="10" t="s">
        <v>22</v>
      </c>
      <c r="D15" s="8" t="s">
        <v>7</v>
      </c>
      <c r="E15" s="12">
        <v>185</v>
      </c>
      <c r="F15" s="12">
        <v>0</v>
      </c>
      <c r="G15" s="12">
        <f t="shared" si="1"/>
        <v>185</v>
      </c>
      <c r="H15" s="36">
        <f t="shared" si="2"/>
        <v>0</v>
      </c>
      <c r="I15" s="36">
        <f t="shared" si="0"/>
        <v>0</v>
      </c>
      <c r="J15" s="36">
        <f t="shared" si="3"/>
        <v>0</v>
      </c>
      <c r="K15" s="26">
        <f>G69</f>
        <v>0</v>
      </c>
      <c r="L15" s="26">
        <f>G68</f>
        <v>0</v>
      </c>
    </row>
    <row r="16" spans="1:15" s="13" customFormat="1" ht="13.8" thickBot="1" x14ac:dyDescent="0.3">
      <c r="A16" s="8">
        <v>4</v>
      </c>
      <c r="B16" s="8">
        <v>271</v>
      </c>
      <c r="C16" s="10" t="s">
        <v>23</v>
      </c>
      <c r="D16" s="8" t="s">
        <v>7</v>
      </c>
      <c r="E16" s="11">
        <v>420</v>
      </c>
      <c r="F16" s="12">
        <v>0</v>
      </c>
      <c r="G16" s="12">
        <f t="shared" si="1"/>
        <v>420</v>
      </c>
      <c r="H16" s="36">
        <f t="shared" si="2"/>
        <v>0</v>
      </c>
      <c r="I16" s="36">
        <f t="shared" si="0"/>
        <v>0</v>
      </c>
      <c r="J16" s="36">
        <f t="shared" si="3"/>
        <v>0</v>
      </c>
      <c r="K16" s="26">
        <f>G69</f>
        <v>0</v>
      </c>
      <c r="L16" s="26">
        <f>G68</f>
        <v>0</v>
      </c>
    </row>
    <row r="17" spans="1:12" s="13" customFormat="1" ht="13.8" thickBot="1" x14ac:dyDescent="0.3">
      <c r="A17" s="8">
        <v>5</v>
      </c>
      <c r="B17" s="8">
        <v>272</v>
      </c>
      <c r="C17" s="10" t="s">
        <v>24</v>
      </c>
      <c r="D17" s="8" t="s">
        <v>7</v>
      </c>
      <c r="E17" s="11">
        <v>4165</v>
      </c>
      <c r="F17" s="12">
        <v>0</v>
      </c>
      <c r="G17" s="12">
        <f t="shared" si="1"/>
        <v>4165</v>
      </c>
      <c r="H17" s="36">
        <f t="shared" si="2"/>
        <v>0</v>
      </c>
      <c r="I17" s="36">
        <f t="shared" si="0"/>
        <v>0</v>
      </c>
      <c r="J17" s="36">
        <f t="shared" si="3"/>
        <v>0</v>
      </c>
      <c r="K17" s="26">
        <f>G69</f>
        <v>0</v>
      </c>
      <c r="L17" s="26">
        <f>G68</f>
        <v>0</v>
      </c>
    </row>
    <row r="18" spans="1:12" s="13" customFormat="1" ht="13.8" thickBot="1" x14ac:dyDescent="0.3">
      <c r="A18" s="8">
        <v>6</v>
      </c>
      <c r="B18" s="8">
        <v>406</v>
      </c>
      <c r="C18" s="10" t="s">
        <v>25</v>
      </c>
      <c r="D18" s="8" t="s">
        <v>7</v>
      </c>
      <c r="E18" s="12">
        <v>5661</v>
      </c>
      <c r="F18" s="12">
        <v>6657</v>
      </c>
      <c r="G18" s="12">
        <f t="shared" si="1"/>
        <v>12318</v>
      </c>
      <c r="H18" s="36">
        <f t="shared" si="2"/>
        <v>0</v>
      </c>
      <c r="I18" s="36">
        <f t="shared" si="0"/>
        <v>0</v>
      </c>
      <c r="J18" s="36">
        <f t="shared" si="3"/>
        <v>0</v>
      </c>
      <c r="K18" s="26">
        <f>G69</f>
        <v>0</v>
      </c>
      <c r="L18" s="26">
        <f>G68</f>
        <v>0</v>
      </c>
    </row>
    <row r="19" spans="1:12" s="13" customFormat="1" ht="13.8" thickBot="1" x14ac:dyDescent="0.3">
      <c r="A19" s="8">
        <v>7</v>
      </c>
      <c r="B19" s="8">
        <v>408</v>
      </c>
      <c r="C19" s="10" t="s">
        <v>26</v>
      </c>
      <c r="D19" s="8" t="s">
        <v>7</v>
      </c>
      <c r="E19" s="12">
        <v>718</v>
      </c>
      <c r="F19" s="12">
        <v>1208</v>
      </c>
      <c r="G19" s="12">
        <f t="shared" si="1"/>
        <v>1926</v>
      </c>
      <c r="H19" s="36">
        <f t="shared" si="2"/>
        <v>0</v>
      </c>
      <c r="I19" s="36">
        <f t="shared" si="0"/>
        <v>0</v>
      </c>
      <c r="J19" s="36">
        <f t="shared" si="3"/>
        <v>0</v>
      </c>
      <c r="K19" s="26">
        <f>G69</f>
        <v>0</v>
      </c>
      <c r="L19" s="26">
        <f>G68</f>
        <v>0</v>
      </c>
    </row>
    <row r="20" spans="1:12" s="13" customFormat="1" ht="13.8" thickBot="1" x14ac:dyDescent="0.3">
      <c r="A20" s="8">
        <v>8</v>
      </c>
      <c r="B20" s="8">
        <v>410</v>
      </c>
      <c r="C20" s="10" t="s">
        <v>27</v>
      </c>
      <c r="D20" s="8" t="s">
        <v>7</v>
      </c>
      <c r="E20" s="11">
        <v>66862</v>
      </c>
      <c r="F20" s="12">
        <v>3260</v>
      </c>
      <c r="G20" s="12">
        <f t="shared" si="1"/>
        <v>70122</v>
      </c>
      <c r="H20" s="36">
        <f t="shared" si="2"/>
        <v>0</v>
      </c>
      <c r="I20" s="36">
        <f t="shared" si="0"/>
        <v>0</v>
      </c>
      <c r="J20" s="36">
        <f t="shared" si="3"/>
        <v>0</v>
      </c>
      <c r="K20" s="26">
        <f>G69</f>
        <v>0</v>
      </c>
      <c r="L20" s="26">
        <f>G68</f>
        <v>0</v>
      </c>
    </row>
    <row r="21" spans="1:12" s="13" customFormat="1" ht="13.8" thickBot="1" x14ac:dyDescent="0.3">
      <c r="A21" s="8">
        <v>9</v>
      </c>
      <c r="B21" s="8">
        <v>411</v>
      </c>
      <c r="C21" s="10" t="s">
        <v>28</v>
      </c>
      <c r="D21" s="8" t="s">
        <v>7</v>
      </c>
      <c r="E21" s="12">
        <v>0</v>
      </c>
      <c r="F21" s="12">
        <v>2898</v>
      </c>
      <c r="G21" s="12">
        <f t="shared" si="1"/>
        <v>2898</v>
      </c>
      <c r="H21" s="36">
        <f t="shared" si="2"/>
        <v>0</v>
      </c>
      <c r="I21" s="36">
        <f t="shared" si="0"/>
        <v>0</v>
      </c>
      <c r="J21" s="36">
        <f t="shared" si="3"/>
        <v>0</v>
      </c>
      <c r="K21" s="26">
        <f>G69</f>
        <v>0</v>
      </c>
      <c r="L21" s="26">
        <f>G68</f>
        <v>0</v>
      </c>
    </row>
    <row r="22" spans="1:12" s="13" customFormat="1" ht="13.8" thickBot="1" x14ac:dyDescent="0.3">
      <c r="A22" s="8">
        <v>10</v>
      </c>
      <c r="B22" s="8">
        <v>412</v>
      </c>
      <c r="C22" s="10" t="s">
        <v>29</v>
      </c>
      <c r="D22" s="8" t="s">
        <v>7</v>
      </c>
      <c r="E22" s="11">
        <v>96</v>
      </c>
      <c r="F22" s="12">
        <v>630</v>
      </c>
      <c r="G22" s="12">
        <f t="shared" si="1"/>
        <v>726</v>
      </c>
      <c r="H22" s="36">
        <f t="shared" si="2"/>
        <v>0</v>
      </c>
      <c r="I22" s="36">
        <f t="shared" si="0"/>
        <v>0</v>
      </c>
      <c r="J22" s="36">
        <f t="shared" si="3"/>
        <v>0</v>
      </c>
      <c r="K22" s="26">
        <f>G69</f>
        <v>0</v>
      </c>
      <c r="L22" s="26">
        <f>G68</f>
        <v>0</v>
      </c>
    </row>
    <row r="23" spans="1:12" s="13" customFormat="1" ht="13.8" thickBot="1" x14ac:dyDescent="0.3">
      <c r="A23" s="8">
        <v>11</v>
      </c>
      <c r="B23" s="8">
        <v>413</v>
      </c>
      <c r="C23" s="10" t="s">
        <v>30</v>
      </c>
      <c r="D23" s="8" t="s">
        <v>7</v>
      </c>
      <c r="E23" s="11">
        <v>764</v>
      </c>
      <c r="F23" s="12">
        <v>0</v>
      </c>
      <c r="G23" s="12">
        <f t="shared" si="1"/>
        <v>764</v>
      </c>
      <c r="H23" s="36">
        <f t="shared" si="2"/>
        <v>0</v>
      </c>
      <c r="I23" s="36">
        <f t="shared" si="0"/>
        <v>0</v>
      </c>
      <c r="J23" s="36">
        <f t="shared" si="3"/>
        <v>0</v>
      </c>
      <c r="K23" s="26">
        <f>G69</f>
        <v>0</v>
      </c>
      <c r="L23" s="26">
        <f>G68</f>
        <v>0</v>
      </c>
    </row>
    <row r="24" spans="1:12" s="13" customFormat="1" ht="13.8" thickBot="1" x14ac:dyDescent="0.3">
      <c r="A24" s="8">
        <v>12</v>
      </c>
      <c r="B24" s="8">
        <v>420</v>
      </c>
      <c r="C24" s="10" t="s">
        <v>31</v>
      </c>
      <c r="D24" s="8" t="s">
        <v>7</v>
      </c>
      <c r="E24" s="11">
        <v>121024</v>
      </c>
      <c r="F24" s="12">
        <v>6181</v>
      </c>
      <c r="G24" s="12">
        <f t="shared" si="1"/>
        <v>127205</v>
      </c>
      <c r="H24" s="36">
        <f t="shared" si="2"/>
        <v>0</v>
      </c>
      <c r="I24" s="36">
        <f t="shared" si="0"/>
        <v>0</v>
      </c>
      <c r="J24" s="36">
        <f t="shared" si="3"/>
        <v>0</v>
      </c>
      <c r="K24" s="26">
        <f>G69</f>
        <v>0</v>
      </c>
      <c r="L24" s="26">
        <f>G68</f>
        <v>0</v>
      </c>
    </row>
    <row r="25" spans="1:12" s="13" customFormat="1" ht="13.8" thickBot="1" x14ac:dyDescent="0.3">
      <c r="A25" s="8">
        <v>13</v>
      </c>
      <c r="B25" s="8">
        <v>430</v>
      </c>
      <c r="C25" s="10" t="s">
        <v>32</v>
      </c>
      <c r="D25" s="8" t="s">
        <v>7</v>
      </c>
      <c r="E25" s="12">
        <v>64350</v>
      </c>
      <c r="F25" s="12">
        <v>4540</v>
      </c>
      <c r="G25" s="12">
        <f t="shared" si="1"/>
        <v>68890</v>
      </c>
      <c r="H25" s="36">
        <f t="shared" si="2"/>
        <v>0</v>
      </c>
      <c r="I25" s="36">
        <f t="shared" si="0"/>
        <v>0</v>
      </c>
      <c r="J25" s="36">
        <f t="shared" si="3"/>
        <v>0</v>
      </c>
      <c r="K25" s="26">
        <f>G69</f>
        <v>0</v>
      </c>
      <c r="L25" s="26">
        <f>G68</f>
        <v>0</v>
      </c>
    </row>
    <row r="26" spans="1:12" s="13" customFormat="1" ht="13.8" thickBot="1" x14ac:dyDescent="0.3">
      <c r="A26" s="8">
        <v>14</v>
      </c>
      <c r="B26" s="8" t="s">
        <v>19</v>
      </c>
      <c r="C26" s="10" t="s">
        <v>33</v>
      </c>
      <c r="D26" s="8" t="s">
        <v>7</v>
      </c>
      <c r="E26" s="12">
        <v>161185</v>
      </c>
      <c r="F26" s="12">
        <v>3933</v>
      </c>
      <c r="G26" s="12">
        <f t="shared" si="1"/>
        <v>165118</v>
      </c>
      <c r="H26" s="36">
        <f t="shared" si="2"/>
        <v>0</v>
      </c>
      <c r="I26" s="36">
        <f t="shared" si="0"/>
        <v>0</v>
      </c>
      <c r="J26" s="36">
        <f t="shared" si="3"/>
        <v>0</v>
      </c>
      <c r="K26" s="26">
        <f>G69</f>
        <v>0</v>
      </c>
      <c r="L26" s="26">
        <f>G68</f>
        <v>0</v>
      </c>
    </row>
    <row r="27" spans="1:12" s="13" customFormat="1" ht="13.8" thickBot="1" x14ac:dyDescent="0.3">
      <c r="A27" s="8">
        <v>15</v>
      </c>
      <c r="B27" s="8">
        <v>431</v>
      </c>
      <c r="C27" s="10" t="s">
        <v>34</v>
      </c>
      <c r="D27" s="8" t="s">
        <v>7</v>
      </c>
      <c r="E27" s="12">
        <v>3970</v>
      </c>
      <c r="F27" s="12">
        <v>2114</v>
      </c>
      <c r="G27" s="12">
        <f t="shared" si="1"/>
        <v>6084</v>
      </c>
      <c r="H27" s="36">
        <f t="shared" si="2"/>
        <v>0</v>
      </c>
      <c r="I27" s="36">
        <f t="shared" si="0"/>
        <v>0</v>
      </c>
      <c r="J27" s="36">
        <f t="shared" si="3"/>
        <v>0</v>
      </c>
      <c r="K27" s="26">
        <f>G69</f>
        <v>0</v>
      </c>
      <c r="L27" s="26">
        <f>G68</f>
        <v>0</v>
      </c>
    </row>
    <row r="28" spans="1:12" s="13" customFormat="1" ht="13.8" thickBot="1" x14ac:dyDescent="0.3">
      <c r="A28" s="8">
        <v>16</v>
      </c>
      <c r="B28" s="8">
        <v>432</v>
      </c>
      <c r="C28" s="10" t="s">
        <v>35</v>
      </c>
      <c r="D28" s="8" t="s">
        <v>7</v>
      </c>
      <c r="E28" s="12">
        <v>0</v>
      </c>
      <c r="F28" s="12">
        <v>789</v>
      </c>
      <c r="G28" s="12">
        <f t="shared" si="1"/>
        <v>789</v>
      </c>
      <c r="H28" s="36">
        <f t="shared" si="2"/>
        <v>0</v>
      </c>
      <c r="I28" s="36">
        <f t="shared" si="0"/>
        <v>0</v>
      </c>
      <c r="J28" s="36">
        <f t="shared" si="3"/>
        <v>0</v>
      </c>
      <c r="K28" s="26">
        <f>G69</f>
        <v>0</v>
      </c>
      <c r="L28" s="26">
        <f>G68</f>
        <v>0</v>
      </c>
    </row>
    <row r="29" spans="1:12" s="13" customFormat="1" ht="13.8" thickBot="1" x14ac:dyDescent="0.3">
      <c r="A29" s="8">
        <v>17</v>
      </c>
      <c r="B29" s="8">
        <v>501</v>
      </c>
      <c r="C29" s="10" t="s">
        <v>36</v>
      </c>
      <c r="D29" s="8" t="s">
        <v>7</v>
      </c>
      <c r="E29" s="11">
        <v>50013</v>
      </c>
      <c r="F29" s="12">
        <v>2035</v>
      </c>
      <c r="G29" s="12">
        <f t="shared" si="1"/>
        <v>52048</v>
      </c>
      <c r="H29" s="36">
        <f t="shared" si="2"/>
        <v>0</v>
      </c>
      <c r="I29" s="36">
        <f t="shared" si="0"/>
        <v>0</v>
      </c>
      <c r="J29" s="36">
        <f t="shared" si="3"/>
        <v>0</v>
      </c>
      <c r="K29" s="26">
        <f>G69</f>
        <v>0</v>
      </c>
      <c r="L29" s="26">
        <f>G68</f>
        <v>0</v>
      </c>
    </row>
    <row r="30" spans="1:12" s="13" customFormat="1" ht="13.8" thickBot="1" x14ac:dyDescent="0.3">
      <c r="A30" s="8">
        <v>18</v>
      </c>
      <c r="B30" s="8">
        <v>502</v>
      </c>
      <c r="C30" s="10" t="s">
        <v>37</v>
      </c>
      <c r="D30" s="8" t="s">
        <v>7</v>
      </c>
      <c r="E30" s="12">
        <v>17206</v>
      </c>
      <c r="F30" s="12">
        <v>2139</v>
      </c>
      <c r="G30" s="12">
        <f t="shared" si="1"/>
        <v>19345</v>
      </c>
      <c r="H30" s="36">
        <f t="shared" si="2"/>
        <v>0</v>
      </c>
      <c r="I30" s="36">
        <f t="shared" si="0"/>
        <v>0</v>
      </c>
      <c r="J30" s="36">
        <f t="shared" si="3"/>
        <v>0</v>
      </c>
      <c r="K30" s="26">
        <f>G69</f>
        <v>0</v>
      </c>
      <c r="L30" s="26">
        <f>G68</f>
        <v>0</v>
      </c>
    </row>
    <row r="31" spans="1:12" s="13" customFormat="1" ht="13.8" thickBot="1" x14ac:dyDescent="0.3">
      <c r="A31" s="8">
        <v>19</v>
      </c>
      <c r="B31" s="8">
        <v>507</v>
      </c>
      <c r="C31" s="10" t="s">
        <v>38</v>
      </c>
      <c r="D31" s="8" t="s">
        <v>7</v>
      </c>
      <c r="E31" s="12">
        <v>471</v>
      </c>
      <c r="F31" s="12">
        <v>0</v>
      </c>
      <c r="G31" s="12">
        <f t="shared" si="1"/>
        <v>471</v>
      </c>
      <c r="H31" s="36">
        <f t="shared" si="2"/>
        <v>0</v>
      </c>
      <c r="I31" s="36">
        <f t="shared" si="0"/>
        <v>0</v>
      </c>
      <c r="J31" s="36">
        <f t="shared" si="3"/>
        <v>0</v>
      </c>
      <c r="K31" s="26">
        <f>G69</f>
        <v>0</v>
      </c>
      <c r="L31" s="26">
        <f>G68</f>
        <v>0</v>
      </c>
    </row>
    <row r="32" spans="1:12" s="13" customFormat="1" ht="13.8" thickBot="1" x14ac:dyDescent="0.3">
      <c r="A32" s="8">
        <v>20</v>
      </c>
      <c r="B32" s="8">
        <v>517</v>
      </c>
      <c r="C32" s="10" t="s">
        <v>39</v>
      </c>
      <c r="D32" s="8" t="s">
        <v>7</v>
      </c>
      <c r="E32" s="11">
        <v>5057</v>
      </c>
      <c r="F32" s="12">
        <v>0</v>
      </c>
      <c r="G32" s="12">
        <f t="shared" si="1"/>
        <v>5057</v>
      </c>
      <c r="H32" s="36">
        <f t="shared" si="2"/>
        <v>0</v>
      </c>
      <c r="I32" s="36">
        <f t="shared" si="0"/>
        <v>0</v>
      </c>
      <c r="J32" s="36">
        <f t="shared" si="3"/>
        <v>0</v>
      </c>
      <c r="K32" s="26">
        <f>G69</f>
        <v>0</v>
      </c>
      <c r="L32" s="26">
        <f>G68</f>
        <v>0</v>
      </c>
    </row>
    <row r="33" spans="1:12" s="13" customFormat="1" ht="13.8" thickBot="1" x14ac:dyDescent="0.3">
      <c r="A33" s="8">
        <v>21</v>
      </c>
      <c r="B33" s="8">
        <v>518</v>
      </c>
      <c r="C33" s="10" t="s">
        <v>40</v>
      </c>
      <c r="D33" s="8" t="s">
        <v>7</v>
      </c>
      <c r="E33" s="12">
        <v>1595</v>
      </c>
      <c r="F33" s="12">
        <v>2271</v>
      </c>
      <c r="G33" s="12">
        <f t="shared" si="1"/>
        <v>3866</v>
      </c>
      <c r="H33" s="36">
        <f t="shared" si="2"/>
        <v>0</v>
      </c>
      <c r="I33" s="36">
        <f t="shared" si="0"/>
        <v>0</v>
      </c>
      <c r="J33" s="36">
        <f t="shared" si="3"/>
        <v>0</v>
      </c>
      <c r="K33" s="26">
        <f>G69</f>
        <v>0</v>
      </c>
      <c r="L33" s="26">
        <f>G68</f>
        <v>0</v>
      </c>
    </row>
    <row r="34" spans="1:12" s="13" customFormat="1" ht="13.8" thickBot="1" x14ac:dyDescent="0.3">
      <c r="A34" s="8">
        <v>22</v>
      </c>
      <c r="B34" s="8">
        <v>525</v>
      </c>
      <c r="C34" s="10" t="s">
        <v>41</v>
      </c>
      <c r="D34" s="8" t="s">
        <v>7</v>
      </c>
      <c r="E34" s="12">
        <v>593</v>
      </c>
      <c r="F34" s="12">
        <v>0</v>
      </c>
      <c r="G34" s="12">
        <f t="shared" si="1"/>
        <v>593</v>
      </c>
      <c r="H34" s="36">
        <f t="shared" si="2"/>
        <v>0</v>
      </c>
      <c r="I34" s="36">
        <f t="shared" si="0"/>
        <v>0</v>
      </c>
      <c r="J34" s="36">
        <f t="shared" si="3"/>
        <v>0</v>
      </c>
      <c r="K34" s="26">
        <f>G69</f>
        <v>0</v>
      </c>
      <c r="L34" s="26">
        <f>G68</f>
        <v>0</v>
      </c>
    </row>
    <row r="35" spans="1:12" s="13" customFormat="1" ht="13.8" thickBot="1" x14ac:dyDescent="0.3">
      <c r="A35" s="8">
        <v>23</v>
      </c>
      <c r="B35" s="8">
        <v>528</v>
      </c>
      <c r="C35" s="10" t="s">
        <v>42</v>
      </c>
      <c r="D35" s="8" t="s">
        <v>7</v>
      </c>
      <c r="E35" s="12">
        <v>6370</v>
      </c>
      <c r="F35" s="12">
        <v>0</v>
      </c>
      <c r="G35" s="12">
        <f t="shared" si="1"/>
        <v>6370</v>
      </c>
      <c r="H35" s="36">
        <f t="shared" si="2"/>
        <v>0</v>
      </c>
      <c r="I35" s="36">
        <f t="shared" si="0"/>
        <v>0</v>
      </c>
      <c r="J35" s="36">
        <f t="shared" si="3"/>
        <v>0</v>
      </c>
      <c r="K35" s="26">
        <f>G69</f>
        <v>0</v>
      </c>
      <c r="L35" s="26">
        <f>G68</f>
        <v>0</v>
      </c>
    </row>
    <row r="36" spans="1:12" s="13" customFormat="1" ht="13.8" thickBot="1" x14ac:dyDescent="0.3">
      <c r="A36" s="8">
        <v>24</v>
      </c>
      <c r="B36" s="8">
        <v>531</v>
      </c>
      <c r="C36" s="10" t="s">
        <v>43</v>
      </c>
      <c r="D36" s="8" t="s">
        <v>7</v>
      </c>
      <c r="E36" s="12">
        <v>1320</v>
      </c>
      <c r="F36" s="12">
        <v>0</v>
      </c>
      <c r="G36" s="12">
        <f t="shared" si="1"/>
        <v>1320</v>
      </c>
      <c r="H36" s="36">
        <f t="shared" si="2"/>
        <v>0</v>
      </c>
      <c r="I36" s="36">
        <f t="shared" si="0"/>
        <v>0</v>
      </c>
      <c r="J36" s="36">
        <f t="shared" si="3"/>
        <v>0</v>
      </c>
      <c r="K36" s="26">
        <f>G69</f>
        <v>0</v>
      </c>
      <c r="L36" s="26">
        <f>G68</f>
        <v>0</v>
      </c>
    </row>
    <row r="37" spans="1:12" s="13" customFormat="1" ht="13.8" thickBot="1" x14ac:dyDescent="0.3">
      <c r="A37" s="8">
        <v>25</v>
      </c>
      <c r="B37" s="8">
        <v>533</v>
      </c>
      <c r="C37" s="10" t="s">
        <v>44</v>
      </c>
      <c r="D37" s="8" t="s">
        <v>7</v>
      </c>
      <c r="E37" s="12">
        <v>4902</v>
      </c>
      <c r="F37" s="12">
        <v>47</v>
      </c>
      <c r="G37" s="12">
        <f t="shared" si="1"/>
        <v>4949</v>
      </c>
      <c r="H37" s="36">
        <f t="shared" si="2"/>
        <v>0</v>
      </c>
      <c r="I37" s="36">
        <f t="shared" si="0"/>
        <v>0</v>
      </c>
      <c r="J37" s="36">
        <f t="shared" si="3"/>
        <v>0</v>
      </c>
      <c r="K37" s="26">
        <f>G69</f>
        <v>0</v>
      </c>
      <c r="L37" s="26">
        <f>G68</f>
        <v>0</v>
      </c>
    </row>
    <row r="38" spans="1:12" s="13" customFormat="1" ht="13.8" thickBot="1" x14ac:dyDescent="0.3">
      <c r="A38" s="8">
        <v>26</v>
      </c>
      <c r="B38" s="8">
        <v>534</v>
      </c>
      <c r="C38" s="10" t="s">
        <v>45</v>
      </c>
      <c r="D38" s="8" t="s">
        <v>7</v>
      </c>
      <c r="E38" s="12">
        <v>4374</v>
      </c>
      <c r="F38" s="12">
        <v>134</v>
      </c>
      <c r="G38" s="12">
        <f t="shared" si="1"/>
        <v>4508</v>
      </c>
      <c r="H38" s="36">
        <f t="shared" si="2"/>
        <v>0</v>
      </c>
      <c r="I38" s="36">
        <f t="shared" si="0"/>
        <v>0</v>
      </c>
      <c r="J38" s="36">
        <f t="shared" si="3"/>
        <v>0</v>
      </c>
      <c r="K38" s="26">
        <f>G69</f>
        <v>0</v>
      </c>
      <c r="L38" s="26">
        <f>G68</f>
        <v>0</v>
      </c>
    </row>
    <row r="39" spans="1:12" s="13" customFormat="1" ht="13.8" thickBot="1" x14ac:dyDescent="0.3">
      <c r="A39" s="8">
        <v>27</v>
      </c>
      <c r="B39" s="8">
        <v>602</v>
      </c>
      <c r="C39" s="10" t="s">
        <v>46</v>
      </c>
      <c r="D39" s="8" t="s">
        <v>7</v>
      </c>
      <c r="E39" s="12">
        <v>11033</v>
      </c>
      <c r="F39" s="12">
        <v>128</v>
      </c>
      <c r="G39" s="12">
        <f t="shared" si="1"/>
        <v>11161</v>
      </c>
      <c r="H39" s="36">
        <f t="shared" si="2"/>
        <v>0</v>
      </c>
      <c r="I39" s="36">
        <f t="shared" si="0"/>
        <v>0</v>
      </c>
      <c r="J39" s="36">
        <f t="shared" si="3"/>
        <v>0</v>
      </c>
      <c r="K39" s="26">
        <f>G69</f>
        <v>0</v>
      </c>
      <c r="L39" s="26">
        <f>G68</f>
        <v>0</v>
      </c>
    </row>
    <row r="40" spans="1:12" ht="13.8" thickBot="1" x14ac:dyDescent="0.3">
      <c r="A40" s="8">
        <v>28</v>
      </c>
      <c r="B40" s="8">
        <v>604</v>
      </c>
      <c r="C40" s="10" t="s">
        <v>47</v>
      </c>
      <c r="D40" s="8" t="s">
        <v>7</v>
      </c>
      <c r="E40" s="12">
        <v>158</v>
      </c>
      <c r="F40" s="12">
        <v>0</v>
      </c>
      <c r="G40" s="12">
        <f t="shared" si="1"/>
        <v>158</v>
      </c>
      <c r="H40" s="36">
        <f t="shared" si="2"/>
        <v>0</v>
      </c>
      <c r="I40" s="36">
        <f t="shared" si="0"/>
        <v>0</v>
      </c>
      <c r="J40" s="36">
        <f t="shared" si="3"/>
        <v>0</v>
      </c>
      <c r="K40" s="26">
        <f>G69</f>
        <v>0</v>
      </c>
      <c r="L40" s="26">
        <f>G68</f>
        <v>0</v>
      </c>
    </row>
    <row r="41" spans="1:12" s="13" customFormat="1" ht="13.8" thickBot="1" x14ac:dyDescent="0.3">
      <c r="A41" s="8">
        <v>29</v>
      </c>
      <c r="B41" s="8">
        <v>606</v>
      </c>
      <c r="C41" s="10" t="s">
        <v>48</v>
      </c>
      <c r="D41" s="8" t="s">
        <v>7</v>
      </c>
      <c r="E41" s="11">
        <v>17606</v>
      </c>
      <c r="F41" s="12">
        <v>0</v>
      </c>
      <c r="G41" s="12">
        <f t="shared" si="1"/>
        <v>17606</v>
      </c>
      <c r="H41" s="36">
        <f t="shared" si="2"/>
        <v>0</v>
      </c>
      <c r="I41" s="36">
        <f t="shared" si="0"/>
        <v>0</v>
      </c>
      <c r="J41" s="36">
        <f t="shared" si="3"/>
        <v>0</v>
      </c>
      <c r="K41" s="26">
        <f>G69</f>
        <v>0</v>
      </c>
      <c r="L41" s="26">
        <f>G68</f>
        <v>0</v>
      </c>
    </row>
    <row r="42" spans="1:12" s="13" customFormat="1" ht="13.8" thickBot="1" x14ac:dyDescent="0.3">
      <c r="A42" s="8">
        <v>30</v>
      </c>
      <c r="B42" s="8">
        <v>607</v>
      </c>
      <c r="C42" s="10" t="s">
        <v>49</v>
      </c>
      <c r="D42" s="8" t="s">
        <v>7</v>
      </c>
      <c r="E42" s="11">
        <v>2803</v>
      </c>
      <c r="F42" s="12">
        <v>0</v>
      </c>
      <c r="G42" s="12">
        <f t="shared" si="1"/>
        <v>2803</v>
      </c>
      <c r="H42" s="36">
        <f t="shared" si="2"/>
        <v>0</v>
      </c>
      <c r="I42" s="36">
        <f t="shared" si="0"/>
        <v>0</v>
      </c>
      <c r="J42" s="36">
        <f t="shared" si="3"/>
        <v>0</v>
      </c>
      <c r="K42" s="26">
        <f>G69</f>
        <v>0</v>
      </c>
      <c r="L42" s="26">
        <f>G68</f>
        <v>0</v>
      </c>
    </row>
    <row r="43" spans="1:12" s="13" customFormat="1" ht="13.8" thickBot="1" x14ac:dyDescent="0.3">
      <c r="A43" s="8">
        <v>31</v>
      </c>
      <c r="B43" s="8">
        <v>608</v>
      </c>
      <c r="C43" s="10" t="s">
        <v>50</v>
      </c>
      <c r="D43" s="8" t="s">
        <v>7</v>
      </c>
      <c r="E43" s="12">
        <v>5435</v>
      </c>
      <c r="F43" s="12">
        <v>778</v>
      </c>
      <c r="G43" s="12">
        <f t="shared" si="1"/>
        <v>6213</v>
      </c>
      <c r="H43" s="36">
        <f t="shared" si="2"/>
        <v>0</v>
      </c>
      <c r="I43" s="36">
        <f t="shared" si="0"/>
        <v>0</v>
      </c>
      <c r="J43" s="36">
        <f t="shared" si="3"/>
        <v>0</v>
      </c>
      <c r="K43" s="26">
        <f>G69</f>
        <v>0</v>
      </c>
      <c r="L43" s="26">
        <f>G68</f>
        <v>0</v>
      </c>
    </row>
    <row r="44" spans="1:12" s="13" customFormat="1" ht="13.8" thickBot="1" x14ac:dyDescent="0.3">
      <c r="A44" s="8">
        <v>32</v>
      </c>
      <c r="B44" s="8">
        <v>609</v>
      </c>
      <c r="C44" s="10" t="s">
        <v>51</v>
      </c>
      <c r="D44" s="8" t="s">
        <v>7</v>
      </c>
      <c r="E44" s="12">
        <v>278</v>
      </c>
      <c r="F44" s="12">
        <v>0</v>
      </c>
      <c r="G44" s="12">
        <f t="shared" si="1"/>
        <v>278</v>
      </c>
      <c r="H44" s="36">
        <f t="shared" si="2"/>
        <v>0</v>
      </c>
      <c r="I44" s="36">
        <f t="shared" si="0"/>
        <v>0</v>
      </c>
      <c r="J44" s="36">
        <f t="shared" si="3"/>
        <v>0</v>
      </c>
      <c r="K44" s="26">
        <f>G69</f>
        <v>0</v>
      </c>
      <c r="L44" s="26">
        <f>G68</f>
        <v>0</v>
      </c>
    </row>
    <row r="45" spans="1:12" s="13" customFormat="1" ht="13.8" thickBot="1" x14ac:dyDescent="0.3">
      <c r="A45" s="8">
        <v>33</v>
      </c>
      <c r="B45" s="8">
        <v>610</v>
      </c>
      <c r="C45" s="10" t="s">
        <v>52</v>
      </c>
      <c r="D45" s="8" t="s">
        <v>7</v>
      </c>
      <c r="E45" s="12">
        <v>207</v>
      </c>
      <c r="F45" s="12">
        <v>0</v>
      </c>
      <c r="G45" s="12">
        <f t="shared" si="1"/>
        <v>207</v>
      </c>
      <c r="H45" s="36">
        <f t="shared" si="2"/>
        <v>0</v>
      </c>
      <c r="I45" s="36">
        <f t="shared" si="0"/>
        <v>0</v>
      </c>
      <c r="J45" s="36">
        <f t="shared" si="3"/>
        <v>0</v>
      </c>
      <c r="K45" s="26">
        <f>G69</f>
        <v>0</v>
      </c>
      <c r="L45" s="26">
        <f>G68</f>
        <v>0</v>
      </c>
    </row>
    <row r="46" spans="1:12" s="13" customFormat="1" ht="13.8" thickBot="1" x14ac:dyDescent="0.3">
      <c r="A46" s="8">
        <v>34</v>
      </c>
      <c r="B46" s="8">
        <v>611</v>
      </c>
      <c r="C46" s="10" t="s">
        <v>53</v>
      </c>
      <c r="D46" s="8" t="s">
        <v>7</v>
      </c>
      <c r="E46" s="11">
        <v>189</v>
      </c>
      <c r="F46" s="12">
        <v>0</v>
      </c>
      <c r="G46" s="12">
        <f t="shared" si="1"/>
        <v>189</v>
      </c>
      <c r="H46" s="36">
        <f t="shared" si="2"/>
        <v>0</v>
      </c>
      <c r="I46" s="36">
        <f t="shared" si="0"/>
        <v>0</v>
      </c>
      <c r="J46" s="36">
        <f t="shared" si="3"/>
        <v>0</v>
      </c>
      <c r="K46" s="26">
        <f>G69</f>
        <v>0</v>
      </c>
      <c r="L46" s="26">
        <f>G68</f>
        <v>0</v>
      </c>
    </row>
    <row r="47" spans="1:12" s="13" customFormat="1" ht="13.8" thickBot="1" x14ac:dyDescent="0.3">
      <c r="A47" s="8">
        <v>35</v>
      </c>
      <c r="B47" s="8">
        <v>612</v>
      </c>
      <c r="C47" s="10" t="s">
        <v>54</v>
      </c>
      <c r="D47" s="8" t="s">
        <v>7</v>
      </c>
      <c r="E47" s="11">
        <v>1313</v>
      </c>
      <c r="F47" s="12">
        <v>0</v>
      </c>
      <c r="G47" s="12">
        <f t="shared" si="1"/>
        <v>1313</v>
      </c>
      <c r="H47" s="36">
        <f t="shared" si="2"/>
        <v>0</v>
      </c>
      <c r="I47" s="36">
        <f t="shared" si="0"/>
        <v>0</v>
      </c>
      <c r="J47" s="36">
        <f t="shared" si="3"/>
        <v>0</v>
      </c>
      <c r="K47" s="26">
        <f>G69</f>
        <v>0</v>
      </c>
      <c r="L47" s="26">
        <f>G68</f>
        <v>0</v>
      </c>
    </row>
    <row r="48" spans="1:12" s="13" customFormat="1" ht="13.8" thickBot="1" x14ac:dyDescent="0.3">
      <c r="A48" s="8">
        <v>36</v>
      </c>
      <c r="B48" s="8">
        <v>613</v>
      </c>
      <c r="C48" s="10" t="s">
        <v>55</v>
      </c>
      <c r="D48" s="8" t="s">
        <v>7</v>
      </c>
      <c r="E48" s="11">
        <v>1581</v>
      </c>
      <c r="F48" s="12">
        <v>0</v>
      </c>
      <c r="G48" s="12">
        <f t="shared" si="1"/>
        <v>1581</v>
      </c>
      <c r="H48" s="36">
        <f t="shared" si="2"/>
        <v>0</v>
      </c>
      <c r="I48" s="36">
        <f t="shared" si="0"/>
        <v>0</v>
      </c>
      <c r="J48" s="36">
        <f t="shared" si="3"/>
        <v>0</v>
      </c>
      <c r="K48" s="26">
        <f>G69</f>
        <v>0</v>
      </c>
      <c r="L48" s="26">
        <f>G68</f>
        <v>0</v>
      </c>
    </row>
    <row r="49" spans="1:15" s="13" customFormat="1" ht="13.8" thickBot="1" x14ac:dyDescent="0.3">
      <c r="A49" s="8">
        <v>37</v>
      </c>
      <c r="B49" s="8">
        <v>614</v>
      </c>
      <c r="C49" s="10" t="s">
        <v>56</v>
      </c>
      <c r="D49" s="8" t="s">
        <v>7</v>
      </c>
      <c r="E49" s="12">
        <v>389</v>
      </c>
      <c r="F49" s="12">
        <v>0</v>
      </c>
      <c r="G49" s="12">
        <f t="shared" si="1"/>
        <v>389</v>
      </c>
      <c r="H49" s="36">
        <f t="shared" si="2"/>
        <v>0</v>
      </c>
      <c r="I49" s="36">
        <f t="shared" si="0"/>
        <v>0</v>
      </c>
      <c r="J49" s="36">
        <f t="shared" si="3"/>
        <v>0</v>
      </c>
      <c r="K49" s="26">
        <f>G69</f>
        <v>0</v>
      </c>
      <c r="L49" s="26">
        <f>G68</f>
        <v>0</v>
      </c>
    </row>
    <row r="50" spans="1:15" s="13" customFormat="1" ht="13.8" thickBot="1" x14ac:dyDescent="0.3">
      <c r="A50" s="8">
        <v>38</v>
      </c>
      <c r="B50" s="8">
        <v>615</v>
      </c>
      <c r="C50" s="10" t="s">
        <v>57</v>
      </c>
      <c r="D50" s="8" t="s">
        <v>7</v>
      </c>
      <c r="E50" s="12">
        <v>19262</v>
      </c>
      <c r="F50" s="12">
        <v>819</v>
      </c>
      <c r="G50" s="12">
        <f t="shared" si="1"/>
        <v>20081</v>
      </c>
      <c r="H50" s="36">
        <f t="shared" si="2"/>
        <v>0</v>
      </c>
      <c r="I50" s="36">
        <f t="shared" si="0"/>
        <v>0</v>
      </c>
      <c r="J50" s="36">
        <f t="shared" si="3"/>
        <v>0</v>
      </c>
      <c r="K50" s="26">
        <f>G69</f>
        <v>0</v>
      </c>
      <c r="L50" s="26">
        <f>G68</f>
        <v>0</v>
      </c>
    </row>
    <row r="51" spans="1:15" s="13" customFormat="1" ht="13.8" thickBot="1" x14ac:dyDescent="0.3">
      <c r="A51" s="8">
        <v>39</v>
      </c>
      <c r="B51" s="8">
        <v>616</v>
      </c>
      <c r="C51" s="10" t="s">
        <v>58</v>
      </c>
      <c r="D51" s="8" t="s">
        <v>7</v>
      </c>
      <c r="E51" s="11">
        <v>2035</v>
      </c>
      <c r="F51" s="12">
        <v>0</v>
      </c>
      <c r="G51" s="12">
        <f t="shared" si="1"/>
        <v>2035</v>
      </c>
      <c r="H51" s="36">
        <f t="shared" si="2"/>
        <v>0</v>
      </c>
      <c r="I51" s="36">
        <f t="shared" si="0"/>
        <v>0</v>
      </c>
      <c r="J51" s="36">
        <f t="shared" si="3"/>
        <v>0</v>
      </c>
      <c r="K51" s="26">
        <f>G69</f>
        <v>0</v>
      </c>
      <c r="L51" s="26">
        <f>G68</f>
        <v>0</v>
      </c>
    </row>
    <row r="52" spans="1:15" s="13" customFormat="1" ht="13.8" thickBot="1" x14ac:dyDescent="0.3">
      <c r="A52" s="8">
        <v>40</v>
      </c>
      <c r="B52" s="8">
        <v>617</v>
      </c>
      <c r="C52" s="10" t="s">
        <v>59</v>
      </c>
      <c r="D52" s="8" t="s">
        <v>7</v>
      </c>
      <c r="E52" s="12">
        <v>171</v>
      </c>
      <c r="F52" s="12">
        <v>0</v>
      </c>
      <c r="G52" s="12">
        <f t="shared" si="1"/>
        <v>171</v>
      </c>
      <c r="H52" s="36">
        <f t="shared" si="2"/>
        <v>0</v>
      </c>
      <c r="I52" s="36">
        <f t="shared" si="0"/>
        <v>0</v>
      </c>
      <c r="J52" s="36">
        <f t="shared" si="3"/>
        <v>0</v>
      </c>
      <c r="K52" s="26">
        <f>G69</f>
        <v>0</v>
      </c>
      <c r="L52" s="26">
        <f>G68</f>
        <v>0</v>
      </c>
    </row>
    <row r="53" spans="1:15" s="13" customFormat="1" ht="13.8" thickBot="1" x14ac:dyDescent="0.3">
      <c r="A53" s="8">
        <v>41</v>
      </c>
      <c r="B53" s="8">
        <v>618</v>
      </c>
      <c r="C53" s="10" t="s">
        <v>60</v>
      </c>
      <c r="D53" s="8" t="s">
        <v>7</v>
      </c>
      <c r="E53" s="12">
        <v>1677</v>
      </c>
      <c r="F53" s="12">
        <v>28</v>
      </c>
      <c r="G53" s="12">
        <f t="shared" si="1"/>
        <v>1705</v>
      </c>
      <c r="H53" s="36">
        <f t="shared" si="2"/>
        <v>0</v>
      </c>
      <c r="I53" s="36">
        <f t="shared" si="0"/>
        <v>0</v>
      </c>
      <c r="J53" s="36">
        <f t="shared" si="3"/>
        <v>0</v>
      </c>
      <c r="K53" s="26">
        <f>G69</f>
        <v>0</v>
      </c>
      <c r="L53" s="26">
        <f>G68</f>
        <v>0</v>
      </c>
    </row>
    <row r="54" spans="1:15" s="13" customFormat="1" ht="13.8" thickBot="1" x14ac:dyDescent="0.3">
      <c r="A54" s="8">
        <v>42</v>
      </c>
      <c r="B54" s="8">
        <v>619</v>
      </c>
      <c r="C54" s="10" t="s">
        <v>61</v>
      </c>
      <c r="D54" s="8" t="s">
        <v>7</v>
      </c>
      <c r="E54" s="11">
        <v>191</v>
      </c>
      <c r="F54" s="12">
        <v>0</v>
      </c>
      <c r="G54" s="12">
        <f t="shared" si="1"/>
        <v>191</v>
      </c>
      <c r="H54" s="36">
        <f t="shared" si="2"/>
        <v>0</v>
      </c>
      <c r="I54" s="36">
        <f t="shared" si="0"/>
        <v>0</v>
      </c>
      <c r="J54" s="36">
        <f t="shared" si="3"/>
        <v>0</v>
      </c>
      <c r="K54" s="26">
        <f>G69</f>
        <v>0</v>
      </c>
      <c r="L54" s="26">
        <f>G68</f>
        <v>0</v>
      </c>
    </row>
    <row r="55" spans="1:15" s="13" customFormat="1" ht="13.8" thickBot="1" x14ac:dyDescent="0.3">
      <c r="A55" s="8">
        <v>43</v>
      </c>
      <c r="B55" s="8">
        <v>621</v>
      </c>
      <c r="C55" s="10" t="s">
        <v>62</v>
      </c>
      <c r="D55" s="8" t="s">
        <v>7</v>
      </c>
      <c r="E55" s="12">
        <v>3693</v>
      </c>
      <c r="F55" s="12">
        <v>0</v>
      </c>
      <c r="G55" s="12">
        <f t="shared" si="1"/>
        <v>3693</v>
      </c>
      <c r="H55" s="36">
        <f t="shared" si="2"/>
        <v>0</v>
      </c>
      <c r="I55" s="36">
        <f t="shared" si="0"/>
        <v>0</v>
      </c>
      <c r="J55" s="36">
        <f t="shared" si="3"/>
        <v>0</v>
      </c>
      <c r="K55" s="26">
        <f>G69</f>
        <v>0</v>
      </c>
      <c r="L55" s="26">
        <f>G68</f>
        <v>0</v>
      </c>
    </row>
    <row r="56" spans="1:15" s="13" customFormat="1" ht="13.8" thickBot="1" x14ac:dyDescent="0.3">
      <c r="A56" s="8">
        <v>44</v>
      </c>
      <c r="B56" s="8">
        <v>622</v>
      </c>
      <c r="C56" s="10" t="s">
        <v>63</v>
      </c>
      <c r="D56" s="8" t="s">
        <v>7</v>
      </c>
      <c r="E56" s="11">
        <v>7683</v>
      </c>
      <c r="F56" s="12">
        <v>135</v>
      </c>
      <c r="G56" s="12">
        <f t="shared" si="1"/>
        <v>7818</v>
      </c>
      <c r="H56" s="36">
        <f t="shared" si="2"/>
        <v>0</v>
      </c>
      <c r="I56" s="36">
        <f t="shared" si="0"/>
        <v>0</v>
      </c>
      <c r="J56" s="36">
        <f t="shared" si="3"/>
        <v>0</v>
      </c>
      <c r="K56" s="26">
        <f>G69</f>
        <v>0</v>
      </c>
      <c r="L56" s="26">
        <f>G68</f>
        <v>0</v>
      </c>
    </row>
    <row r="57" spans="1:15" s="13" customFormat="1" ht="13.8" thickBot="1" x14ac:dyDescent="0.3">
      <c r="A57" s="8">
        <v>45</v>
      </c>
      <c r="B57" s="8">
        <v>623</v>
      </c>
      <c r="C57" s="10" t="s">
        <v>64</v>
      </c>
      <c r="D57" s="8" t="s">
        <v>7</v>
      </c>
      <c r="E57" s="12">
        <v>13802</v>
      </c>
      <c r="F57" s="12">
        <v>0</v>
      </c>
      <c r="G57" s="12">
        <f t="shared" si="1"/>
        <v>13802</v>
      </c>
      <c r="H57" s="36">
        <f t="shared" si="2"/>
        <v>0</v>
      </c>
      <c r="I57" s="36">
        <f t="shared" si="0"/>
        <v>0</v>
      </c>
      <c r="J57" s="36">
        <f t="shared" si="3"/>
        <v>0</v>
      </c>
      <c r="K57" s="26">
        <f>G69</f>
        <v>0</v>
      </c>
      <c r="L57" s="26">
        <f>G68</f>
        <v>0</v>
      </c>
    </row>
    <row r="58" spans="1:15" s="13" customFormat="1" ht="13.8" thickBot="1" x14ac:dyDescent="0.3">
      <c r="A58" s="8">
        <v>47</v>
      </c>
      <c r="B58" s="8">
        <v>625</v>
      </c>
      <c r="C58" s="10" t="s">
        <v>65</v>
      </c>
      <c r="D58" s="8" t="s">
        <v>7</v>
      </c>
      <c r="E58" s="12">
        <v>1860</v>
      </c>
      <c r="F58" s="12">
        <v>0</v>
      </c>
      <c r="G58" s="12">
        <f t="shared" si="1"/>
        <v>1860</v>
      </c>
      <c r="H58" s="36">
        <f t="shared" si="2"/>
        <v>0</v>
      </c>
      <c r="I58" s="36">
        <f t="shared" si="0"/>
        <v>0</v>
      </c>
      <c r="J58" s="36">
        <f t="shared" si="3"/>
        <v>0</v>
      </c>
      <c r="K58" s="26">
        <f>G69</f>
        <v>0</v>
      </c>
      <c r="L58" s="26">
        <f>G68</f>
        <v>0</v>
      </c>
    </row>
    <row r="59" spans="1:15" s="13" customFormat="1" ht="13.8" thickBot="1" x14ac:dyDescent="0.3">
      <c r="A59" s="8">
        <v>49</v>
      </c>
      <c r="B59" s="8">
        <v>627</v>
      </c>
      <c r="C59" s="10" t="s">
        <v>66</v>
      </c>
      <c r="D59" s="8" t="s">
        <v>7</v>
      </c>
      <c r="E59" s="12">
        <v>668</v>
      </c>
      <c r="F59" s="12">
        <v>0</v>
      </c>
      <c r="G59" s="12">
        <f t="shared" si="1"/>
        <v>668</v>
      </c>
      <c r="H59" s="36">
        <f t="shared" si="2"/>
        <v>0</v>
      </c>
      <c r="I59" s="36">
        <f t="shared" si="0"/>
        <v>0</v>
      </c>
      <c r="J59" s="36">
        <f t="shared" si="3"/>
        <v>0</v>
      </c>
      <c r="K59" s="26">
        <f>G69</f>
        <v>0</v>
      </c>
      <c r="L59" s="26">
        <f>G68</f>
        <v>0</v>
      </c>
    </row>
    <row r="60" spans="1:15" s="13" customFormat="1" ht="13.8" thickBot="1" x14ac:dyDescent="0.3">
      <c r="A60" s="8">
        <v>50</v>
      </c>
      <c r="B60" s="8">
        <v>632</v>
      </c>
      <c r="C60" s="10" t="s">
        <v>67</v>
      </c>
      <c r="D60" s="8" t="s">
        <v>7</v>
      </c>
      <c r="E60" s="12">
        <v>3952</v>
      </c>
      <c r="F60" s="12">
        <v>0</v>
      </c>
      <c r="G60" s="12">
        <f t="shared" si="1"/>
        <v>3952</v>
      </c>
      <c r="H60" s="36">
        <f t="shared" si="2"/>
        <v>0</v>
      </c>
      <c r="I60" s="36">
        <f t="shared" si="0"/>
        <v>0</v>
      </c>
      <c r="J60" s="36">
        <f t="shared" si="3"/>
        <v>0</v>
      </c>
      <c r="K60" s="26">
        <f>G69</f>
        <v>0</v>
      </c>
      <c r="L60" s="26">
        <f>G68</f>
        <v>0</v>
      </c>
      <c r="O60" s="14"/>
    </row>
    <row r="61" spans="1:15" s="13" customFormat="1" ht="13.8" thickBot="1" x14ac:dyDescent="0.3">
      <c r="A61" s="8">
        <v>51</v>
      </c>
      <c r="B61" s="8">
        <v>633</v>
      </c>
      <c r="C61" s="10" t="s">
        <v>68</v>
      </c>
      <c r="D61" s="8" t="s">
        <v>7</v>
      </c>
      <c r="E61" s="11">
        <v>3879</v>
      </c>
      <c r="F61" s="12">
        <v>63</v>
      </c>
      <c r="G61" s="12">
        <f t="shared" si="1"/>
        <v>3942</v>
      </c>
      <c r="H61" s="36">
        <f t="shared" si="2"/>
        <v>0</v>
      </c>
      <c r="I61" s="36">
        <f t="shared" si="0"/>
        <v>0</v>
      </c>
      <c r="J61" s="36">
        <f t="shared" si="3"/>
        <v>0</v>
      </c>
      <c r="K61" s="26">
        <f>G69</f>
        <v>0</v>
      </c>
      <c r="L61" s="26">
        <f>G68</f>
        <v>0</v>
      </c>
    </row>
    <row r="62" spans="1:15" s="13" customFormat="1" ht="13.8" thickBot="1" x14ac:dyDescent="0.3">
      <c r="A62" s="8">
        <v>52</v>
      </c>
      <c r="B62" s="8">
        <v>801</v>
      </c>
      <c r="C62" s="10" t="s">
        <v>69</v>
      </c>
      <c r="D62" s="8" t="s">
        <v>7</v>
      </c>
      <c r="E62" s="12">
        <v>10323</v>
      </c>
      <c r="F62" s="12">
        <v>0</v>
      </c>
      <c r="G62" s="12">
        <f t="shared" si="1"/>
        <v>10323</v>
      </c>
      <c r="H62" s="36">
        <f t="shared" si="2"/>
        <v>0</v>
      </c>
      <c r="I62" s="36">
        <f t="shared" si="0"/>
        <v>0</v>
      </c>
      <c r="J62" s="36">
        <f t="shared" si="3"/>
        <v>0</v>
      </c>
      <c r="K62" s="26">
        <f>G69</f>
        <v>0</v>
      </c>
      <c r="L62" s="26">
        <f>G68</f>
        <v>0</v>
      </c>
    </row>
    <row r="63" spans="1:15" s="13" customFormat="1" ht="13.8" thickBot="1" x14ac:dyDescent="0.3">
      <c r="A63" s="8">
        <v>53</v>
      </c>
      <c r="B63" s="8">
        <v>802</v>
      </c>
      <c r="C63" s="10" t="s">
        <v>70</v>
      </c>
      <c r="D63" s="8" t="s">
        <v>7</v>
      </c>
      <c r="E63" s="12">
        <v>5450</v>
      </c>
      <c r="F63" s="12">
        <v>0</v>
      </c>
      <c r="G63" s="12">
        <f t="shared" si="1"/>
        <v>5450</v>
      </c>
      <c r="H63" s="36">
        <f t="shared" si="2"/>
        <v>0</v>
      </c>
      <c r="I63" s="36">
        <f t="shared" si="0"/>
        <v>0</v>
      </c>
      <c r="J63" s="36">
        <f t="shared" si="3"/>
        <v>0</v>
      </c>
      <c r="K63" s="26">
        <f>G69</f>
        <v>0</v>
      </c>
      <c r="L63" s="26">
        <f>G68</f>
        <v>0</v>
      </c>
    </row>
    <row r="64" spans="1:15" s="13" customFormat="1" ht="13.8" thickBot="1" x14ac:dyDescent="0.3">
      <c r="A64" s="8">
        <v>54</v>
      </c>
      <c r="B64" s="8">
        <v>804</v>
      </c>
      <c r="C64" s="10" t="s">
        <v>71</v>
      </c>
      <c r="D64" s="8" t="s">
        <v>7</v>
      </c>
      <c r="E64" s="12">
        <v>12346</v>
      </c>
      <c r="F64" s="12">
        <v>2643</v>
      </c>
      <c r="G64" s="12">
        <f t="shared" si="1"/>
        <v>14989</v>
      </c>
      <c r="H64" s="36">
        <f t="shared" si="2"/>
        <v>0</v>
      </c>
      <c r="I64" s="36">
        <f t="shared" si="0"/>
        <v>0</v>
      </c>
      <c r="J64" s="36">
        <f t="shared" si="3"/>
        <v>0</v>
      </c>
      <c r="K64" s="26">
        <f>G69</f>
        <v>0</v>
      </c>
      <c r="L64" s="26">
        <f>G68</f>
        <v>0</v>
      </c>
    </row>
    <row r="65" spans="1:12" s="13" customFormat="1" ht="13.8" thickBot="1" x14ac:dyDescent="0.3">
      <c r="A65" s="8">
        <v>55</v>
      </c>
      <c r="B65" s="8">
        <v>806</v>
      </c>
      <c r="C65" s="10" t="s">
        <v>72</v>
      </c>
      <c r="D65" s="8" t="s">
        <v>7</v>
      </c>
      <c r="E65" s="12">
        <v>14441</v>
      </c>
      <c r="F65" s="12">
        <v>0</v>
      </c>
      <c r="G65" s="12">
        <f t="shared" si="1"/>
        <v>14441</v>
      </c>
      <c r="H65" s="36">
        <f t="shared" si="2"/>
        <v>0</v>
      </c>
      <c r="I65" s="36">
        <f t="shared" si="0"/>
        <v>0</v>
      </c>
      <c r="J65" s="36">
        <f t="shared" si="3"/>
        <v>0</v>
      </c>
      <c r="K65" s="26">
        <f>G69</f>
        <v>0</v>
      </c>
      <c r="L65" s="26">
        <f>G68</f>
        <v>0</v>
      </c>
    </row>
    <row r="66" spans="1:12" s="13" customFormat="1" ht="13.8" thickBot="1" x14ac:dyDescent="0.3">
      <c r="A66" s="8">
        <v>56</v>
      </c>
      <c r="B66" s="8">
        <v>3602</v>
      </c>
      <c r="C66" s="10" t="s">
        <v>73</v>
      </c>
      <c r="D66" s="8" t="s">
        <v>7</v>
      </c>
      <c r="E66" s="12">
        <v>958</v>
      </c>
      <c r="F66" s="12">
        <v>0</v>
      </c>
      <c r="G66" s="12">
        <f t="shared" si="1"/>
        <v>958</v>
      </c>
      <c r="H66" s="36">
        <f t="shared" si="2"/>
        <v>0</v>
      </c>
      <c r="I66" s="36">
        <f t="shared" si="0"/>
        <v>0</v>
      </c>
      <c r="J66" s="36">
        <f t="shared" si="3"/>
        <v>0</v>
      </c>
      <c r="K66" s="26">
        <f>G69</f>
        <v>0</v>
      </c>
      <c r="L66" s="26">
        <f>G68</f>
        <v>0</v>
      </c>
    </row>
    <row r="67" spans="1:12" ht="13.8" thickBot="1" x14ac:dyDescent="0.3">
      <c r="A67" s="20"/>
      <c r="B67" s="20"/>
      <c r="C67" s="21" t="s">
        <v>74</v>
      </c>
      <c r="D67" s="28"/>
      <c r="E67" s="22">
        <f>SUM(E13:E66)</f>
        <v>689909</v>
      </c>
      <c r="F67" s="22">
        <f>SUM(F13:F66)</f>
        <v>44079</v>
      </c>
      <c r="G67" s="22">
        <f>SUM(G13:G66)</f>
        <v>733988</v>
      </c>
      <c r="H67" s="37">
        <f t="shared" si="2"/>
        <v>0</v>
      </c>
      <c r="I67" s="37">
        <f t="shared" si="0"/>
        <v>0</v>
      </c>
      <c r="J67" s="37">
        <f t="shared" si="3"/>
        <v>0</v>
      </c>
      <c r="K67" s="26">
        <f>G69</f>
        <v>0</v>
      </c>
      <c r="L67" s="26">
        <f>G68</f>
        <v>0</v>
      </c>
    </row>
    <row r="68" spans="1:12" ht="14.4" x14ac:dyDescent="0.3">
      <c r="C68" s="24" t="s">
        <v>13</v>
      </c>
      <c r="E68" s="57" t="s">
        <v>14</v>
      </c>
      <c r="F68" s="58"/>
      <c r="G68" s="32">
        <v>0</v>
      </c>
      <c r="H68" s="34">
        <f>G68*1.21</f>
        <v>0</v>
      </c>
    </row>
    <row r="69" spans="1:12" ht="14.4" x14ac:dyDescent="0.3">
      <c r="A69" s="9"/>
      <c r="B69" s="9"/>
      <c r="D69" s="9"/>
      <c r="E69" s="59" t="s">
        <v>15</v>
      </c>
      <c r="F69" s="39"/>
      <c r="G69" s="33">
        <v>0</v>
      </c>
      <c r="H69" s="35">
        <f>G69*1.21</f>
        <v>0</v>
      </c>
    </row>
    <row r="70" spans="1:12" ht="22.95" customHeight="1" thickBot="1" x14ac:dyDescent="0.35">
      <c r="A70" s="9"/>
      <c r="B70" s="9"/>
      <c r="C70" s="61" t="s">
        <v>76</v>
      </c>
      <c r="D70" s="39"/>
      <c r="E70" s="39"/>
      <c r="F70" s="62"/>
      <c r="G70" s="30">
        <f>J67</f>
        <v>0</v>
      </c>
      <c r="H70" s="25"/>
    </row>
    <row r="71" spans="1:12" ht="22.95" customHeight="1" thickBot="1" x14ac:dyDescent="0.35">
      <c r="A71" s="9"/>
      <c r="B71" s="9"/>
      <c r="C71" s="60" t="s">
        <v>77</v>
      </c>
      <c r="D71" s="60"/>
      <c r="E71" s="60"/>
      <c r="F71" s="60"/>
      <c r="G71" s="31">
        <f>G70*1.21</f>
        <v>0</v>
      </c>
      <c r="H71" s="25"/>
    </row>
    <row r="72" spans="1:12" ht="33" customHeight="1" x14ac:dyDescent="0.3">
      <c r="A72" s="63" t="s">
        <v>78</v>
      </c>
      <c r="B72" s="64"/>
      <c r="C72" s="64"/>
      <c r="D72" s="64"/>
      <c r="E72" s="64"/>
      <c r="F72" s="64"/>
      <c r="G72" s="64"/>
      <c r="H72" s="64"/>
      <c r="I72" s="64"/>
      <c r="J72" s="64"/>
      <c r="K72" s="27">
        <f>SUM(G13:G66)</f>
        <v>733988</v>
      </c>
    </row>
    <row r="73" spans="1:12" ht="24" customHeight="1" x14ac:dyDescent="0.3">
      <c r="A73" s="29"/>
      <c r="C73" s="61"/>
      <c r="D73" s="39"/>
      <c r="E73" s="39"/>
      <c r="F73" s="39"/>
    </row>
    <row r="74" spans="1:12" x14ac:dyDescent="0.25">
      <c r="C74" s="38"/>
      <c r="D74" s="39"/>
      <c r="E74" s="39"/>
      <c r="F74" s="39"/>
      <c r="G74" s="39"/>
      <c r="H74" s="39"/>
      <c r="I74" s="39"/>
      <c r="J74" s="39"/>
    </row>
    <row r="75" spans="1:12" x14ac:dyDescent="0.25">
      <c r="A75" s="39"/>
      <c r="B75" s="39"/>
      <c r="C75" s="39"/>
      <c r="G75" s="17"/>
    </row>
    <row r="77" spans="1:12" x14ac:dyDescent="0.25">
      <c r="A77" s="39"/>
      <c r="B77" s="39"/>
      <c r="C77" s="39"/>
      <c r="D77" s="39"/>
    </row>
  </sheetData>
  <mergeCells count="19">
    <mergeCell ref="C73:F73"/>
    <mergeCell ref="C70:F70"/>
    <mergeCell ref="A72:J72"/>
    <mergeCell ref="C74:J74"/>
    <mergeCell ref="A75:C75"/>
    <mergeCell ref="A77:D77"/>
    <mergeCell ref="I1:J1"/>
    <mergeCell ref="A7:G7"/>
    <mergeCell ref="A8:G8"/>
    <mergeCell ref="A9:A10"/>
    <mergeCell ref="C9:C10"/>
    <mergeCell ref="D9:D10"/>
    <mergeCell ref="E9:G10"/>
    <mergeCell ref="H9:H11"/>
    <mergeCell ref="I9:I11"/>
    <mergeCell ref="J9:J11"/>
    <mergeCell ref="E68:F68"/>
    <mergeCell ref="E69:F69"/>
    <mergeCell ref="C71:F71"/>
  </mergeCells>
  <phoneticPr fontId="14" type="noConversion"/>
  <pageMargins left="0.25" right="0.25" top="0.75" bottom="0.75" header="0.3" footer="0.3"/>
  <pageSetup paperSize="9" fitToHeight="0" orientation="landscape" r:id="rId1"/>
  <headerFooter alignWithMargins="0"/>
  <rowBreaks count="1" manualBreakCount="1">
    <brk id="37" max="11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Tsmch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Pesso</dc:creator>
  <cp:lastModifiedBy>Andrea Krausová</cp:lastModifiedBy>
  <cp:lastPrinted>2026-01-12T05:58:27Z</cp:lastPrinted>
  <dcterms:created xsi:type="dcterms:W3CDTF">2015-04-13T05:07:10Z</dcterms:created>
  <dcterms:modified xsi:type="dcterms:W3CDTF">2026-01-12T05:58:31Z</dcterms:modified>
</cp:coreProperties>
</file>