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LIENTI\Statutární město Chomutov\2025\Vozidla a doprava\PPH+POV\Podklady\veřejná zakázka_2025\konečná verze k vyhlášení\"/>
    </mc:Choice>
  </mc:AlternateContent>
  <xr:revisionPtr revIDLastSave="0" documentId="13_ncr:1_{FD3B145C-5FE5-40A2-B291-012946DE41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říloha k ZD_2025" sheetId="1" r:id="rId1"/>
    <sheet name="List1" sheetId="2" r:id="rId2"/>
  </sheets>
  <definedNames>
    <definedName name="_xlnm._FilterDatabase" localSheetId="0" hidden="1">'příloha k ZD_2025'!$A$3:$Y$45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G35" i="1"/>
  <c r="AG48" i="1" s="1"/>
  <c r="AG34" i="1"/>
  <c r="AG36" i="1"/>
  <c r="AG37" i="1"/>
  <c r="AG38" i="1"/>
  <c r="AG39" i="1"/>
  <c r="AG40" i="1"/>
  <c r="AG41" i="1"/>
  <c r="AG42" i="1"/>
  <c r="AG43" i="1"/>
  <c r="AG44" i="1"/>
  <c r="AG45" i="1"/>
  <c r="AG46" i="1"/>
  <c r="AG33" i="1"/>
  <c r="AF33" i="1"/>
  <c r="AG5" i="1"/>
  <c r="AG6" i="1"/>
  <c r="AG7" i="1"/>
  <c r="AG8" i="1"/>
  <c r="AG9" i="1"/>
  <c r="AG10" i="1"/>
  <c r="AG11" i="1"/>
  <c r="AG12" i="1"/>
  <c r="AG13" i="1"/>
  <c r="AG14" i="1"/>
  <c r="AG16" i="1"/>
  <c r="AG17" i="1"/>
  <c r="AG18" i="1"/>
  <c r="AG19" i="1"/>
  <c r="AG20" i="1"/>
  <c r="AG21" i="1"/>
  <c r="AG22" i="1"/>
  <c r="AG23" i="1"/>
  <c r="AG24" i="1"/>
  <c r="AG25" i="1"/>
  <c r="AG26" i="1"/>
  <c r="AG28" i="1"/>
  <c r="AG29" i="1"/>
  <c r="AG30" i="1"/>
  <c r="AG31" i="1"/>
  <c r="AG32" i="1"/>
  <c r="AG4" i="1"/>
  <c r="AE48" i="1"/>
  <c r="AD48" i="1"/>
  <c r="AC48" i="1"/>
  <c r="AB48" i="1"/>
  <c r="AA48" i="1"/>
  <c r="AF5" i="1"/>
  <c r="AF6" i="1"/>
  <c r="AF7" i="1"/>
  <c r="AF8" i="1"/>
  <c r="AF9" i="1"/>
  <c r="AF10" i="1"/>
  <c r="AF11" i="1"/>
  <c r="AF12" i="1"/>
  <c r="AF13" i="1"/>
  <c r="AF14" i="1"/>
  <c r="AF15" i="1"/>
  <c r="AG15" i="1" s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G27" i="1" s="1"/>
  <c r="AF28" i="1"/>
  <c r="AF29" i="1"/>
  <c r="AF30" i="1"/>
  <c r="AF31" i="1"/>
  <c r="AF32" i="1"/>
  <c r="AF34" i="1"/>
  <c r="AF36" i="1"/>
  <c r="AF37" i="1"/>
  <c r="AF38" i="1"/>
  <c r="AF39" i="1"/>
  <c r="AF40" i="1"/>
  <c r="AF41" i="1"/>
  <c r="AF42" i="1"/>
  <c r="AF43" i="1"/>
  <c r="AF44" i="1"/>
  <c r="AF45" i="1"/>
  <c r="AF46" i="1"/>
  <c r="AF47" i="1"/>
  <c r="AG47" i="1" s="1"/>
  <c r="AF48" i="1" l="1"/>
</calcChain>
</file>

<file path=xl/sharedStrings.xml><?xml version="1.0" encoding="utf-8"?>
<sst xmlns="http://schemas.openxmlformats.org/spreadsheetml/2006/main" count="783" uniqueCount="245">
  <si>
    <t>Název provozovatel/držitel</t>
  </si>
  <si>
    <t>Název vlastník/majitel</t>
  </si>
  <si>
    <t>Tovární značka</t>
  </si>
  <si>
    <t>Typ vozidla</t>
  </si>
  <si>
    <t>Druh vozidla</t>
  </si>
  <si>
    <t>RZ (SPZ)</t>
  </si>
  <si>
    <t>VIN</t>
  </si>
  <si>
    <t>Rok výroby</t>
  </si>
  <si>
    <t>Datum uvedení do provozu</t>
  </si>
  <si>
    <t>Objem (cm3)</t>
  </si>
  <si>
    <t>Vykon (kW)</t>
  </si>
  <si>
    <t>Celková hmotnost (kg)</t>
  </si>
  <si>
    <t>Palivo</t>
  </si>
  <si>
    <t>Počet osob</t>
  </si>
  <si>
    <t>Způsob užití</t>
  </si>
  <si>
    <t>Poznámka k vozidlu</t>
  </si>
  <si>
    <t>Spoluúčast u HAV</t>
  </si>
  <si>
    <t>Statutární město Chomutov</t>
  </si>
  <si>
    <t>ŠKODA</t>
  </si>
  <si>
    <t>OCTAVIA</t>
  </si>
  <si>
    <t>Osobní automobil</t>
  </si>
  <si>
    <t>1UF5566</t>
  </si>
  <si>
    <t>TMBAJ9NXXMY006505</t>
  </si>
  <si>
    <t/>
  </si>
  <si>
    <t>NM</t>
  </si>
  <si>
    <t>UL459802</t>
  </si>
  <si>
    <t>Scala Ambition</t>
  </si>
  <si>
    <t>1UH8080</t>
  </si>
  <si>
    <t>TMBEP6NW6M3149146</t>
  </si>
  <si>
    <t>BA</t>
  </si>
  <si>
    <t>UL976801</t>
  </si>
  <si>
    <t>EL465BL</t>
  </si>
  <si>
    <t>TMBLF9NY7PF058550</t>
  </si>
  <si>
    <t>EL</t>
  </si>
  <si>
    <t>ČSOB Leasing a.s.</t>
  </si>
  <si>
    <t>9U02252</t>
  </si>
  <si>
    <t>TMBAG7NEXH0094896</t>
  </si>
  <si>
    <t>UH532290</t>
  </si>
  <si>
    <t>LASKI</t>
  </si>
  <si>
    <t>S1</t>
  </si>
  <si>
    <t>1UM5783</t>
  </si>
  <si>
    <t>TK911BS4PS0LA7003</t>
  </si>
  <si>
    <t>MONETA Leasing, s.r.o.</t>
  </si>
  <si>
    <t>SCALA</t>
  </si>
  <si>
    <t>1UR7965</t>
  </si>
  <si>
    <t>TMBER6NW1P3096984</t>
  </si>
  <si>
    <t>UN194886</t>
  </si>
  <si>
    <t>Stiga</t>
  </si>
  <si>
    <t>Rider Park 900WX</t>
  </si>
  <si>
    <t>Pracovní stroj bez RZ</t>
  </si>
  <si>
    <t>FA2022009</t>
  </si>
  <si>
    <t>IVECO</t>
  </si>
  <si>
    <t>50C/35</t>
  </si>
  <si>
    <t>1UL0511</t>
  </si>
  <si>
    <t>ZCFCE35B605464688</t>
  </si>
  <si>
    <t>UM336802</t>
  </si>
  <si>
    <t>1UA2393</t>
  </si>
  <si>
    <t>TMBJR7NE2K0215941</t>
  </si>
  <si>
    <t>UJ740757</t>
  </si>
  <si>
    <t>DACIA</t>
  </si>
  <si>
    <t>DOKKER</t>
  </si>
  <si>
    <t>1UC7979</t>
  </si>
  <si>
    <t>UU1K6720265204404</t>
  </si>
  <si>
    <t>UL336918</t>
  </si>
  <si>
    <t>vozidlo s právem PP</t>
  </si>
  <si>
    <t>Octavia</t>
  </si>
  <si>
    <t>9U56363</t>
  </si>
  <si>
    <t>TMBAR7NX6LY022261</t>
  </si>
  <si>
    <t>UL162511</t>
  </si>
  <si>
    <t>Raiffeisen-Leasing, s.r.o.</t>
  </si>
  <si>
    <t>FABIA</t>
  </si>
  <si>
    <t>9U93300</t>
  </si>
  <si>
    <t>TMBEP6NJ4KZ051909</t>
  </si>
  <si>
    <t>UJ209412</t>
  </si>
  <si>
    <t>9U93311</t>
  </si>
  <si>
    <t>TMBEP6NJ2JZ069629</t>
  </si>
  <si>
    <t>UI412324</t>
  </si>
  <si>
    <t>ROOMSTER</t>
  </si>
  <si>
    <t>7U80626</t>
  </si>
  <si>
    <t>TMBNM25J3E5031325</t>
  </si>
  <si>
    <t>UF697437</t>
  </si>
  <si>
    <t>7U05646</t>
  </si>
  <si>
    <t>TMBJH25J1C3154679</t>
  </si>
  <si>
    <t>UE645797</t>
  </si>
  <si>
    <t>OCTAVIA AMBITION</t>
  </si>
  <si>
    <t>9U28706</t>
  </si>
  <si>
    <t>TMBAG7NE5J0047703</t>
  </si>
  <si>
    <t>UH870758</t>
  </si>
  <si>
    <t>FORD</t>
  </si>
  <si>
    <t>TRANSIT CONNECT KOMBI</t>
  </si>
  <si>
    <t>9U28805</t>
  </si>
  <si>
    <t>WF05XXWPG5HM56410</t>
  </si>
  <si>
    <t>UI185695</t>
  </si>
  <si>
    <t>UNC</t>
  </si>
  <si>
    <t>060</t>
  </si>
  <si>
    <t>Pracovní stroj s RZ</t>
  </si>
  <si>
    <t>U000325</t>
  </si>
  <si>
    <t>ZA067543</t>
  </si>
  <si>
    <t>multikára</t>
  </si>
  <si>
    <t>MULTICAR</t>
  </si>
  <si>
    <t>M26</t>
  </si>
  <si>
    <t>5U18351</t>
  </si>
  <si>
    <t>WMU2M26231W100997</t>
  </si>
  <si>
    <t>UF278391</t>
  </si>
  <si>
    <t>VEZEKO</t>
  </si>
  <si>
    <t>NP</t>
  </si>
  <si>
    <t>přívěs do 750kg</t>
  </si>
  <si>
    <t>4U80447</t>
  </si>
  <si>
    <t>TJ5NPS210A1018312</t>
  </si>
  <si>
    <t>UD687337</t>
  </si>
  <si>
    <t>KEMPÍK</t>
  </si>
  <si>
    <t>05CVA54</t>
  </si>
  <si>
    <t>AI729588</t>
  </si>
  <si>
    <t>PODLEŠÁK</t>
  </si>
  <si>
    <t>T500</t>
  </si>
  <si>
    <t>1U69597</t>
  </si>
  <si>
    <t>TK9205TTT32BP3001</t>
  </si>
  <si>
    <t>BF111601</t>
  </si>
  <si>
    <t>MG</t>
  </si>
  <si>
    <t>MG5 ELECTRIC</t>
  </si>
  <si>
    <t>Osobní automobil na elektrický pohon</t>
  </si>
  <si>
    <t>LSJE24091PG058852</t>
  </si>
  <si>
    <t>LSJE24096PG058846</t>
  </si>
  <si>
    <t>LSJE24092PG022555</t>
  </si>
  <si>
    <t>SEGWAY</t>
  </si>
  <si>
    <t>SGW1000F</t>
  </si>
  <si>
    <t>U015596</t>
  </si>
  <si>
    <t>H0MUBWX27N8000168</t>
  </si>
  <si>
    <t>TOYOTA</t>
  </si>
  <si>
    <t>HILUX</t>
  </si>
  <si>
    <t>9U29043</t>
  </si>
  <si>
    <t>AHTKB3CD802606821</t>
  </si>
  <si>
    <t>UH996802</t>
  </si>
  <si>
    <t>PŘÍVĚS</t>
  </si>
  <si>
    <t>1400</t>
  </si>
  <si>
    <t>přívěs nad 750kg</t>
  </si>
  <si>
    <t>8U12385</t>
  </si>
  <si>
    <t>W09AG1114XSM23430</t>
  </si>
  <si>
    <t>UF761380</t>
  </si>
  <si>
    <t>E</t>
  </si>
  <si>
    <t>EL876BX</t>
  </si>
  <si>
    <t>YAREZZKXZGJ015993</t>
  </si>
  <si>
    <t>Limit skla</t>
  </si>
  <si>
    <t>Základní</t>
  </si>
  <si>
    <t>Škoda</t>
  </si>
  <si>
    <t>Neuvedeno</t>
  </si>
  <si>
    <t>Volkswagen</t>
  </si>
  <si>
    <t>Rapid Style PLUS</t>
  </si>
  <si>
    <t>PV-01-PN-J-V</t>
  </si>
  <si>
    <t>Octavia  1,4 TSI Style</t>
  </si>
  <si>
    <t>Karoq</t>
  </si>
  <si>
    <t>NX</t>
  </si>
  <si>
    <t>Combi NX</t>
  </si>
  <si>
    <t>AB Hatchback</t>
  </si>
  <si>
    <t>DPB</t>
  </si>
  <si>
    <t>2.0TDI 110kW BMT DSG7 dlouhy rozvor</t>
  </si>
  <si>
    <t>1.5 TSI Maxi</t>
  </si>
  <si>
    <t>82 kWh Loft</t>
  </si>
  <si>
    <t>7U63763</t>
  </si>
  <si>
    <t>27CVA06</t>
  </si>
  <si>
    <t>8U66010</t>
  </si>
  <si>
    <t>9U28800</t>
  </si>
  <si>
    <t>1UH8582</t>
  </si>
  <si>
    <t>1UL0373</t>
  </si>
  <si>
    <t>1UL6303</t>
  </si>
  <si>
    <t>1UL7056</t>
  </si>
  <si>
    <t>9U82333</t>
  </si>
  <si>
    <t>1UR8382</t>
  </si>
  <si>
    <t>EL904BH</t>
  </si>
  <si>
    <t>1US8502</t>
  </si>
  <si>
    <t>1US8516</t>
  </si>
  <si>
    <t>TMBAJ6NHXE4019710</t>
  </si>
  <si>
    <t>TK9017500V1PS4196</t>
  </si>
  <si>
    <t>TMBAC7NE6H0030429</t>
  </si>
  <si>
    <t>TMBJR7NU8L5046262</t>
  </si>
  <si>
    <t>TMBJR7NX5MY107951</t>
  </si>
  <si>
    <t>TMBJR7NX9MY125501</t>
  </si>
  <si>
    <t>TMBGK9NW9N3081127</t>
  </si>
  <si>
    <t>WV2ZZZSK0NX064930</t>
  </si>
  <si>
    <t>WV2ZZZ7HZKH041257</t>
  </si>
  <si>
    <t>WV2ZZZSK8PX052639</t>
  </si>
  <si>
    <t>TMBJC7NY9PF024212</t>
  </si>
  <si>
    <t>TMBJR8NX0RY052595</t>
  </si>
  <si>
    <t>TMBJR8NX5RY052351</t>
  </si>
  <si>
    <t>UF683788</t>
  </si>
  <si>
    <t>AN349482</t>
  </si>
  <si>
    <t>UH511401</t>
  </si>
  <si>
    <t>UL171241</t>
  </si>
  <si>
    <t>UL492182</t>
  </si>
  <si>
    <t>UL985842</t>
  </si>
  <si>
    <t>UM179811</t>
  </si>
  <si>
    <t>UM946945</t>
  </si>
  <si>
    <t>UJ078301</t>
  </si>
  <si>
    <t>UN455945</t>
  </si>
  <si>
    <t>UN183241</t>
  </si>
  <si>
    <t>UBK158257</t>
  </si>
  <si>
    <t>UBK158256</t>
  </si>
  <si>
    <t>osobní automobil</t>
  </si>
  <si>
    <t>5 %, min. však 5 000 Kč</t>
  </si>
  <si>
    <t>1 %, min. však 1 000 Kč</t>
  </si>
  <si>
    <t>běžné</t>
  </si>
  <si>
    <t>s právem přednostní jízdy</t>
  </si>
  <si>
    <t>IZS</t>
  </si>
  <si>
    <t>vozidlo Městké Policie Chomutov</t>
  </si>
  <si>
    <t>ANO</t>
  </si>
  <si>
    <t>NE</t>
  </si>
  <si>
    <t>poznámka II</t>
  </si>
  <si>
    <t>Traktor kolový - "Čtyřkolka"</t>
  </si>
  <si>
    <t>Smrt/TN/DNL: 200/400/100</t>
  </si>
  <si>
    <t>EL231BX</t>
  </si>
  <si>
    <t>EL234BX</t>
  </si>
  <si>
    <t>EL230BX</t>
  </si>
  <si>
    <t>UBI516957</t>
  </si>
  <si>
    <t>UBI516956</t>
  </si>
  <si>
    <t>UBI516959</t>
  </si>
  <si>
    <t>x</t>
  </si>
  <si>
    <t>UBK737817</t>
  </si>
  <si>
    <t>č. VTP/ORV</t>
  </si>
  <si>
    <t>UBK736346</t>
  </si>
  <si>
    <t>UBK734333</t>
  </si>
  <si>
    <t>UBK384721</t>
  </si>
  <si>
    <t>Nákladní automobily do 3,5t - N1</t>
  </si>
  <si>
    <t>Příloha č. 1_Sestava vozidel_2025_Statutární Město Chomutov</t>
  </si>
  <si>
    <r>
      <rPr>
        <b/>
        <sz val="10"/>
        <rFont val="Calibri"/>
        <family val="2"/>
        <charset val="238"/>
        <scheme val="minor"/>
      </rPr>
      <t>CAM CAR</t>
    </r>
    <r>
      <rPr>
        <sz val="10"/>
        <rFont val="Calibri"/>
        <family val="2"/>
        <charset val="238"/>
        <scheme val="minor"/>
      </rPr>
      <t xml:space="preserve"> - Ostatní výbava vozidla: střešní nosiče a rám 14 278 Kč; kamerový systém 102 850 Kč; komponenty 285 560 Kč; zádržný systém 3 630 Kč; náklady na zprovoznění systému 181 500 Kč (osazení nosičů, kamer, komponent
- instalace PC a zprovoznění zálohy
- konfigurace PC a kamer
- otestování v místě dodavatele
- otestování v místě objednavatele)</t>
    </r>
  </si>
  <si>
    <t xml:space="preserve">Škoda </t>
  </si>
  <si>
    <t>1UZ6963</t>
  </si>
  <si>
    <t>TMBJR7NU6S5069375</t>
  </si>
  <si>
    <t>UBL547213</t>
  </si>
  <si>
    <t>1UZ6976</t>
  </si>
  <si>
    <t>TMBJR7NU6S5070431</t>
  </si>
  <si>
    <t>UBL547214</t>
  </si>
  <si>
    <t>Asistence - miminální rozsah dle ZD</t>
  </si>
  <si>
    <r>
      <rPr>
        <b/>
        <sz val="10"/>
        <color rgb="FF000000"/>
        <rFont val="Calibri"/>
        <family val="2"/>
        <charset val="238"/>
        <scheme val="minor"/>
      </rPr>
      <t>Pojištění odpovědnosti za škodu způsobenou provozem vozidla  (POV)-</t>
    </r>
    <r>
      <rPr>
        <sz val="10"/>
        <color rgb="FF000000"/>
        <rFont val="Calibri"/>
        <family val="2"/>
        <charset val="238"/>
        <scheme val="minor"/>
      </rPr>
      <t xml:space="preserve">
limit  100/100 mil. Kč</t>
    </r>
  </si>
  <si>
    <t>Havarijní pojištění (HAV)</t>
  </si>
  <si>
    <t>Roční pojistné POV v Kč</t>
  </si>
  <si>
    <t xml:space="preserve">Roční pojistné HAV v Kč </t>
  </si>
  <si>
    <t>Úrazové pojištění, sedadla včetně řidiče (tis.Kč)</t>
  </si>
  <si>
    <t>Roční pojistné 
Úrazové pojištění v Kč</t>
  </si>
  <si>
    <t>Roční pojistné Skla v Kč</t>
  </si>
  <si>
    <t xml:space="preserve">Roční pojistné Asistence v Kč </t>
  </si>
  <si>
    <t xml:space="preserve">Celkové roční pojistné v Kč </t>
  </si>
  <si>
    <t>Pojistná částka včetně DPH (obvyklá cena)</t>
  </si>
  <si>
    <t>Poznámka zadavatele</t>
  </si>
  <si>
    <t>vozidlo vstoupí do pojištění 30.03.2026</t>
  </si>
  <si>
    <t>Celkové pojistné za dobu trvání pojistné smlouvy (včetně zohlednění alikvotního pojistného za 1. rok)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</si>
</sst>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</borders>
  <cellStyleXfs count="44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20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4" fillId="0" borderId="0" xfId="0" applyFont="1"/>
    <xf numFmtId="14" fontId="3" fillId="0" borderId="1" xfId="0" applyNumberFormat="1" applyFont="1" applyBorder="1" applyAlignment="1">
      <alignment vertical="center"/>
    </xf>
    <xf numFmtId="44" fontId="4" fillId="0" borderId="0" xfId="1" applyFont="1" applyAlignment="1"/>
    <xf numFmtId="0" fontId="3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14" fontId="4" fillId="0" borderId="1" xfId="0" applyNumberFormat="1" applyFont="1" applyBorder="1" applyAlignment="1">
      <alignment vertical="center"/>
    </xf>
    <xf numFmtId="0" fontId="3" fillId="34" borderId="1" xfId="0" applyFont="1" applyFill="1" applyBorder="1" applyAlignment="1">
      <alignment vertical="center"/>
    </xf>
    <xf numFmtId="0" fontId="4" fillId="34" borderId="1" xfId="0" applyFont="1" applyFill="1" applyBorder="1" applyAlignment="1">
      <alignment vertical="center"/>
    </xf>
    <xf numFmtId="0" fontId="23" fillId="0" borderId="0" xfId="0" applyFont="1"/>
    <xf numFmtId="0" fontId="21" fillId="0" borderId="1" xfId="0" applyFont="1" applyBorder="1" applyAlignment="1">
      <alignment vertical="center" wrapText="1"/>
    </xf>
    <xf numFmtId="0" fontId="4" fillId="0" borderId="0" xfId="0" applyFont="1" applyAlignment="1">
      <alignment wrapText="1"/>
    </xf>
    <xf numFmtId="164" fontId="3" fillId="0" borderId="1" xfId="0" applyNumberFormat="1" applyFont="1" applyBorder="1" applyAlignment="1">
      <alignment vertical="center"/>
    </xf>
    <xf numFmtId="44" fontId="3" fillId="0" borderId="1" xfId="1" applyFont="1" applyFill="1" applyBorder="1" applyAlignment="1">
      <alignment horizontal="left" vertical="center"/>
    </xf>
    <xf numFmtId="44" fontId="4" fillId="0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44" fontId="3" fillId="36" borderId="1" xfId="1" applyFont="1" applyFill="1" applyBorder="1" applyAlignment="1">
      <alignment vertical="center"/>
    </xf>
    <xf numFmtId="44" fontId="26" fillId="36" borderId="13" xfId="1" applyFont="1" applyFill="1" applyBorder="1" applyAlignment="1">
      <alignment vertical="center"/>
    </xf>
    <xf numFmtId="44" fontId="26" fillId="36" borderId="14" xfId="1" applyFont="1" applyFill="1" applyBorder="1" applyAlignment="1">
      <alignment vertical="center"/>
    </xf>
    <xf numFmtId="44" fontId="3" fillId="36" borderId="15" xfId="1" applyFont="1" applyFill="1" applyBorder="1" applyAlignment="1">
      <alignment vertical="center"/>
    </xf>
    <xf numFmtId="44" fontId="25" fillId="35" borderId="18" xfId="1" applyFont="1" applyFill="1" applyBorder="1" applyAlignment="1">
      <alignment horizontal="center" vertical="center" wrapText="1"/>
    </xf>
    <xf numFmtId="44" fontId="3" fillId="36" borderId="19" xfId="1" applyFont="1" applyFill="1" applyBorder="1" applyAlignment="1">
      <alignment vertical="center"/>
    </xf>
    <xf numFmtId="44" fontId="25" fillId="36" borderId="11" xfId="1" applyFont="1" applyFill="1" applyBorder="1" applyAlignment="1">
      <alignment vertical="center"/>
    </xf>
    <xf numFmtId="44" fontId="26" fillId="36" borderId="17" xfId="1" applyFont="1" applyFill="1" applyBorder="1" applyAlignment="1">
      <alignment vertical="center"/>
    </xf>
    <xf numFmtId="44" fontId="4" fillId="2" borderId="1" xfId="1" applyFont="1" applyFill="1" applyBorder="1" applyAlignment="1">
      <alignment vertical="center"/>
    </xf>
    <xf numFmtId="44" fontId="4" fillId="2" borderId="15" xfId="1" applyFont="1" applyFill="1" applyBorder="1" applyAlignment="1">
      <alignment vertical="center"/>
    </xf>
    <xf numFmtId="44" fontId="3" fillId="2" borderId="19" xfId="1" applyFont="1" applyFill="1" applyBorder="1" applyAlignment="1">
      <alignment vertical="center"/>
    </xf>
    <xf numFmtId="44" fontId="4" fillId="2" borderId="12" xfId="1" applyFont="1" applyFill="1" applyBorder="1" applyAlignment="1">
      <alignment vertical="center"/>
    </xf>
    <xf numFmtId="44" fontId="4" fillId="2" borderId="16" xfId="1" applyFont="1" applyFill="1" applyBorder="1" applyAlignment="1">
      <alignment vertical="center"/>
    </xf>
    <xf numFmtId="44" fontId="3" fillId="2" borderId="20" xfId="1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wrapText="1"/>
    </xf>
    <xf numFmtId="44" fontId="3" fillId="36" borderId="21" xfId="1" applyFont="1" applyFill="1" applyBorder="1" applyAlignment="1">
      <alignment vertical="center"/>
    </xf>
    <xf numFmtId="44" fontId="3" fillId="36" borderId="22" xfId="1" applyFont="1" applyFill="1" applyBorder="1" applyAlignment="1">
      <alignment vertical="center"/>
    </xf>
    <xf numFmtId="44" fontId="3" fillId="36" borderId="23" xfId="1" applyFont="1" applyFill="1" applyBorder="1" applyAlignment="1">
      <alignment vertical="center"/>
    </xf>
    <xf numFmtId="44" fontId="25" fillId="35" borderId="13" xfId="1" applyFont="1" applyFill="1" applyBorder="1" applyAlignment="1">
      <alignment horizontal="center" vertical="center" wrapText="1"/>
    </xf>
    <xf numFmtId="44" fontId="25" fillId="35" borderId="14" xfId="1" applyFont="1" applyFill="1" applyBorder="1" applyAlignment="1">
      <alignment horizontal="center" vertical="center" wrapText="1"/>
    </xf>
    <xf numFmtId="44" fontId="25" fillId="35" borderId="17" xfId="1" applyFont="1" applyFill="1" applyBorder="1" applyAlignment="1">
      <alignment horizontal="center" vertical="center" wrapText="1"/>
    </xf>
    <xf numFmtId="44" fontId="25" fillId="35" borderId="11" xfId="1" applyFont="1" applyFill="1" applyBorder="1" applyAlignment="1">
      <alignment horizontal="center" vertical="center" wrapText="1"/>
    </xf>
  </cellXfs>
  <cellStyles count="44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4" builtinId="23" customBuiltin="1"/>
    <cellStyle name="Měna" xfId="1" builtinId="4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2" builtinId="15" customBuiltin="1"/>
    <cellStyle name="Neutrální" xfId="9" builtinId="28" customBuiltin="1"/>
    <cellStyle name="Normální" xfId="0" builtinId="0"/>
    <cellStyle name="Normální 2" xfId="42" xr:uid="{1CB489C1-1B05-46A9-8C41-B25D2B7F13FE}"/>
    <cellStyle name="Poznámka 2" xfId="43" xr:uid="{13EF8A59-A9EB-456E-B940-A57FFA8141DA}"/>
    <cellStyle name="Propojená buňka" xfId="13" builtinId="24" customBuiltin="1"/>
    <cellStyle name="Správně" xfId="7" builtinId="26" customBuiltin="1"/>
    <cellStyle name="Špatně" xfId="8" builtinId="27" customBuiltin="1"/>
    <cellStyle name="Text upozornění" xfId="15" builtinId="11" customBuiltin="1"/>
    <cellStyle name="Vstup" xfId="10" builtinId="20" customBuiltin="1"/>
    <cellStyle name="Výpočet" xfId="12" builtinId="22" customBuiltin="1"/>
    <cellStyle name="Výstup" xfId="11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G48"/>
  <sheetViews>
    <sheetView tabSelected="1" topLeftCell="W1" zoomScale="85" zoomScaleNormal="85" workbookViewId="0">
      <selection activeCell="AG56" sqref="AG56"/>
    </sheetView>
  </sheetViews>
  <sheetFormatPr defaultColWidth="9.140625" defaultRowHeight="12.75" x14ac:dyDescent="0.2"/>
  <cols>
    <col min="1" max="1" width="32.42578125" style="4" customWidth="1"/>
    <col min="2" max="2" width="24.5703125" style="4" customWidth="1"/>
    <col min="3" max="3" width="16.5703125" style="4" customWidth="1"/>
    <col min="4" max="4" width="26.140625" style="4" customWidth="1"/>
    <col min="5" max="5" width="33.28515625" style="4" customWidth="1"/>
    <col min="6" max="6" width="11.7109375" style="4" customWidth="1"/>
    <col min="7" max="7" width="22.85546875" style="4" customWidth="1"/>
    <col min="8" max="8" width="12" style="4" bestFit="1" customWidth="1"/>
    <col min="9" max="9" width="26.28515625" style="4" customWidth="1"/>
    <col min="10" max="10" width="14.7109375" style="4" customWidth="1"/>
    <col min="11" max="11" width="13.5703125" style="4" customWidth="1"/>
    <col min="12" max="12" width="22.7109375" style="4" customWidth="1"/>
    <col min="13" max="13" width="11" style="4" bestFit="1" customWidth="1"/>
    <col min="14" max="14" width="13.140625" style="4" bestFit="1" customWidth="1"/>
    <col min="15" max="15" width="13.28515625" style="4" customWidth="1"/>
    <col min="16" max="16" width="23.7109375" style="4" customWidth="1"/>
    <col min="17" max="17" width="52.42578125" style="4" customWidth="1"/>
    <col min="18" max="18" width="38.42578125" style="4" customWidth="1"/>
    <col min="19" max="20" width="22.140625" style="4" customWidth="1"/>
    <col min="21" max="21" width="14.42578125" style="4" bestFit="1" customWidth="1"/>
    <col min="22" max="22" width="18.85546875" style="4" customWidth="1"/>
    <col min="23" max="23" width="25.5703125" style="4" bestFit="1" customWidth="1"/>
    <col min="24" max="24" width="19" style="6" customWidth="1"/>
    <col min="25" max="25" width="16.140625" style="4" customWidth="1"/>
    <col min="26" max="26" width="34.7109375" style="4" customWidth="1"/>
    <col min="27" max="31" width="19" style="6" customWidth="1"/>
    <col min="32" max="32" width="21.5703125" style="6" customWidth="1"/>
    <col min="33" max="33" width="26.5703125" style="6" customWidth="1"/>
    <col min="34" max="16384" width="9.140625" style="4"/>
  </cols>
  <sheetData>
    <row r="2" spans="1:33" ht="13.5" thickBot="1" x14ac:dyDescent="0.25">
      <c r="A2" s="12" t="s">
        <v>222</v>
      </c>
    </row>
    <row r="3" spans="1:33" s="14" customFormat="1" ht="51.75" thickBot="1" x14ac:dyDescent="0.25">
      <c r="A3" s="18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217</v>
      </c>
      <c r="O3" s="18" t="s">
        <v>13</v>
      </c>
      <c r="P3" s="18" t="s">
        <v>14</v>
      </c>
      <c r="Q3" s="18" t="s">
        <v>15</v>
      </c>
      <c r="R3" s="18" t="s">
        <v>206</v>
      </c>
      <c r="S3" s="18" t="s">
        <v>232</v>
      </c>
      <c r="T3" s="18" t="s">
        <v>233</v>
      </c>
      <c r="U3" s="18" t="s">
        <v>241</v>
      </c>
      <c r="V3" s="18" t="s">
        <v>16</v>
      </c>
      <c r="W3" s="18" t="s">
        <v>236</v>
      </c>
      <c r="X3" s="19" t="s">
        <v>142</v>
      </c>
      <c r="Y3" s="18" t="s">
        <v>231</v>
      </c>
      <c r="Z3" s="34" t="s">
        <v>242</v>
      </c>
      <c r="AA3" s="38" t="s">
        <v>234</v>
      </c>
      <c r="AB3" s="39" t="s">
        <v>235</v>
      </c>
      <c r="AC3" s="39" t="s">
        <v>237</v>
      </c>
      <c r="AD3" s="39" t="s">
        <v>238</v>
      </c>
      <c r="AE3" s="40" t="s">
        <v>239</v>
      </c>
      <c r="AF3" s="41" t="s">
        <v>240</v>
      </c>
      <c r="AG3" s="24" t="s">
        <v>244</v>
      </c>
    </row>
    <row r="4" spans="1:33" x14ac:dyDescent="0.2">
      <c r="A4" s="1" t="s">
        <v>17</v>
      </c>
      <c r="B4" s="1" t="s">
        <v>17</v>
      </c>
      <c r="C4" s="1" t="s">
        <v>18</v>
      </c>
      <c r="D4" s="1" t="s">
        <v>19</v>
      </c>
      <c r="E4" s="1" t="s">
        <v>20</v>
      </c>
      <c r="F4" s="1" t="s">
        <v>21</v>
      </c>
      <c r="G4" s="1" t="s">
        <v>22</v>
      </c>
      <c r="H4" s="1">
        <v>2020</v>
      </c>
      <c r="I4" s="5">
        <v>44104</v>
      </c>
      <c r="J4" s="1">
        <v>1968</v>
      </c>
      <c r="K4" s="1">
        <v>110</v>
      </c>
      <c r="L4" s="1">
        <v>2000</v>
      </c>
      <c r="M4" s="1" t="s">
        <v>24</v>
      </c>
      <c r="N4" s="1" t="s">
        <v>25</v>
      </c>
      <c r="O4" s="2">
        <v>5</v>
      </c>
      <c r="P4" s="1" t="s">
        <v>200</v>
      </c>
      <c r="Q4" s="1" t="s">
        <v>23</v>
      </c>
      <c r="R4" s="1" t="s">
        <v>23</v>
      </c>
      <c r="S4" s="1" t="s">
        <v>204</v>
      </c>
      <c r="T4" s="1" t="s">
        <v>204</v>
      </c>
      <c r="U4" s="15">
        <v>562066</v>
      </c>
      <c r="V4" s="3" t="s">
        <v>198</v>
      </c>
      <c r="W4" s="1" t="s">
        <v>208</v>
      </c>
      <c r="X4" s="16">
        <v>25000</v>
      </c>
      <c r="Y4" s="1" t="s">
        <v>143</v>
      </c>
      <c r="Z4" s="1"/>
      <c r="AA4" s="35"/>
      <c r="AB4" s="35"/>
      <c r="AC4" s="35"/>
      <c r="AD4" s="35"/>
      <c r="AE4" s="36"/>
      <c r="AF4" s="37">
        <v>0</v>
      </c>
      <c r="AG4" s="25">
        <f>PRODUCT(AF4,2)</f>
        <v>0</v>
      </c>
    </row>
    <row r="5" spans="1:33" ht="39.950000000000003" customHeight="1" x14ac:dyDescent="0.2">
      <c r="A5" s="1" t="s">
        <v>17</v>
      </c>
      <c r="B5" s="1" t="s">
        <v>17</v>
      </c>
      <c r="C5" s="1" t="s">
        <v>18</v>
      </c>
      <c r="D5" s="1" t="s">
        <v>26</v>
      </c>
      <c r="E5" s="1" t="s">
        <v>20</v>
      </c>
      <c r="F5" s="1" t="s">
        <v>27</v>
      </c>
      <c r="G5" s="1" t="s">
        <v>28</v>
      </c>
      <c r="H5" s="1">
        <v>2021</v>
      </c>
      <c r="I5" s="5">
        <v>44356</v>
      </c>
      <c r="J5" s="1">
        <v>999</v>
      </c>
      <c r="K5" s="1">
        <v>70</v>
      </c>
      <c r="L5" s="1">
        <v>1620</v>
      </c>
      <c r="M5" s="1" t="s">
        <v>29</v>
      </c>
      <c r="N5" s="1" t="s">
        <v>30</v>
      </c>
      <c r="O5" s="2">
        <v>5</v>
      </c>
      <c r="P5" s="1" t="s">
        <v>200</v>
      </c>
      <c r="Q5" s="1" t="s">
        <v>23</v>
      </c>
      <c r="R5" s="7"/>
      <c r="S5" s="7" t="s">
        <v>204</v>
      </c>
      <c r="T5" s="1" t="s">
        <v>204</v>
      </c>
      <c r="U5" s="15">
        <v>312270</v>
      </c>
      <c r="V5" s="3" t="s">
        <v>198</v>
      </c>
      <c r="W5" s="1" t="s">
        <v>208</v>
      </c>
      <c r="X5" s="16">
        <v>25000</v>
      </c>
      <c r="Y5" s="1" t="s">
        <v>143</v>
      </c>
      <c r="Z5" s="1"/>
      <c r="AA5" s="20"/>
      <c r="AB5" s="20"/>
      <c r="AC5" s="20"/>
      <c r="AD5" s="20"/>
      <c r="AE5" s="23"/>
      <c r="AF5" s="25">
        <f t="shared" ref="AF5:AF47" si="0">SUM(AA5:AE5)</f>
        <v>0</v>
      </c>
      <c r="AG5" s="25">
        <f t="shared" ref="AG5:AG48" si="1">PRODUCT(AF5,2)</f>
        <v>0</v>
      </c>
    </row>
    <row r="6" spans="1:33" x14ac:dyDescent="0.2">
      <c r="A6" s="1" t="s">
        <v>17</v>
      </c>
      <c r="B6" s="1" t="s">
        <v>34</v>
      </c>
      <c r="C6" s="1" t="s">
        <v>18</v>
      </c>
      <c r="D6" s="1" t="s">
        <v>19</v>
      </c>
      <c r="E6" s="1" t="s">
        <v>20</v>
      </c>
      <c r="F6" s="1" t="s">
        <v>35</v>
      </c>
      <c r="G6" s="1" t="s">
        <v>36</v>
      </c>
      <c r="H6" s="1">
        <v>2016</v>
      </c>
      <c r="I6" s="9">
        <v>42692</v>
      </c>
      <c r="J6" s="1">
        <v>1598</v>
      </c>
      <c r="K6" s="1">
        <v>81</v>
      </c>
      <c r="L6" s="1">
        <v>1855</v>
      </c>
      <c r="M6" s="1" t="s">
        <v>24</v>
      </c>
      <c r="N6" s="1" t="s">
        <v>37</v>
      </c>
      <c r="O6" s="2">
        <v>5</v>
      </c>
      <c r="P6" s="1" t="s">
        <v>200</v>
      </c>
      <c r="Q6" s="1" t="s">
        <v>23</v>
      </c>
      <c r="R6" s="1" t="s">
        <v>23</v>
      </c>
      <c r="S6" s="7" t="s">
        <v>204</v>
      </c>
      <c r="T6" s="1" t="s">
        <v>204</v>
      </c>
      <c r="U6" s="15">
        <v>215000</v>
      </c>
      <c r="V6" s="3" t="s">
        <v>198</v>
      </c>
      <c r="W6" s="1" t="s">
        <v>208</v>
      </c>
      <c r="X6" s="16">
        <v>10000</v>
      </c>
      <c r="Y6" s="1" t="s">
        <v>143</v>
      </c>
      <c r="Z6" s="1"/>
      <c r="AA6" s="20"/>
      <c r="AB6" s="20"/>
      <c r="AC6" s="20"/>
      <c r="AD6" s="20"/>
      <c r="AE6" s="23"/>
      <c r="AF6" s="25">
        <f t="shared" si="0"/>
        <v>0</v>
      </c>
      <c r="AG6" s="25">
        <f t="shared" si="1"/>
        <v>0</v>
      </c>
    </row>
    <row r="7" spans="1:33" x14ac:dyDescent="0.2">
      <c r="A7" s="1" t="s">
        <v>17</v>
      </c>
      <c r="B7" s="1" t="s">
        <v>17</v>
      </c>
      <c r="C7" s="1" t="s">
        <v>38</v>
      </c>
      <c r="D7" s="1" t="s">
        <v>39</v>
      </c>
      <c r="E7" s="1" t="s">
        <v>106</v>
      </c>
      <c r="F7" s="1" t="s">
        <v>40</v>
      </c>
      <c r="G7" s="1" t="s">
        <v>41</v>
      </c>
      <c r="H7" s="1">
        <v>2025</v>
      </c>
      <c r="I7" s="5">
        <v>45714</v>
      </c>
      <c r="J7" s="2">
        <v>0</v>
      </c>
      <c r="K7" s="1">
        <v>18.600000000000001</v>
      </c>
      <c r="L7" s="1">
        <v>750</v>
      </c>
      <c r="M7" s="1" t="s">
        <v>23</v>
      </c>
      <c r="N7" s="1" t="s">
        <v>216</v>
      </c>
      <c r="O7" s="1">
        <v>0</v>
      </c>
      <c r="P7" s="1" t="s">
        <v>200</v>
      </c>
      <c r="Q7" s="1" t="s">
        <v>23</v>
      </c>
      <c r="R7" s="1" t="s">
        <v>23</v>
      </c>
      <c r="S7" s="7" t="s">
        <v>204</v>
      </c>
      <c r="T7" s="1" t="s">
        <v>204</v>
      </c>
      <c r="U7" s="15">
        <v>454500</v>
      </c>
      <c r="V7" s="3" t="s">
        <v>198</v>
      </c>
      <c r="W7" s="1"/>
      <c r="X7" s="16" t="s">
        <v>23</v>
      </c>
      <c r="Y7" s="1" t="s">
        <v>143</v>
      </c>
      <c r="Z7" s="1"/>
      <c r="AA7" s="20"/>
      <c r="AB7" s="20"/>
      <c r="AC7" s="20"/>
      <c r="AD7" s="20"/>
      <c r="AE7" s="23"/>
      <c r="AF7" s="25">
        <f t="shared" si="0"/>
        <v>0</v>
      </c>
      <c r="AG7" s="25">
        <f t="shared" si="1"/>
        <v>0</v>
      </c>
    </row>
    <row r="8" spans="1:33" x14ac:dyDescent="0.2">
      <c r="A8" s="1" t="s">
        <v>17</v>
      </c>
      <c r="B8" s="1" t="s">
        <v>42</v>
      </c>
      <c r="C8" s="1" t="s">
        <v>18</v>
      </c>
      <c r="D8" s="1" t="s">
        <v>43</v>
      </c>
      <c r="E8" s="1" t="s">
        <v>20</v>
      </c>
      <c r="F8" s="1" t="s">
        <v>44</v>
      </c>
      <c r="G8" s="1" t="s">
        <v>45</v>
      </c>
      <c r="H8" s="1">
        <v>2023</v>
      </c>
      <c r="I8" s="5">
        <v>44980</v>
      </c>
      <c r="J8" s="1">
        <v>999</v>
      </c>
      <c r="K8" s="1">
        <v>81</v>
      </c>
      <c r="L8" s="1">
        <v>2361</v>
      </c>
      <c r="M8" s="1" t="s">
        <v>29</v>
      </c>
      <c r="N8" s="1" t="s">
        <v>46</v>
      </c>
      <c r="O8" s="2">
        <v>5</v>
      </c>
      <c r="P8" s="1" t="s">
        <v>200</v>
      </c>
      <c r="Q8" s="1" t="s">
        <v>23</v>
      </c>
      <c r="R8" s="1" t="s">
        <v>23</v>
      </c>
      <c r="S8" s="7" t="s">
        <v>204</v>
      </c>
      <c r="T8" s="1" t="s">
        <v>204</v>
      </c>
      <c r="U8" s="15">
        <v>459339</v>
      </c>
      <c r="V8" s="3" t="s">
        <v>198</v>
      </c>
      <c r="W8" s="1" t="s">
        <v>208</v>
      </c>
      <c r="X8" s="16">
        <v>15000</v>
      </c>
      <c r="Y8" s="1" t="s">
        <v>143</v>
      </c>
      <c r="Z8" s="1"/>
      <c r="AA8" s="20"/>
      <c r="AB8" s="20"/>
      <c r="AC8" s="20"/>
      <c r="AD8" s="20"/>
      <c r="AE8" s="23"/>
      <c r="AF8" s="25">
        <f t="shared" si="0"/>
        <v>0</v>
      </c>
      <c r="AG8" s="25">
        <f t="shared" si="1"/>
        <v>0</v>
      </c>
    </row>
    <row r="9" spans="1:33" x14ac:dyDescent="0.2">
      <c r="A9" s="1" t="s">
        <v>17</v>
      </c>
      <c r="B9" s="1" t="s">
        <v>17</v>
      </c>
      <c r="C9" s="1" t="s">
        <v>47</v>
      </c>
      <c r="D9" s="1" t="s">
        <v>48</v>
      </c>
      <c r="E9" s="1" t="s">
        <v>49</v>
      </c>
      <c r="F9" s="1" t="s">
        <v>215</v>
      </c>
      <c r="G9" s="1" t="s">
        <v>50</v>
      </c>
      <c r="H9" s="1">
        <v>2022</v>
      </c>
      <c r="I9" s="5">
        <v>44651</v>
      </c>
      <c r="J9" s="1">
        <v>2998</v>
      </c>
      <c r="K9" s="1">
        <v>118</v>
      </c>
      <c r="L9" s="1">
        <v>3500</v>
      </c>
      <c r="M9" s="1" t="s">
        <v>24</v>
      </c>
      <c r="N9" s="10"/>
      <c r="O9" s="1">
        <v>3</v>
      </c>
      <c r="P9" s="1" t="s">
        <v>200</v>
      </c>
      <c r="Q9" s="1" t="s">
        <v>23</v>
      </c>
      <c r="R9" s="1" t="s">
        <v>23</v>
      </c>
      <c r="S9" s="7" t="s">
        <v>204</v>
      </c>
      <c r="T9" s="7" t="s">
        <v>205</v>
      </c>
      <c r="U9" s="15">
        <v>0</v>
      </c>
      <c r="V9" s="1" t="s">
        <v>23</v>
      </c>
      <c r="W9" s="1" t="s">
        <v>208</v>
      </c>
      <c r="X9" s="16" t="s">
        <v>23</v>
      </c>
      <c r="Y9" s="1" t="s">
        <v>143</v>
      </c>
      <c r="Z9" s="1"/>
      <c r="AA9" s="20"/>
      <c r="AB9" s="20"/>
      <c r="AC9" s="20"/>
      <c r="AD9" s="20"/>
      <c r="AE9" s="23"/>
      <c r="AF9" s="25">
        <f t="shared" si="0"/>
        <v>0</v>
      </c>
      <c r="AG9" s="25">
        <f t="shared" si="1"/>
        <v>0</v>
      </c>
    </row>
    <row r="10" spans="1:33" x14ac:dyDescent="0.2">
      <c r="A10" s="1" t="s">
        <v>17</v>
      </c>
      <c r="B10" s="1" t="s">
        <v>17</v>
      </c>
      <c r="C10" s="1" t="s">
        <v>51</v>
      </c>
      <c r="D10" s="1" t="s">
        <v>52</v>
      </c>
      <c r="E10" s="1" t="s">
        <v>221</v>
      </c>
      <c r="F10" s="1" t="s">
        <v>53</v>
      </c>
      <c r="G10" s="1" t="s">
        <v>54</v>
      </c>
      <c r="H10" s="1">
        <v>2022</v>
      </c>
      <c r="I10" s="5">
        <v>44650</v>
      </c>
      <c r="J10" s="1">
        <v>2998</v>
      </c>
      <c r="K10" s="1">
        <v>118</v>
      </c>
      <c r="L10" s="2">
        <v>3500</v>
      </c>
      <c r="M10" s="1" t="s">
        <v>24</v>
      </c>
      <c r="N10" s="1" t="s">
        <v>55</v>
      </c>
      <c r="O10" s="2">
        <v>3</v>
      </c>
      <c r="P10" s="1" t="s">
        <v>200</v>
      </c>
      <c r="Q10" s="1" t="s">
        <v>23</v>
      </c>
      <c r="R10" s="1" t="s">
        <v>23</v>
      </c>
      <c r="S10" s="7" t="s">
        <v>204</v>
      </c>
      <c r="T10" s="7" t="s">
        <v>204</v>
      </c>
      <c r="U10" s="15">
        <v>1451395</v>
      </c>
      <c r="V10" s="3" t="s">
        <v>198</v>
      </c>
      <c r="W10" s="1" t="s">
        <v>208</v>
      </c>
      <c r="X10" s="16">
        <v>10000</v>
      </c>
      <c r="Y10" s="1" t="s">
        <v>143</v>
      </c>
      <c r="Z10" s="1"/>
      <c r="AA10" s="20"/>
      <c r="AB10" s="20"/>
      <c r="AC10" s="20"/>
      <c r="AD10" s="20"/>
      <c r="AE10" s="23"/>
      <c r="AF10" s="25">
        <f t="shared" si="0"/>
        <v>0</v>
      </c>
      <c r="AG10" s="25">
        <f t="shared" si="1"/>
        <v>0</v>
      </c>
    </row>
    <row r="11" spans="1:33" x14ac:dyDescent="0.2">
      <c r="A11" s="1" t="s">
        <v>17</v>
      </c>
      <c r="B11" s="1" t="s">
        <v>17</v>
      </c>
      <c r="C11" s="1" t="s">
        <v>18</v>
      </c>
      <c r="D11" s="1" t="s">
        <v>19</v>
      </c>
      <c r="E11" s="1" t="s">
        <v>20</v>
      </c>
      <c r="F11" s="1" t="s">
        <v>56</v>
      </c>
      <c r="G11" s="1" t="s">
        <v>57</v>
      </c>
      <c r="H11" s="1">
        <v>2019</v>
      </c>
      <c r="I11" s="9">
        <v>43619</v>
      </c>
      <c r="J11" s="1">
        <v>1500</v>
      </c>
      <c r="K11" s="1">
        <v>110</v>
      </c>
      <c r="L11" s="1">
        <v>1500</v>
      </c>
      <c r="M11" s="1" t="s">
        <v>29</v>
      </c>
      <c r="N11" s="1" t="s">
        <v>58</v>
      </c>
      <c r="O11" s="2">
        <v>5</v>
      </c>
      <c r="P11" s="1" t="s">
        <v>64</v>
      </c>
      <c r="Q11" s="1" t="s">
        <v>202</v>
      </c>
      <c r="R11" s="1" t="s">
        <v>203</v>
      </c>
      <c r="S11" s="1" t="s">
        <v>205</v>
      </c>
      <c r="T11" s="1" t="s">
        <v>204</v>
      </c>
      <c r="U11" s="15">
        <v>350000</v>
      </c>
      <c r="V11" s="3" t="s">
        <v>198</v>
      </c>
      <c r="W11" s="1" t="s">
        <v>208</v>
      </c>
      <c r="X11" s="16">
        <v>15000</v>
      </c>
      <c r="Y11" s="1" t="s">
        <v>143</v>
      </c>
      <c r="Z11" s="1"/>
      <c r="AA11" s="20"/>
      <c r="AB11" s="20"/>
      <c r="AC11" s="20"/>
      <c r="AD11" s="20"/>
      <c r="AE11" s="23"/>
      <c r="AF11" s="25">
        <f t="shared" si="0"/>
        <v>0</v>
      </c>
      <c r="AG11" s="25">
        <f t="shared" si="1"/>
        <v>0</v>
      </c>
    </row>
    <row r="12" spans="1:33" x14ac:dyDescent="0.2">
      <c r="A12" s="1" t="s">
        <v>17</v>
      </c>
      <c r="B12" s="1" t="s">
        <v>17</v>
      </c>
      <c r="C12" s="1" t="s">
        <v>59</v>
      </c>
      <c r="D12" s="1" t="s">
        <v>60</v>
      </c>
      <c r="E12" s="1" t="s">
        <v>20</v>
      </c>
      <c r="F12" s="1" t="s">
        <v>61</v>
      </c>
      <c r="G12" s="1" t="s">
        <v>62</v>
      </c>
      <c r="H12" s="1">
        <v>2020</v>
      </c>
      <c r="I12" s="5">
        <v>44076</v>
      </c>
      <c r="J12" s="1">
        <v>1332</v>
      </c>
      <c r="K12" s="1">
        <v>75</v>
      </c>
      <c r="L12" s="1">
        <v>1840</v>
      </c>
      <c r="M12" s="1" t="s">
        <v>29</v>
      </c>
      <c r="N12" s="1" t="s">
        <v>63</v>
      </c>
      <c r="O12" s="2">
        <v>5</v>
      </c>
      <c r="P12" s="1" t="s">
        <v>64</v>
      </c>
      <c r="Q12" s="1" t="s">
        <v>202</v>
      </c>
      <c r="R12" s="1" t="s">
        <v>203</v>
      </c>
      <c r="S12" s="1" t="s">
        <v>205</v>
      </c>
      <c r="T12" s="1" t="s">
        <v>204</v>
      </c>
      <c r="U12" s="15">
        <v>247934</v>
      </c>
      <c r="V12" s="3" t="s">
        <v>198</v>
      </c>
      <c r="W12" s="1" t="s">
        <v>208</v>
      </c>
      <c r="X12" s="16">
        <v>15000</v>
      </c>
      <c r="Y12" s="1" t="s">
        <v>143</v>
      </c>
      <c r="Z12" s="1"/>
      <c r="AA12" s="20"/>
      <c r="AB12" s="20"/>
      <c r="AC12" s="20"/>
      <c r="AD12" s="20"/>
      <c r="AE12" s="23"/>
      <c r="AF12" s="25">
        <f t="shared" si="0"/>
        <v>0</v>
      </c>
      <c r="AG12" s="25">
        <f t="shared" si="1"/>
        <v>0</v>
      </c>
    </row>
    <row r="13" spans="1:33" x14ac:dyDescent="0.2">
      <c r="A13" s="1" t="s">
        <v>17</v>
      </c>
      <c r="B13" s="1" t="s">
        <v>17</v>
      </c>
      <c r="C13" s="1" t="s">
        <v>18</v>
      </c>
      <c r="D13" s="1" t="s">
        <v>65</v>
      </c>
      <c r="E13" s="1" t="s">
        <v>20</v>
      </c>
      <c r="F13" s="1" t="s">
        <v>66</v>
      </c>
      <c r="G13" s="1" t="s">
        <v>67</v>
      </c>
      <c r="H13" s="1">
        <v>2020</v>
      </c>
      <c r="I13" s="5">
        <v>43999</v>
      </c>
      <c r="J13" s="1">
        <v>1498</v>
      </c>
      <c r="K13" s="1">
        <v>110</v>
      </c>
      <c r="L13" s="1">
        <v>1890</v>
      </c>
      <c r="M13" s="1" t="s">
        <v>29</v>
      </c>
      <c r="N13" s="1" t="s">
        <v>68</v>
      </c>
      <c r="O13" s="2">
        <v>5</v>
      </c>
      <c r="P13" s="1" t="s">
        <v>200</v>
      </c>
      <c r="Q13" s="1" t="s">
        <v>23</v>
      </c>
      <c r="R13" s="1" t="s">
        <v>203</v>
      </c>
      <c r="S13" s="1" t="s">
        <v>204</v>
      </c>
      <c r="T13" s="1" t="s">
        <v>204</v>
      </c>
      <c r="U13" s="15">
        <v>470248</v>
      </c>
      <c r="V13" s="3" t="s">
        <v>198</v>
      </c>
      <c r="W13" s="1" t="s">
        <v>208</v>
      </c>
      <c r="X13" s="16">
        <v>15000</v>
      </c>
      <c r="Y13" s="1" t="s">
        <v>143</v>
      </c>
      <c r="Z13" s="1"/>
      <c r="AA13" s="20"/>
      <c r="AB13" s="20"/>
      <c r="AC13" s="20"/>
      <c r="AD13" s="20"/>
      <c r="AE13" s="23"/>
      <c r="AF13" s="25">
        <f t="shared" si="0"/>
        <v>0</v>
      </c>
      <c r="AG13" s="25">
        <f t="shared" si="1"/>
        <v>0</v>
      </c>
    </row>
    <row r="14" spans="1:33" x14ac:dyDescent="0.2">
      <c r="A14" s="1" t="s">
        <v>17</v>
      </c>
      <c r="B14" s="1" t="s">
        <v>69</v>
      </c>
      <c r="C14" s="1" t="s">
        <v>18</v>
      </c>
      <c r="D14" s="1" t="s">
        <v>70</v>
      </c>
      <c r="E14" s="1" t="s">
        <v>20</v>
      </c>
      <c r="F14" s="1" t="s">
        <v>71</v>
      </c>
      <c r="G14" s="1" t="s">
        <v>72</v>
      </c>
      <c r="H14" s="1">
        <v>2019</v>
      </c>
      <c r="I14" s="9">
        <v>43500</v>
      </c>
      <c r="J14" s="1">
        <v>999</v>
      </c>
      <c r="K14" s="1">
        <v>70</v>
      </c>
      <c r="L14" s="1">
        <v>1565</v>
      </c>
      <c r="M14" s="1" t="s">
        <v>29</v>
      </c>
      <c r="N14" s="1" t="s">
        <v>73</v>
      </c>
      <c r="O14" s="2">
        <v>5</v>
      </c>
      <c r="P14" s="1" t="s">
        <v>200</v>
      </c>
      <c r="Q14" s="1" t="s">
        <v>23</v>
      </c>
      <c r="R14" s="1" t="s">
        <v>23</v>
      </c>
      <c r="S14" s="1" t="s">
        <v>204</v>
      </c>
      <c r="T14" s="1" t="s">
        <v>204</v>
      </c>
      <c r="U14" s="15">
        <v>229000</v>
      </c>
      <c r="V14" s="3" t="s">
        <v>198</v>
      </c>
      <c r="W14" s="1" t="s">
        <v>208</v>
      </c>
      <c r="X14" s="16">
        <v>10000</v>
      </c>
      <c r="Y14" s="1" t="s">
        <v>143</v>
      </c>
      <c r="Z14" s="1"/>
      <c r="AA14" s="20"/>
      <c r="AB14" s="20"/>
      <c r="AC14" s="20"/>
      <c r="AD14" s="20"/>
      <c r="AE14" s="23"/>
      <c r="AF14" s="25">
        <f t="shared" si="0"/>
        <v>0</v>
      </c>
      <c r="AG14" s="25">
        <f t="shared" si="1"/>
        <v>0</v>
      </c>
    </row>
    <row r="15" spans="1:33" x14ac:dyDescent="0.2">
      <c r="A15" s="1" t="s">
        <v>17</v>
      </c>
      <c r="B15" s="1" t="s">
        <v>69</v>
      </c>
      <c r="C15" s="1" t="s">
        <v>18</v>
      </c>
      <c r="D15" s="1" t="s">
        <v>70</v>
      </c>
      <c r="E15" s="1" t="s">
        <v>20</v>
      </c>
      <c r="F15" s="1" t="s">
        <v>74</v>
      </c>
      <c r="G15" s="1" t="s">
        <v>75</v>
      </c>
      <c r="H15" s="1">
        <v>2019</v>
      </c>
      <c r="I15" s="9">
        <v>43500</v>
      </c>
      <c r="J15" s="1">
        <v>999</v>
      </c>
      <c r="K15" s="1">
        <v>70</v>
      </c>
      <c r="L15" s="1">
        <v>1565</v>
      </c>
      <c r="M15" s="1" t="s">
        <v>29</v>
      </c>
      <c r="N15" s="1" t="s">
        <v>76</v>
      </c>
      <c r="O15" s="2">
        <v>5</v>
      </c>
      <c r="P15" s="1" t="s">
        <v>200</v>
      </c>
      <c r="Q15" s="1"/>
      <c r="R15" s="1" t="s">
        <v>23</v>
      </c>
      <c r="S15" s="1" t="s">
        <v>204</v>
      </c>
      <c r="T15" s="1" t="s">
        <v>204</v>
      </c>
      <c r="U15" s="15">
        <v>220000</v>
      </c>
      <c r="V15" s="3" t="s">
        <v>198</v>
      </c>
      <c r="W15" s="1" t="s">
        <v>208</v>
      </c>
      <c r="X15" s="16">
        <v>10000</v>
      </c>
      <c r="Y15" s="1" t="s">
        <v>143</v>
      </c>
      <c r="Z15" s="1"/>
      <c r="AA15" s="20"/>
      <c r="AB15" s="20"/>
      <c r="AC15" s="20"/>
      <c r="AD15" s="20"/>
      <c r="AE15" s="23"/>
      <c r="AF15" s="25">
        <f t="shared" si="0"/>
        <v>0</v>
      </c>
      <c r="AG15" s="25">
        <f t="shared" si="1"/>
        <v>0</v>
      </c>
    </row>
    <row r="16" spans="1:33" x14ac:dyDescent="0.2">
      <c r="A16" s="1" t="s">
        <v>17</v>
      </c>
      <c r="B16" s="1" t="s">
        <v>17</v>
      </c>
      <c r="C16" s="1" t="s">
        <v>18</v>
      </c>
      <c r="D16" s="1" t="s">
        <v>77</v>
      </c>
      <c r="E16" s="1" t="s">
        <v>20</v>
      </c>
      <c r="F16" s="1" t="s">
        <v>78</v>
      </c>
      <c r="G16" s="1" t="s">
        <v>79</v>
      </c>
      <c r="H16" s="1">
        <v>2014</v>
      </c>
      <c r="I16" s="9">
        <v>41731</v>
      </c>
      <c r="J16" s="1">
        <v>1197</v>
      </c>
      <c r="K16" s="1">
        <v>63</v>
      </c>
      <c r="L16" s="1">
        <v>1676</v>
      </c>
      <c r="M16" s="1" t="s">
        <v>29</v>
      </c>
      <c r="N16" s="1" t="s">
        <v>80</v>
      </c>
      <c r="O16" s="2">
        <v>5</v>
      </c>
      <c r="P16" s="1" t="s">
        <v>200</v>
      </c>
      <c r="Q16" s="1" t="s">
        <v>23</v>
      </c>
      <c r="R16" s="1" t="s">
        <v>23</v>
      </c>
      <c r="S16" s="1" t="s">
        <v>204</v>
      </c>
      <c r="T16" s="1" t="s">
        <v>204</v>
      </c>
      <c r="U16" s="15">
        <v>150000</v>
      </c>
      <c r="V16" s="3" t="s">
        <v>198</v>
      </c>
      <c r="W16" s="1" t="s">
        <v>208</v>
      </c>
      <c r="X16" s="16">
        <v>10000</v>
      </c>
      <c r="Y16" s="1" t="s">
        <v>143</v>
      </c>
      <c r="Z16" s="1"/>
      <c r="AA16" s="20"/>
      <c r="AB16" s="20"/>
      <c r="AC16" s="20"/>
      <c r="AD16" s="20"/>
      <c r="AE16" s="23"/>
      <c r="AF16" s="25">
        <f t="shared" si="0"/>
        <v>0</v>
      </c>
      <c r="AG16" s="25">
        <f t="shared" si="1"/>
        <v>0</v>
      </c>
    </row>
    <row r="17" spans="1:33" x14ac:dyDescent="0.2">
      <c r="A17" s="1" t="s">
        <v>17</v>
      </c>
      <c r="B17" s="1" t="s">
        <v>17</v>
      </c>
      <c r="C17" s="1" t="s">
        <v>18</v>
      </c>
      <c r="D17" s="1" t="s">
        <v>70</v>
      </c>
      <c r="E17" s="1" t="s">
        <v>20</v>
      </c>
      <c r="F17" s="1" t="s">
        <v>81</v>
      </c>
      <c r="G17" s="1" t="s">
        <v>82</v>
      </c>
      <c r="H17" s="1">
        <v>2012</v>
      </c>
      <c r="I17" s="9">
        <v>41018</v>
      </c>
      <c r="J17" s="1">
        <v>1198</v>
      </c>
      <c r="K17" s="1">
        <v>51</v>
      </c>
      <c r="L17" s="1">
        <v>1570</v>
      </c>
      <c r="M17" s="1" t="s">
        <v>29</v>
      </c>
      <c r="N17" s="1" t="s">
        <v>83</v>
      </c>
      <c r="O17" s="2">
        <v>5</v>
      </c>
      <c r="P17" s="1" t="s">
        <v>200</v>
      </c>
      <c r="Q17" s="1" t="s">
        <v>23</v>
      </c>
      <c r="R17" s="1" t="s">
        <v>23</v>
      </c>
      <c r="S17" s="1" t="s">
        <v>204</v>
      </c>
      <c r="T17" s="1" t="s">
        <v>204</v>
      </c>
      <c r="U17" s="15">
        <v>93000</v>
      </c>
      <c r="V17" s="3" t="s">
        <v>198</v>
      </c>
      <c r="W17" s="1" t="s">
        <v>208</v>
      </c>
      <c r="X17" s="16">
        <v>5000</v>
      </c>
      <c r="Y17" s="1" t="s">
        <v>143</v>
      </c>
      <c r="Z17" s="1"/>
      <c r="AA17" s="20"/>
      <c r="AB17" s="20"/>
      <c r="AC17" s="20"/>
      <c r="AD17" s="20"/>
      <c r="AE17" s="23"/>
      <c r="AF17" s="25">
        <f t="shared" si="0"/>
        <v>0</v>
      </c>
      <c r="AG17" s="25">
        <f t="shared" si="1"/>
        <v>0</v>
      </c>
    </row>
    <row r="18" spans="1:33" x14ac:dyDescent="0.2">
      <c r="A18" s="1" t="s">
        <v>17</v>
      </c>
      <c r="B18" s="1" t="s">
        <v>34</v>
      </c>
      <c r="C18" s="1" t="s">
        <v>18</v>
      </c>
      <c r="D18" s="1" t="s">
        <v>84</v>
      </c>
      <c r="E18" s="1" t="s">
        <v>20</v>
      </c>
      <c r="F18" s="1" t="s">
        <v>85</v>
      </c>
      <c r="G18" s="1" t="s">
        <v>86</v>
      </c>
      <c r="H18" s="1">
        <v>2017</v>
      </c>
      <c r="I18" s="9">
        <v>42866</v>
      </c>
      <c r="J18" s="1">
        <v>1600</v>
      </c>
      <c r="K18" s="1">
        <v>85</v>
      </c>
      <c r="L18" s="1">
        <v>1950</v>
      </c>
      <c r="M18" s="1" t="s">
        <v>24</v>
      </c>
      <c r="N18" s="1" t="s">
        <v>87</v>
      </c>
      <c r="O18" s="2">
        <v>5</v>
      </c>
      <c r="P18" s="1" t="s">
        <v>200</v>
      </c>
      <c r="Q18" s="1" t="s">
        <v>23</v>
      </c>
      <c r="R18" s="1" t="s">
        <v>23</v>
      </c>
      <c r="S18" s="1" t="s">
        <v>204</v>
      </c>
      <c r="T18" s="1" t="s">
        <v>204</v>
      </c>
      <c r="U18" s="15">
        <v>300000</v>
      </c>
      <c r="V18" s="3" t="s">
        <v>198</v>
      </c>
      <c r="W18" s="1" t="s">
        <v>208</v>
      </c>
      <c r="X18" s="16">
        <v>10000</v>
      </c>
      <c r="Y18" s="1" t="s">
        <v>143</v>
      </c>
      <c r="Z18" s="1"/>
      <c r="AA18" s="20"/>
      <c r="AB18" s="20"/>
      <c r="AC18" s="20"/>
      <c r="AD18" s="20"/>
      <c r="AE18" s="23"/>
      <c r="AF18" s="25">
        <f t="shared" si="0"/>
        <v>0</v>
      </c>
      <c r="AG18" s="25">
        <f t="shared" si="1"/>
        <v>0</v>
      </c>
    </row>
    <row r="19" spans="1:33" x14ac:dyDescent="0.2">
      <c r="A19" s="1" t="s">
        <v>17</v>
      </c>
      <c r="B19" s="1" t="s">
        <v>34</v>
      </c>
      <c r="C19" s="1" t="s">
        <v>88</v>
      </c>
      <c r="D19" s="1" t="s">
        <v>89</v>
      </c>
      <c r="E19" s="1" t="s">
        <v>221</v>
      </c>
      <c r="F19" s="1" t="s">
        <v>90</v>
      </c>
      <c r="G19" s="1" t="s">
        <v>91</v>
      </c>
      <c r="H19" s="1">
        <v>2017</v>
      </c>
      <c r="I19" s="9">
        <v>42873</v>
      </c>
      <c r="J19" s="1">
        <v>1498</v>
      </c>
      <c r="K19" s="1">
        <v>74</v>
      </c>
      <c r="L19" s="1">
        <v>1620</v>
      </c>
      <c r="M19" s="1" t="s">
        <v>24</v>
      </c>
      <c r="N19" s="1" t="s">
        <v>92</v>
      </c>
      <c r="O19" s="2">
        <v>5</v>
      </c>
      <c r="P19" s="1" t="s">
        <v>200</v>
      </c>
      <c r="Q19" s="1" t="s">
        <v>23</v>
      </c>
      <c r="R19" s="1" t="s">
        <v>23</v>
      </c>
      <c r="S19" s="1" t="s">
        <v>204</v>
      </c>
      <c r="T19" s="1" t="s">
        <v>204</v>
      </c>
      <c r="U19" s="15">
        <v>310000</v>
      </c>
      <c r="V19" s="3" t="s">
        <v>198</v>
      </c>
      <c r="W19" s="1" t="s">
        <v>208</v>
      </c>
      <c r="X19" s="16">
        <v>20000</v>
      </c>
      <c r="Y19" s="1" t="s">
        <v>143</v>
      </c>
      <c r="Z19" s="1"/>
      <c r="AA19" s="20"/>
      <c r="AB19" s="20"/>
      <c r="AC19" s="20"/>
      <c r="AD19" s="20"/>
      <c r="AE19" s="23"/>
      <c r="AF19" s="25">
        <f t="shared" si="0"/>
        <v>0</v>
      </c>
      <c r="AG19" s="25">
        <f t="shared" si="1"/>
        <v>0</v>
      </c>
    </row>
    <row r="20" spans="1:33" x14ac:dyDescent="0.2">
      <c r="A20" s="1" t="s">
        <v>17</v>
      </c>
      <c r="B20" s="1" t="s">
        <v>17</v>
      </c>
      <c r="C20" s="1" t="s">
        <v>93</v>
      </c>
      <c r="D20" s="1" t="s">
        <v>94</v>
      </c>
      <c r="E20" s="1" t="s">
        <v>95</v>
      </c>
      <c r="F20" s="1" t="s">
        <v>96</v>
      </c>
      <c r="G20" s="1">
        <v>9668</v>
      </c>
      <c r="H20" s="1">
        <v>2009</v>
      </c>
      <c r="I20" s="9">
        <v>40070</v>
      </c>
      <c r="J20" s="1">
        <v>2696</v>
      </c>
      <c r="K20" s="1">
        <v>34</v>
      </c>
      <c r="L20" s="1">
        <v>3625</v>
      </c>
      <c r="M20" s="1" t="s">
        <v>24</v>
      </c>
      <c r="N20" s="1" t="s">
        <v>97</v>
      </c>
      <c r="O20" s="2">
        <v>1</v>
      </c>
      <c r="P20" s="1" t="s">
        <v>200</v>
      </c>
      <c r="Q20" s="1" t="s">
        <v>98</v>
      </c>
      <c r="R20" s="1" t="s">
        <v>23</v>
      </c>
      <c r="S20" s="1" t="s">
        <v>204</v>
      </c>
      <c r="T20" s="1" t="s">
        <v>205</v>
      </c>
      <c r="U20" s="15">
        <v>0</v>
      </c>
      <c r="V20" s="3"/>
      <c r="W20" s="1" t="s">
        <v>208</v>
      </c>
      <c r="X20" s="16" t="s">
        <v>23</v>
      </c>
      <c r="Y20" s="1" t="s">
        <v>143</v>
      </c>
      <c r="Z20" s="1"/>
      <c r="AA20" s="20"/>
      <c r="AB20" s="20"/>
      <c r="AC20" s="20"/>
      <c r="AD20" s="20"/>
      <c r="AE20" s="23"/>
      <c r="AF20" s="25">
        <f t="shared" si="0"/>
        <v>0</v>
      </c>
      <c r="AG20" s="25">
        <f t="shared" si="1"/>
        <v>0</v>
      </c>
    </row>
    <row r="21" spans="1:33" x14ac:dyDescent="0.2">
      <c r="A21" s="1" t="s">
        <v>17</v>
      </c>
      <c r="B21" s="1" t="s">
        <v>17</v>
      </c>
      <c r="C21" s="1" t="s">
        <v>99</v>
      </c>
      <c r="D21" s="1" t="s">
        <v>100</v>
      </c>
      <c r="E21" s="1" t="s">
        <v>221</v>
      </c>
      <c r="F21" s="1" t="s">
        <v>101</v>
      </c>
      <c r="G21" s="1" t="s">
        <v>102</v>
      </c>
      <c r="H21" s="1">
        <v>2001</v>
      </c>
      <c r="I21" s="9">
        <v>41851</v>
      </c>
      <c r="J21" s="1">
        <v>2800</v>
      </c>
      <c r="K21" s="1">
        <v>78</v>
      </c>
      <c r="L21" s="1">
        <v>3500</v>
      </c>
      <c r="M21" s="2" t="s">
        <v>24</v>
      </c>
      <c r="N21" s="1" t="s">
        <v>103</v>
      </c>
      <c r="O21" s="2">
        <v>5</v>
      </c>
      <c r="P21" s="1" t="s">
        <v>200</v>
      </c>
      <c r="Q21" s="1" t="s">
        <v>23</v>
      </c>
      <c r="R21" s="1" t="s">
        <v>23</v>
      </c>
      <c r="S21" s="1" t="s">
        <v>204</v>
      </c>
      <c r="T21" s="1" t="s">
        <v>205</v>
      </c>
      <c r="U21" s="15">
        <v>0</v>
      </c>
      <c r="V21" s="3"/>
      <c r="W21" s="1" t="s">
        <v>208</v>
      </c>
      <c r="X21" s="16" t="s">
        <v>23</v>
      </c>
      <c r="Y21" s="1" t="s">
        <v>143</v>
      </c>
      <c r="Z21" s="1"/>
      <c r="AA21" s="20"/>
      <c r="AB21" s="20"/>
      <c r="AC21" s="20"/>
      <c r="AD21" s="20"/>
      <c r="AE21" s="23"/>
      <c r="AF21" s="25">
        <f t="shared" si="0"/>
        <v>0</v>
      </c>
      <c r="AG21" s="25">
        <f t="shared" si="1"/>
        <v>0</v>
      </c>
    </row>
    <row r="22" spans="1:33" x14ac:dyDescent="0.2">
      <c r="A22" s="1" t="s">
        <v>17</v>
      </c>
      <c r="B22" s="1" t="s">
        <v>17</v>
      </c>
      <c r="C22" s="1" t="s">
        <v>104</v>
      </c>
      <c r="D22" s="1" t="s">
        <v>105</v>
      </c>
      <c r="E22" s="1" t="s">
        <v>106</v>
      </c>
      <c r="F22" s="1" t="s">
        <v>107</v>
      </c>
      <c r="G22" s="1" t="s">
        <v>108</v>
      </c>
      <c r="H22" s="1">
        <v>2010</v>
      </c>
      <c r="I22" s="9">
        <v>40324</v>
      </c>
      <c r="J22" s="1">
        <v>0</v>
      </c>
      <c r="K22" s="1">
        <v>0</v>
      </c>
      <c r="L22" s="1">
        <v>750</v>
      </c>
      <c r="M22" s="2"/>
      <c r="N22" s="1" t="s">
        <v>109</v>
      </c>
      <c r="O22" s="2">
        <v>0</v>
      </c>
      <c r="P22" s="1" t="s">
        <v>200</v>
      </c>
      <c r="Q22" s="1" t="s">
        <v>23</v>
      </c>
      <c r="R22" s="1" t="s">
        <v>23</v>
      </c>
      <c r="S22" s="1" t="s">
        <v>204</v>
      </c>
      <c r="T22" s="1" t="s">
        <v>205</v>
      </c>
      <c r="U22" s="15">
        <v>0</v>
      </c>
      <c r="V22" s="3"/>
      <c r="W22" s="1"/>
      <c r="X22" s="16" t="s">
        <v>23</v>
      </c>
      <c r="Y22" s="1" t="s">
        <v>143</v>
      </c>
      <c r="Z22" s="1"/>
      <c r="AA22" s="20"/>
      <c r="AB22" s="20"/>
      <c r="AC22" s="20"/>
      <c r="AD22" s="20"/>
      <c r="AE22" s="23"/>
      <c r="AF22" s="25">
        <f t="shared" si="0"/>
        <v>0</v>
      </c>
      <c r="AG22" s="25">
        <f t="shared" si="1"/>
        <v>0</v>
      </c>
    </row>
    <row r="23" spans="1:33" x14ac:dyDescent="0.2">
      <c r="A23" s="1" t="s">
        <v>17</v>
      </c>
      <c r="B23" s="1" t="s">
        <v>17</v>
      </c>
      <c r="C23" s="1" t="s">
        <v>110</v>
      </c>
      <c r="D23" s="1" t="s">
        <v>23</v>
      </c>
      <c r="E23" s="1" t="s">
        <v>106</v>
      </c>
      <c r="F23" s="1" t="s">
        <v>111</v>
      </c>
      <c r="G23" s="1">
        <v>9368</v>
      </c>
      <c r="H23" s="1">
        <v>1989</v>
      </c>
      <c r="I23" s="9">
        <v>32876</v>
      </c>
      <c r="J23" s="1">
        <v>0</v>
      </c>
      <c r="K23" s="1">
        <v>0</v>
      </c>
      <c r="L23" s="1">
        <v>390</v>
      </c>
      <c r="M23" s="2"/>
      <c r="N23" s="1" t="s">
        <v>112</v>
      </c>
      <c r="O23" s="2">
        <v>0</v>
      </c>
      <c r="P23" s="1" t="s">
        <v>200</v>
      </c>
      <c r="Q23" s="1" t="s">
        <v>23</v>
      </c>
      <c r="R23" s="1" t="s">
        <v>23</v>
      </c>
      <c r="S23" s="1" t="s">
        <v>204</v>
      </c>
      <c r="T23" s="4" t="s">
        <v>205</v>
      </c>
      <c r="U23" s="15">
        <v>0</v>
      </c>
      <c r="V23" s="1" t="s">
        <v>23</v>
      </c>
      <c r="W23" s="1"/>
      <c r="X23" s="16" t="s">
        <v>23</v>
      </c>
      <c r="Y23" s="1" t="s">
        <v>143</v>
      </c>
      <c r="Z23" s="1"/>
      <c r="AA23" s="20"/>
      <c r="AB23" s="20"/>
      <c r="AC23" s="20"/>
      <c r="AD23" s="20"/>
      <c r="AE23" s="23"/>
      <c r="AF23" s="25">
        <f t="shared" si="0"/>
        <v>0</v>
      </c>
      <c r="AG23" s="25">
        <f t="shared" si="1"/>
        <v>0</v>
      </c>
    </row>
    <row r="24" spans="1:33" x14ac:dyDescent="0.2">
      <c r="A24" s="1" t="s">
        <v>17</v>
      </c>
      <c r="B24" s="1" t="s">
        <v>17</v>
      </c>
      <c r="C24" s="1" t="s">
        <v>113</v>
      </c>
      <c r="D24" s="1" t="s">
        <v>114</v>
      </c>
      <c r="E24" s="1" t="s">
        <v>106</v>
      </c>
      <c r="F24" s="1" t="s">
        <v>115</v>
      </c>
      <c r="G24" s="1" t="s">
        <v>116</v>
      </c>
      <c r="H24" s="1">
        <v>2003</v>
      </c>
      <c r="I24" s="9">
        <v>37911</v>
      </c>
      <c r="J24" s="1">
        <v>0</v>
      </c>
      <c r="K24" s="1">
        <v>0</v>
      </c>
      <c r="L24" s="1">
        <v>500</v>
      </c>
      <c r="M24" s="2"/>
      <c r="N24" s="1" t="s">
        <v>117</v>
      </c>
      <c r="O24" s="2">
        <v>0</v>
      </c>
      <c r="P24" s="1" t="s">
        <v>200</v>
      </c>
      <c r="Q24" s="1" t="s">
        <v>23</v>
      </c>
      <c r="R24" s="1" t="s">
        <v>23</v>
      </c>
      <c r="S24" s="1" t="s">
        <v>204</v>
      </c>
      <c r="T24" s="1" t="s">
        <v>205</v>
      </c>
      <c r="U24" s="15">
        <v>0</v>
      </c>
      <c r="V24" s="1" t="s">
        <v>23</v>
      </c>
      <c r="W24" s="1"/>
      <c r="X24" s="16" t="s">
        <v>23</v>
      </c>
      <c r="Y24" s="1" t="s">
        <v>143</v>
      </c>
      <c r="Z24" s="1"/>
      <c r="AA24" s="20"/>
      <c r="AB24" s="20"/>
      <c r="AC24" s="20"/>
      <c r="AD24" s="20"/>
      <c r="AE24" s="23"/>
      <c r="AF24" s="25">
        <f t="shared" si="0"/>
        <v>0</v>
      </c>
      <c r="AG24" s="25">
        <f t="shared" si="1"/>
        <v>0</v>
      </c>
    </row>
    <row r="25" spans="1:33" x14ac:dyDescent="0.2">
      <c r="A25" s="1" t="s">
        <v>17</v>
      </c>
      <c r="B25" s="1" t="s">
        <v>17</v>
      </c>
      <c r="C25" s="1" t="s">
        <v>118</v>
      </c>
      <c r="D25" s="1" t="s">
        <v>119</v>
      </c>
      <c r="E25" s="1" t="s">
        <v>120</v>
      </c>
      <c r="F25" s="10" t="s">
        <v>209</v>
      </c>
      <c r="G25" s="1" t="s">
        <v>121</v>
      </c>
      <c r="H25" s="1">
        <v>2024</v>
      </c>
      <c r="I25" s="9">
        <v>45372</v>
      </c>
      <c r="J25" s="2">
        <v>0</v>
      </c>
      <c r="K25" s="1">
        <v>115</v>
      </c>
      <c r="L25" s="1">
        <v>2012</v>
      </c>
      <c r="M25" s="1" t="s">
        <v>33</v>
      </c>
      <c r="N25" s="1" t="s">
        <v>214</v>
      </c>
      <c r="O25" s="1">
        <v>5</v>
      </c>
      <c r="P25" s="1" t="s">
        <v>200</v>
      </c>
      <c r="Q25" s="1" t="s">
        <v>23</v>
      </c>
      <c r="R25" s="1" t="s">
        <v>23</v>
      </c>
      <c r="S25" s="1" t="s">
        <v>204</v>
      </c>
      <c r="T25" s="4" t="s">
        <v>204</v>
      </c>
      <c r="U25" s="15">
        <v>903296</v>
      </c>
      <c r="V25" s="3" t="s">
        <v>198</v>
      </c>
      <c r="W25" s="1" t="s">
        <v>208</v>
      </c>
      <c r="X25" s="16">
        <v>25000</v>
      </c>
      <c r="Y25" s="1" t="s">
        <v>143</v>
      </c>
      <c r="Z25" s="1"/>
      <c r="AA25" s="20"/>
      <c r="AB25" s="20"/>
      <c r="AC25" s="20"/>
      <c r="AD25" s="20"/>
      <c r="AE25" s="23"/>
      <c r="AF25" s="25">
        <f t="shared" si="0"/>
        <v>0</v>
      </c>
      <c r="AG25" s="25">
        <f t="shared" si="1"/>
        <v>0</v>
      </c>
    </row>
    <row r="26" spans="1:33" x14ac:dyDescent="0.2">
      <c r="A26" s="1" t="s">
        <v>17</v>
      </c>
      <c r="B26" s="1" t="s">
        <v>17</v>
      </c>
      <c r="C26" s="1" t="s">
        <v>118</v>
      </c>
      <c r="D26" s="1" t="s">
        <v>119</v>
      </c>
      <c r="E26" s="1" t="s">
        <v>120</v>
      </c>
      <c r="F26" s="10" t="s">
        <v>210</v>
      </c>
      <c r="G26" s="1" t="s">
        <v>122</v>
      </c>
      <c r="H26" s="1">
        <v>2024</v>
      </c>
      <c r="I26" s="9">
        <v>45372</v>
      </c>
      <c r="J26" s="1">
        <v>0</v>
      </c>
      <c r="K26" s="1">
        <v>115</v>
      </c>
      <c r="L26" s="1">
        <v>2012</v>
      </c>
      <c r="M26" s="1" t="s">
        <v>33</v>
      </c>
      <c r="N26" s="1" t="s">
        <v>213</v>
      </c>
      <c r="O26" s="1">
        <v>5</v>
      </c>
      <c r="P26" s="1" t="s">
        <v>200</v>
      </c>
      <c r="Q26" s="1" t="s">
        <v>23</v>
      </c>
      <c r="R26" s="1" t="s">
        <v>23</v>
      </c>
      <c r="S26" s="1" t="s">
        <v>204</v>
      </c>
      <c r="T26" s="1" t="s">
        <v>204</v>
      </c>
      <c r="U26" s="15">
        <v>903296</v>
      </c>
      <c r="V26" s="3" t="s">
        <v>198</v>
      </c>
      <c r="W26" s="1" t="s">
        <v>208</v>
      </c>
      <c r="X26" s="16">
        <v>25000</v>
      </c>
      <c r="Y26" s="1" t="s">
        <v>143</v>
      </c>
      <c r="Z26" s="1"/>
      <c r="AA26" s="20"/>
      <c r="AB26" s="20"/>
      <c r="AC26" s="20"/>
      <c r="AD26" s="20"/>
      <c r="AE26" s="23"/>
      <c r="AF26" s="25">
        <f t="shared" si="0"/>
        <v>0</v>
      </c>
      <c r="AG26" s="25">
        <f t="shared" si="1"/>
        <v>0</v>
      </c>
    </row>
    <row r="27" spans="1:33" x14ac:dyDescent="0.2">
      <c r="A27" s="1" t="s">
        <v>17</v>
      </c>
      <c r="B27" s="1" t="s">
        <v>17</v>
      </c>
      <c r="C27" s="1" t="s">
        <v>118</v>
      </c>
      <c r="D27" s="1" t="s">
        <v>119</v>
      </c>
      <c r="E27" s="1" t="s">
        <v>120</v>
      </c>
      <c r="F27" s="10" t="s">
        <v>211</v>
      </c>
      <c r="G27" s="1" t="s">
        <v>123</v>
      </c>
      <c r="H27" s="1">
        <v>2024</v>
      </c>
      <c r="I27" s="9">
        <v>45372</v>
      </c>
      <c r="J27" s="2">
        <v>0</v>
      </c>
      <c r="K27" s="1">
        <v>73</v>
      </c>
      <c r="L27" s="1">
        <v>2012</v>
      </c>
      <c r="M27" s="1" t="s">
        <v>33</v>
      </c>
      <c r="N27" s="1" t="s">
        <v>212</v>
      </c>
      <c r="O27" s="1">
        <v>5</v>
      </c>
      <c r="P27" s="1" t="s">
        <v>200</v>
      </c>
      <c r="Q27" s="1" t="s">
        <v>23</v>
      </c>
      <c r="R27" s="1" t="s">
        <v>23</v>
      </c>
      <c r="S27" s="1" t="s">
        <v>204</v>
      </c>
      <c r="T27" s="1" t="s">
        <v>204</v>
      </c>
      <c r="U27" s="15">
        <v>903296</v>
      </c>
      <c r="V27" s="3" t="s">
        <v>198</v>
      </c>
      <c r="W27" s="1" t="s">
        <v>208</v>
      </c>
      <c r="X27" s="16">
        <v>25000</v>
      </c>
      <c r="Y27" s="1" t="s">
        <v>143</v>
      </c>
      <c r="Z27" s="1"/>
      <c r="AA27" s="20"/>
      <c r="AB27" s="20"/>
      <c r="AC27" s="20"/>
      <c r="AD27" s="20"/>
      <c r="AE27" s="23"/>
      <c r="AF27" s="25">
        <f t="shared" si="0"/>
        <v>0</v>
      </c>
      <c r="AG27" s="25">
        <f t="shared" si="1"/>
        <v>0</v>
      </c>
    </row>
    <row r="28" spans="1:33" x14ac:dyDescent="0.2">
      <c r="A28" s="1" t="s">
        <v>17</v>
      </c>
      <c r="B28" s="1" t="s">
        <v>17</v>
      </c>
      <c r="C28" s="1" t="s">
        <v>124</v>
      </c>
      <c r="D28" s="1" t="s">
        <v>125</v>
      </c>
      <c r="E28" s="1" t="s">
        <v>207</v>
      </c>
      <c r="F28" s="1" t="s">
        <v>126</v>
      </c>
      <c r="G28" s="1" t="s">
        <v>127</v>
      </c>
      <c r="H28" s="1">
        <v>2024</v>
      </c>
      <c r="I28" s="5">
        <v>45595</v>
      </c>
      <c r="J28" s="1">
        <v>0</v>
      </c>
      <c r="K28" s="1">
        <v>68</v>
      </c>
      <c r="L28" s="1">
        <v>1436</v>
      </c>
      <c r="M28" s="1" t="s">
        <v>29</v>
      </c>
      <c r="N28" s="1" t="s">
        <v>218</v>
      </c>
      <c r="O28" s="1">
        <v>2</v>
      </c>
      <c r="P28" s="1" t="s">
        <v>200</v>
      </c>
      <c r="Q28" s="1" t="s">
        <v>23</v>
      </c>
      <c r="R28" s="1" t="s">
        <v>23</v>
      </c>
      <c r="S28" s="1" t="s">
        <v>204</v>
      </c>
      <c r="T28" s="1" t="s">
        <v>204</v>
      </c>
      <c r="U28" s="15">
        <v>579570</v>
      </c>
      <c r="V28" s="3" t="s">
        <v>198</v>
      </c>
      <c r="W28" s="1" t="s">
        <v>208</v>
      </c>
      <c r="X28" s="16" t="s">
        <v>23</v>
      </c>
      <c r="Y28" s="1" t="s">
        <v>143</v>
      </c>
      <c r="Z28" s="1"/>
      <c r="AA28" s="20"/>
      <c r="AB28" s="20"/>
      <c r="AC28" s="20"/>
      <c r="AD28" s="20"/>
      <c r="AE28" s="23"/>
      <c r="AF28" s="25">
        <f t="shared" si="0"/>
        <v>0</v>
      </c>
      <c r="AG28" s="25">
        <f t="shared" si="1"/>
        <v>0</v>
      </c>
    </row>
    <row r="29" spans="1:33" x14ac:dyDescent="0.2">
      <c r="A29" s="1" t="s">
        <v>17</v>
      </c>
      <c r="B29" s="1" t="s">
        <v>17</v>
      </c>
      <c r="C29" s="1" t="s">
        <v>18</v>
      </c>
      <c r="D29" s="1" t="s">
        <v>23</v>
      </c>
      <c r="E29" s="1" t="s">
        <v>120</v>
      </c>
      <c r="F29" s="1" t="s">
        <v>31</v>
      </c>
      <c r="G29" s="1" t="s">
        <v>32</v>
      </c>
      <c r="H29" s="1">
        <v>2023</v>
      </c>
      <c r="I29" s="5">
        <v>45076</v>
      </c>
      <c r="J29" s="2">
        <v>0</v>
      </c>
      <c r="K29" s="2">
        <v>220</v>
      </c>
      <c r="L29" s="1">
        <v>2750</v>
      </c>
      <c r="M29" s="1" t="s">
        <v>33</v>
      </c>
      <c r="N29" s="1" t="s">
        <v>219</v>
      </c>
      <c r="O29" s="1">
        <v>5</v>
      </c>
      <c r="P29" s="1" t="s">
        <v>200</v>
      </c>
      <c r="Q29" s="1" t="s">
        <v>23</v>
      </c>
      <c r="R29" s="1" t="s">
        <v>23</v>
      </c>
      <c r="S29" s="1" t="s">
        <v>204</v>
      </c>
      <c r="T29" s="1" t="s">
        <v>204</v>
      </c>
      <c r="U29" s="15">
        <v>1169900</v>
      </c>
      <c r="V29" s="3" t="s">
        <v>198</v>
      </c>
      <c r="W29" s="1" t="s">
        <v>208</v>
      </c>
      <c r="X29" s="16">
        <v>25000</v>
      </c>
      <c r="Y29" s="1" t="s">
        <v>143</v>
      </c>
      <c r="Z29" s="1"/>
      <c r="AA29" s="20"/>
      <c r="AB29" s="20"/>
      <c r="AC29" s="20"/>
      <c r="AD29" s="20"/>
      <c r="AE29" s="23"/>
      <c r="AF29" s="25">
        <f t="shared" si="0"/>
        <v>0</v>
      </c>
      <c r="AG29" s="25">
        <f t="shared" si="1"/>
        <v>0</v>
      </c>
    </row>
    <row r="30" spans="1:33" x14ac:dyDescent="0.2">
      <c r="A30" s="1" t="s">
        <v>17</v>
      </c>
      <c r="B30" s="1" t="s">
        <v>17</v>
      </c>
      <c r="C30" s="1" t="s">
        <v>128</v>
      </c>
      <c r="D30" s="1" t="s">
        <v>129</v>
      </c>
      <c r="E30" s="1" t="s">
        <v>221</v>
      </c>
      <c r="F30" s="1" t="s">
        <v>130</v>
      </c>
      <c r="G30" s="1" t="s">
        <v>131</v>
      </c>
      <c r="H30" s="1">
        <v>2017</v>
      </c>
      <c r="I30" s="5">
        <v>42893</v>
      </c>
      <c r="J30" s="1">
        <v>2393</v>
      </c>
      <c r="K30" s="1">
        <v>110</v>
      </c>
      <c r="L30" s="1">
        <v>3210</v>
      </c>
      <c r="M30" s="1" t="s">
        <v>24</v>
      </c>
      <c r="N30" s="1" t="s">
        <v>132</v>
      </c>
      <c r="O30" s="2">
        <v>5</v>
      </c>
      <c r="P30" s="1" t="s">
        <v>200</v>
      </c>
      <c r="Q30" s="1" t="s">
        <v>23</v>
      </c>
      <c r="R30" s="1" t="s">
        <v>23</v>
      </c>
      <c r="S30" s="1" t="s">
        <v>204</v>
      </c>
      <c r="T30" s="1" t="s">
        <v>204</v>
      </c>
      <c r="U30" s="15">
        <v>670000</v>
      </c>
      <c r="V30" s="3" t="s">
        <v>198</v>
      </c>
      <c r="W30" s="1" t="s">
        <v>208</v>
      </c>
      <c r="X30" s="16">
        <v>25000</v>
      </c>
      <c r="Y30" s="1" t="s">
        <v>143</v>
      </c>
      <c r="Z30" s="1"/>
      <c r="AA30" s="20"/>
      <c r="AB30" s="20"/>
      <c r="AC30" s="20"/>
      <c r="AD30" s="20"/>
      <c r="AE30" s="23"/>
      <c r="AF30" s="25">
        <f t="shared" si="0"/>
        <v>0</v>
      </c>
      <c r="AG30" s="25">
        <f t="shared" si="1"/>
        <v>0</v>
      </c>
    </row>
    <row r="31" spans="1:33" x14ac:dyDescent="0.2">
      <c r="A31" s="1" t="s">
        <v>17</v>
      </c>
      <c r="B31" s="1" t="s">
        <v>17</v>
      </c>
      <c r="C31" s="1" t="s">
        <v>133</v>
      </c>
      <c r="D31" s="1" t="s">
        <v>134</v>
      </c>
      <c r="E31" s="1" t="s">
        <v>135</v>
      </c>
      <c r="F31" s="1" t="s">
        <v>136</v>
      </c>
      <c r="G31" s="1" t="s">
        <v>137</v>
      </c>
      <c r="H31" s="1">
        <v>1989</v>
      </c>
      <c r="I31" s="9">
        <v>36390</v>
      </c>
      <c r="J31" s="1">
        <v>0</v>
      </c>
      <c r="K31" s="1">
        <v>0</v>
      </c>
      <c r="L31" s="1">
        <v>1400</v>
      </c>
      <c r="M31" s="1" t="s">
        <v>23</v>
      </c>
      <c r="N31" s="1" t="s">
        <v>138</v>
      </c>
      <c r="O31" s="2">
        <v>0</v>
      </c>
      <c r="P31" s="1" t="s">
        <v>200</v>
      </c>
      <c r="Q31" s="1" t="s">
        <v>23</v>
      </c>
      <c r="R31" s="1" t="s">
        <v>23</v>
      </c>
      <c r="S31" s="1" t="s">
        <v>204</v>
      </c>
      <c r="T31" s="1" t="s">
        <v>205</v>
      </c>
      <c r="U31" s="15">
        <v>0</v>
      </c>
      <c r="V31" s="3"/>
      <c r="W31" s="1"/>
      <c r="X31" s="16" t="s">
        <v>23</v>
      </c>
      <c r="Y31" s="1" t="s">
        <v>143</v>
      </c>
      <c r="Z31" s="1"/>
      <c r="AA31" s="20"/>
      <c r="AB31" s="20"/>
      <c r="AC31" s="20"/>
      <c r="AD31" s="20"/>
      <c r="AE31" s="23"/>
      <c r="AF31" s="25">
        <f t="shared" si="0"/>
        <v>0</v>
      </c>
      <c r="AG31" s="25">
        <f t="shared" si="1"/>
        <v>0</v>
      </c>
    </row>
    <row r="32" spans="1:33" x14ac:dyDescent="0.2">
      <c r="A32" s="1" t="s">
        <v>17</v>
      </c>
      <c r="B32" s="1" t="s">
        <v>17</v>
      </c>
      <c r="C32" s="1" t="s">
        <v>128</v>
      </c>
      <c r="D32" s="1" t="s">
        <v>139</v>
      </c>
      <c r="E32" s="1" t="s">
        <v>120</v>
      </c>
      <c r="F32" s="1" t="s">
        <v>140</v>
      </c>
      <c r="G32" s="1" t="s">
        <v>141</v>
      </c>
      <c r="H32" s="1">
        <v>2024</v>
      </c>
      <c r="I32" s="5">
        <v>45701</v>
      </c>
      <c r="J32" s="2">
        <v>0</v>
      </c>
      <c r="K32" s="1">
        <v>100</v>
      </c>
      <c r="L32" s="1">
        <v>2320</v>
      </c>
      <c r="M32" s="1" t="s">
        <v>33</v>
      </c>
      <c r="N32" s="1" t="s">
        <v>220</v>
      </c>
      <c r="O32" s="1">
        <v>5</v>
      </c>
      <c r="P32" s="1" t="s">
        <v>200</v>
      </c>
      <c r="Q32" s="1" t="s">
        <v>23</v>
      </c>
      <c r="R32" s="1" t="s">
        <v>23</v>
      </c>
      <c r="S32" s="1" t="s">
        <v>204</v>
      </c>
      <c r="T32" s="1" t="s">
        <v>204</v>
      </c>
      <c r="U32" s="15">
        <v>749900</v>
      </c>
      <c r="V32" s="3" t="s">
        <v>198</v>
      </c>
      <c r="W32" s="1" t="s">
        <v>208</v>
      </c>
      <c r="X32" s="16">
        <v>25000</v>
      </c>
      <c r="Y32" s="1" t="s">
        <v>143</v>
      </c>
      <c r="Z32" s="1"/>
      <c r="AA32" s="20"/>
      <c r="AB32" s="20"/>
      <c r="AC32" s="20"/>
      <c r="AD32" s="20"/>
      <c r="AE32" s="23"/>
      <c r="AF32" s="25">
        <f t="shared" si="0"/>
        <v>0</v>
      </c>
      <c r="AG32" s="25">
        <f t="shared" si="1"/>
        <v>0</v>
      </c>
    </row>
    <row r="33" spans="1:33" x14ac:dyDescent="0.2">
      <c r="A33" s="1" t="s">
        <v>17</v>
      </c>
      <c r="B33" s="1" t="s">
        <v>17</v>
      </c>
      <c r="C33" s="2" t="s">
        <v>144</v>
      </c>
      <c r="D33" s="2" t="s">
        <v>147</v>
      </c>
      <c r="E33" s="2" t="s">
        <v>197</v>
      </c>
      <c r="F33" s="2" t="s">
        <v>158</v>
      </c>
      <c r="G33" s="2" t="s">
        <v>171</v>
      </c>
      <c r="H33" s="2">
        <v>2013</v>
      </c>
      <c r="I33" s="9">
        <v>41275</v>
      </c>
      <c r="J33" s="2">
        <v>1598</v>
      </c>
      <c r="K33" s="2">
        <v>66</v>
      </c>
      <c r="L33" s="2">
        <v>1725</v>
      </c>
      <c r="M33" s="2" t="s">
        <v>24</v>
      </c>
      <c r="N33" s="2" t="s">
        <v>184</v>
      </c>
      <c r="O33" s="2">
        <v>5</v>
      </c>
      <c r="P33" s="1" t="s">
        <v>200</v>
      </c>
      <c r="Q33" s="2"/>
      <c r="R33" s="2" t="s">
        <v>203</v>
      </c>
      <c r="S33" s="1" t="s">
        <v>204</v>
      </c>
      <c r="T33" s="1" t="s">
        <v>204</v>
      </c>
      <c r="U33" s="15">
        <v>180200</v>
      </c>
      <c r="V33" s="3" t="s">
        <v>198</v>
      </c>
      <c r="W33" s="1" t="s">
        <v>208</v>
      </c>
      <c r="X33" s="17">
        <v>25000</v>
      </c>
      <c r="Y33" s="1" t="s">
        <v>143</v>
      </c>
      <c r="Z33" s="1" t="s">
        <v>243</v>
      </c>
      <c r="AA33" s="28"/>
      <c r="AB33" s="28"/>
      <c r="AC33" s="28"/>
      <c r="AD33" s="28"/>
      <c r="AE33" s="29"/>
      <c r="AF33" s="30">
        <f t="shared" si="0"/>
        <v>0</v>
      </c>
      <c r="AG33" s="30">
        <f>AF33*2-((AF33/365)*88)</f>
        <v>0</v>
      </c>
    </row>
    <row r="34" spans="1:33" x14ac:dyDescent="0.2">
      <c r="A34" s="1" t="s">
        <v>17</v>
      </c>
      <c r="B34" s="1" t="s">
        <v>17</v>
      </c>
      <c r="C34" s="2" t="s">
        <v>145</v>
      </c>
      <c r="D34" s="2" t="s">
        <v>148</v>
      </c>
      <c r="E34" s="1" t="s">
        <v>106</v>
      </c>
      <c r="F34" s="2" t="s">
        <v>159</v>
      </c>
      <c r="G34" s="2" t="s">
        <v>172</v>
      </c>
      <c r="H34" s="2">
        <v>1997</v>
      </c>
      <c r="I34" s="9">
        <v>35725</v>
      </c>
      <c r="J34" s="2">
        <v>0</v>
      </c>
      <c r="K34" s="2">
        <v>0</v>
      </c>
      <c r="L34" s="2">
        <v>750</v>
      </c>
      <c r="M34" s="2"/>
      <c r="N34" s="2" t="s">
        <v>185</v>
      </c>
      <c r="O34" s="2">
        <v>0</v>
      </c>
      <c r="P34" s="1" t="s">
        <v>200</v>
      </c>
      <c r="Q34" s="2"/>
      <c r="R34" s="2" t="s">
        <v>203</v>
      </c>
      <c r="S34" s="1" t="s">
        <v>204</v>
      </c>
      <c r="T34" s="1" t="s">
        <v>205</v>
      </c>
      <c r="U34" s="15">
        <v>0</v>
      </c>
      <c r="V34" s="3"/>
      <c r="W34" s="1"/>
      <c r="X34" s="17"/>
      <c r="Y34" s="1" t="s">
        <v>143</v>
      </c>
      <c r="Z34" s="1" t="s">
        <v>243</v>
      </c>
      <c r="AA34" s="28"/>
      <c r="AB34" s="28"/>
      <c r="AC34" s="28"/>
      <c r="AD34" s="28"/>
      <c r="AE34" s="29"/>
      <c r="AF34" s="30">
        <f t="shared" si="0"/>
        <v>0</v>
      </c>
      <c r="AG34" s="30">
        <f t="shared" ref="AG34:AG46" si="2">AF34*2-((AF34/365)*88)</f>
        <v>0</v>
      </c>
    </row>
    <row r="35" spans="1:33" x14ac:dyDescent="0.2">
      <c r="A35" s="1" t="s">
        <v>17</v>
      </c>
      <c r="B35" s="1" t="s">
        <v>17</v>
      </c>
      <c r="C35" s="2" t="s">
        <v>144</v>
      </c>
      <c r="D35" s="2" t="s">
        <v>149</v>
      </c>
      <c r="E35" s="2" t="s">
        <v>197</v>
      </c>
      <c r="F35" s="2" t="s">
        <v>160</v>
      </c>
      <c r="G35" s="2" t="s">
        <v>173</v>
      </c>
      <c r="H35" s="2">
        <v>2016</v>
      </c>
      <c r="I35" s="9">
        <v>42552</v>
      </c>
      <c r="J35" s="2">
        <v>1395</v>
      </c>
      <c r="K35" s="2">
        <v>110</v>
      </c>
      <c r="L35" s="2">
        <v>1805</v>
      </c>
      <c r="M35" s="2" t="s">
        <v>29</v>
      </c>
      <c r="N35" s="2" t="s">
        <v>186</v>
      </c>
      <c r="O35" s="2">
        <v>5</v>
      </c>
      <c r="P35" s="1" t="s">
        <v>200</v>
      </c>
      <c r="Q35" s="2"/>
      <c r="R35" s="2" t="s">
        <v>203</v>
      </c>
      <c r="S35" s="1" t="s">
        <v>204</v>
      </c>
      <c r="T35" s="1" t="s">
        <v>204</v>
      </c>
      <c r="U35" s="15">
        <v>267300</v>
      </c>
      <c r="V35" s="3" t="s">
        <v>198</v>
      </c>
      <c r="W35" s="1" t="s">
        <v>208</v>
      </c>
      <c r="X35" s="17">
        <v>25000</v>
      </c>
      <c r="Y35" s="1" t="s">
        <v>143</v>
      </c>
      <c r="Z35" s="1" t="s">
        <v>243</v>
      </c>
      <c r="AA35" s="28"/>
      <c r="AB35" s="28"/>
      <c r="AC35" s="28"/>
      <c r="AD35" s="28"/>
      <c r="AE35" s="29"/>
      <c r="AF35" s="30">
        <f t="shared" ref="AF35" si="3">SUM(AA35:AE35)</f>
        <v>0</v>
      </c>
      <c r="AG35" s="30">
        <f t="shared" si="2"/>
        <v>0</v>
      </c>
    </row>
    <row r="36" spans="1:33" x14ac:dyDescent="0.2">
      <c r="A36" s="1" t="s">
        <v>17</v>
      </c>
      <c r="B36" s="1" t="s">
        <v>17</v>
      </c>
      <c r="C36" s="2" t="s">
        <v>144</v>
      </c>
      <c r="D36" s="2" t="s">
        <v>150</v>
      </c>
      <c r="E36" s="2" t="s">
        <v>197</v>
      </c>
      <c r="F36" s="2" t="s">
        <v>161</v>
      </c>
      <c r="G36" s="2" t="s">
        <v>174</v>
      </c>
      <c r="H36" s="2">
        <v>2020</v>
      </c>
      <c r="I36" s="9">
        <v>44048</v>
      </c>
      <c r="J36" s="2">
        <v>1498</v>
      </c>
      <c r="K36" s="2">
        <v>110</v>
      </c>
      <c r="L36" s="2">
        <v>1980</v>
      </c>
      <c r="M36" s="2" t="s">
        <v>29</v>
      </c>
      <c r="N36" s="2" t="s">
        <v>187</v>
      </c>
      <c r="O36" s="2">
        <v>5</v>
      </c>
      <c r="P36" s="8" t="s">
        <v>64</v>
      </c>
      <c r="Q36" s="8" t="s">
        <v>202</v>
      </c>
      <c r="R36" s="2" t="s">
        <v>203</v>
      </c>
      <c r="S36" s="2" t="s">
        <v>205</v>
      </c>
      <c r="T36" s="1" t="s">
        <v>204</v>
      </c>
      <c r="U36" s="15">
        <v>493500</v>
      </c>
      <c r="V36" s="3" t="s">
        <v>198</v>
      </c>
      <c r="W36" s="1" t="s">
        <v>208</v>
      </c>
      <c r="X36" s="17">
        <v>25000</v>
      </c>
      <c r="Y36" s="1" t="s">
        <v>143</v>
      </c>
      <c r="Z36" s="1" t="s">
        <v>243</v>
      </c>
      <c r="AA36" s="28"/>
      <c r="AB36" s="28"/>
      <c r="AC36" s="28"/>
      <c r="AD36" s="28"/>
      <c r="AE36" s="29"/>
      <c r="AF36" s="30">
        <f t="shared" si="0"/>
        <v>0</v>
      </c>
      <c r="AG36" s="30">
        <f t="shared" si="2"/>
        <v>0</v>
      </c>
    </row>
    <row r="37" spans="1:33" x14ac:dyDescent="0.2">
      <c r="A37" s="1" t="s">
        <v>17</v>
      </c>
      <c r="B37" s="1" t="s">
        <v>17</v>
      </c>
      <c r="C37" s="2" t="s">
        <v>144</v>
      </c>
      <c r="D37" s="2" t="s">
        <v>151</v>
      </c>
      <c r="E37" s="2" t="s">
        <v>197</v>
      </c>
      <c r="F37" s="2" t="s">
        <v>162</v>
      </c>
      <c r="G37" s="2" t="s">
        <v>175</v>
      </c>
      <c r="H37" s="2">
        <v>2021</v>
      </c>
      <c r="I37" s="9">
        <v>44371</v>
      </c>
      <c r="J37" s="2">
        <v>1498</v>
      </c>
      <c r="K37" s="2">
        <v>110</v>
      </c>
      <c r="L37" s="2">
        <v>1900</v>
      </c>
      <c r="M37" s="2" t="s">
        <v>29</v>
      </c>
      <c r="N37" s="2" t="s">
        <v>188</v>
      </c>
      <c r="O37" s="2">
        <v>5</v>
      </c>
      <c r="P37" s="8" t="s">
        <v>64</v>
      </c>
      <c r="Q37" s="8" t="s">
        <v>202</v>
      </c>
      <c r="R37" s="2" t="s">
        <v>203</v>
      </c>
      <c r="S37" s="2" t="s">
        <v>205</v>
      </c>
      <c r="T37" s="1" t="s">
        <v>204</v>
      </c>
      <c r="U37" s="15">
        <v>403400</v>
      </c>
      <c r="V37" s="3" t="s">
        <v>198</v>
      </c>
      <c r="W37" s="1" t="s">
        <v>208</v>
      </c>
      <c r="X37" s="17">
        <v>25000</v>
      </c>
      <c r="Y37" s="1" t="s">
        <v>143</v>
      </c>
      <c r="Z37" s="1" t="s">
        <v>243</v>
      </c>
      <c r="AA37" s="28"/>
      <c r="AB37" s="28"/>
      <c r="AC37" s="28"/>
      <c r="AD37" s="28"/>
      <c r="AE37" s="29"/>
      <c r="AF37" s="30">
        <f t="shared" si="0"/>
        <v>0</v>
      </c>
      <c r="AG37" s="30">
        <f t="shared" si="2"/>
        <v>0</v>
      </c>
    </row>
    <row r="38" spans="1:33" x14ac:dyDescent="0.2">
      <c r="A38" s="1" t="s">
        <v>17</v>
      </c>
      <c r="B38" s="1" t="s">
        <v>17</v>
      </c>
      <c r="C38" s="2" t="s">
        <v>144</v>
      </c>
      <c r="D38" s="2" t="s">
        <v>152</v>
      </c>
      <c r="E38" s="2" t="s">
        <v>197</v>
      </c>
      <c r="F38" s="2" t="s">
        <v>163</v>
      </c>
      <c r="G38" s="2" t="s">
        <v>176</v>
      </c>
      <c r="H38" s="2">
        <v>2022</v>
      </c>
      <c r="I38" s="9">
        <v>44585</v>
      </c>
      <c r="J38" s="2">
        <v>1498</v>
      </c>
      <c r="K38" s="2">
        <v>110</v>
      </c>
      <c r="L38" s="2">
        <v>1900</v>
      </c>
      <c r="M38" s="2" t="s">
        <v>29</v>
      </c>
      <c r="N38" s="2" t="s">
        <v>189</v>
      </c>
      <c r="O38" s="2">
        <v>5</v>
      </c>
      <c r="P38" s="8" t="s">
        <v>64</v>
      </c>
      <c r="Q38" s="8" t="s">
        <v>202</v>
      </c>
      <c r="R38" s="2" t="s">
        <v>203</v>
      </c>
      <c r="S38" s="2" t="s">
        <v>205</v>
      </c>
      <c r="T38" s="1" t="s">
        <v>204</v>
      </c>
      <c r="U38" s="15">
        <v>475100</v>
      </c>
      <c r="V38" s="3" t="s">
        <v>198</v>
      </c>
      <c r="W38" s="1" t="s">
        <v>208</v>
      </c>
      <c r="X38" s="17">
        <v>25000</v>
      </c>
      <c r="Y38" s="1" t="s">
        <v>143</v>
      </c>
      <c r="Z38" s="1" t="s">
        <v>243</v>
      </c>
      <c r="AA38" s="28"/>
      <c r="AB38" s="28"/>
      <c r="AC38" s="28"/>
      <c r="AD38" s="28"/>
      <c r="AE38" s="29"/>
      <c r="AF38" s="30">
        <f t="shared" si="0"/>
        <v>0</v>
      </c>
      <c r="AG38" s="30">
        <f t="shared" si="2"/>
        <v>0</v>
      </c>
    </row>
    <row r="39" spans="1:33" x14ac:dyDescent="0.2">
      <c r="A39" s="1" t="s">
        <v>17</v>
      </c>
      <c r="B39" s="1" t="s">
        <v>17</v>
      </c>
      <c r="C39" s="2" t="s">
        <v>144</v>
      </c>
      <c r="D39" s="2" t="s">
        <v>153</v>
      </c>
      <c r="E39" s="2" t="s">
        <v>197</v>
      </c>
      <c r="F39" s="2" t="s">
        <v>164</v>
      </c>
      <c r="G39" s="2" t="s">
        <v>177</v>
      </c>
      <c r="H39" s="2">
        <v>2022</v>
      </c>
      <c r="I39" s="9">
        <v>44679</v>
      </c>
      <c r="J39" s="2">
        <v>1498</v>
      </c>
      <c r="K39" s="2">
        <v>110</v>
      </c>
      <c r="L39" s="2">
        <v>1250</v>
      </c>
      <c r="M39" s="2" t="s">
        <v>29</v>
      </c>
      <c r="N39" s="2" t="s">
        <v>190</v>
      </c>
      <c r="O39" s="2">
        <v>5</v>
      </c>
      <c r="P39" s="8" t="s">
        <v>64</v>
      </c>
      <c r="Q39" s="8" t="s">
        <v>202</v>
      </c>
      <c r="R39" s="2" t="s">
        <v>203</v>
      </c>
      <c r="S39" s="2" t="s">
        <v>205</v>
      </c>
      <c r="T39" s="1" t="s">
        <v>204</v>
      </c>
      <c r="U39" s="15">
        <v>541100</v>
      </c>
      <c r="V39" s="3" t="s">
        <v>199</v>
      </c>
      <c r="W39" s="1" t="s">
        <v>208</v>
      </c>
      <c r="X39" s="17">
        <v>25000</v>
      </c>
      <c r="Y39" s="1" t="s">
        <v>143</v>
      </c>
      <c r="Z39" s="1" t="s">
        <v>243</v>
      </c>
      <c r="AA39" s="28"/>
      <c r="AB39" s="28"/>
      <c r="AC39" s="28"/>
      <c r="AD39" s="28"/>
      <c r="AE39" s="29"/>
      <c r="AF39" s="30">
        <f t="shared" si="0"/>
        <v>0</v>
      </c>
      <c r="AG39" s="30">
        <f t="shared" si="2"/>
        <v>0</v>
      </c>
    </row>
    <row r="40" spans="1:33" x14ac:dyDescent="0.2">
      <c r="A40" s="1" t="s">
        <v>17</v>
      </c>
      <c r="B40" s="1" t="s">
        <v>17</v>
      </c>
      <c r="C40" s="2" t="s">
        <v>146</v>
      </c>
      <c r="D40" s="2" t="s">
        <v>154</v>
      </c>
      <c r="E40" s="2" t="s">
        <v>197</v>
      </c>
      <c r="F40" s="2" t="s">
        <v>165</v>
      </c>
      <c r="G40" s="2" t="s">
        <v>178</v>
      </c>
      <c r="H40" s="2">
        <v>2022</v>
      </c>
      <c r="I40" s="9">
        <v>44746</v>
      </c>
      <c r="J40" s="2">
        <v>1498</v>
      </c>
      <c r="K40" s="2">
        <v>84</v>
      </c>
      <c r="L40" s="2">
        <v>2350</v>
      </c>
      <c r="M40" s="2" t="s">
        <v>29</v>
      </c>
      <c r="N40" s="2" t="s">
        <v>191</v>
      </c>
      <c r="O40" s="2">
        <v>5</v>
      </c>
      <c r="P40" s="8" t="s">
        <v>64</v>
      </c>
      <c r="Q40" s="8" t="s">
        <v>202</v>
      </c>
      <c r="R40" s="2" t="s">
        <v>203</v>
      </c>
      <c r="S40" s="2" t="s">
        <v>205</v>
      </c>
      <c r="T40" s="1" t="s">
        <v>204</v>
      </c>
      <c r="U40" s="15">
        <v>614500</v>
      </c>
      <c r="V40" s="3" t="s">
        <v>198</v>
      </c>
      <c r="W40" s="1" t="s">
        <v>208</v>
      </c>
      <c r="X40" s="17">
        <v>25000</v>
      </c>
      <c r="Y40" s="1" t="s">
        <v>143</v>
      </c>
      <c r="Z40" s="1" t="s">
        <v>243</v>
      </c>
      <c r="AA40" s="28"/>
      <c r="AB40" s="28"/>
      <c r="AC40" s="28"/>
      <c r="AD40" s="28"/>
      <c r="AE40" s="29"/>
      <c r="AF40" s="30">
        <f t="shared" si="0"/>
        <v>0</v>
      </c>
      <c r="AG40" s="30">
        <f t="shared" si="2"/>
        <v>0</v>
      </c>
    </row>
    <row r="41" spans="1:33" x14ac:dyDescent="0.2">
      <c r="A41" s="1" t="s">
        <v>17</v>
      </c>
      <c r="B41" s="1" t="s">
        <v>17</v>
      </c>
      <c r="C41" s="2" t="s">
        <v>146</v>
      </c>
      <c r="D41" s="2" t="s">
        <v>155</v>
      </c>
      <c r="E41" s="2" t="s">
        <v>197</v>
      </c>
      <c r="F41" s="2" t="s">
        <v>166</v>
      </c>
      <c r="G41" s="2" t="s">
        <v>179</v>
      </c>
      <c r="H41" s="2">
        <v>2018</v>
      </c>
      <c r="I41" s="9">
        <v>43446</v>
      </c>
      <c r="J41" s="2">
        <v>1968</v>
      </c>
      <c r="K41" s="2">
        <v>110</v>
      </c>
      <c r="L41" s="2">
        <v>1954</v>
      </c>
      <c r="M41" s="2" t="s">
        <v>24</v>
      </c>
      <c r="N41" s="2" t="s">
        <v>192</v>
      </c>
      <c r="O41" s="2">
        <v>8</v>
      </c>
      <c r="P41" s="8" t="s">
        <v>64</v>
      </c>
      <c r="Q41" s="8" t="s">
        <v>202</v>
      </c>
      <c r="R41" s="2" t="s">
        <v>203</v>
      </c>
      <c r="S41" s="2" t="s">
        <v>205</v>
      </c>
      <c r="T41" s="1" t="s">
        <v>204</v>
      </c>
      <c r="U41" s="15">
        <v>600000</v>
      </c>
      <c r="V41" s="3" t="s">
        <v>198</v>
      </c>
      <c r="W41" s="1" t="s">
        <v>208</v>
      </c>
      <c r="X41" s="17">
        <v>25000</v>
      </c>
      <c r="Y41" s="1" t="s">
        <v>143</v>
      </c>
      <c r="Z41" s="1" t="s">
        <v>243</v>
      </c>
      <c r="AA41" s="28"/>
      <c r="AB41" s="28"/>
      <c r="AC41" s="28"/>
      <c r="AD41" s="28"/>
      <c r="AE41" s="29"/>
      <c r="AF41" s="30">
        <f t="shared" si="0"/>
        <v>0</v>
      </c>
      <c r="AG41" s="30">
        <f t="shared" si="2"/>
        <v>0</v>
      </c>
    </row>
    <row r="42" spans="1:33" x14ac:dyDescent="0.2">
      <c r="A42" s="1" t="s">
        <v>17</v>
      </c>
      <c r="B42" s="1" t="s">
        <v>17</v>
      </c>
      <c r="C42" s="2" t="s">
        <v>146</v>
      </c>
      <c r="D42" s="2" t="s">
        <v>156</v>
      </c>
      <c r="E42" s="2" t="s">
        <v>197</v>
      </c>
      <c r="F42" s="2" t="s">
        <v>167</v>
      </c>
      <c r="G42" s="2" t="s">
        <v>180</v>
      </c>
      <c r="H42" s="2">
        <v>2023</v>
      </c>
      <c r="I42" s="9">
        <v>45044</v>
      </c>
      <c r="J42" s="2">
        <v>1498</v>
      </c>
      <c r="K42" s="2">
        <v>84</v>
      </c>
      <c r="L42" s="2">
        <v>2350</v>
      </c>
      <c r="M42" s="2" t="s">
        <v>29</v>
      </c>
      <c r="N42" s="2" t="s">
        <v>193</v>
      </c>
      <c r="O42" s="2">
        <v>7</v>
      </c>
      <c r="P42" s="8" t="s">
        <v>64</v>
      </c>
      <c r="Q42" s="8" t="s">
        <v>202</v>
      </c>
      <c r="R42" s="2" t="s">
        <v>203</v>
      </c>
      <c r="S42" s="2" t="s">
        <v>205</v>
      </c>
      <c r="T42" s="1" t="s">
        <v>204</v>
      </c>
      <c r="U42" s="15">
        <v>646400</v>
      </c>
      <c r="V42" s="3" t="s">
        <v>198</v>
      </c>
      <c r="W42" s="1" t="s">
        <v>208</v>
      </c>
      <c r="X42" s="17">
        <v>25000</v>
      </c>
      <c r="Y42" s="1" t="s">
        <v>143</v>
      </c>
      <c r="Z42" s="1" t="s">
        <v>243</v>
      </c>
      <c r="AA42" s="28"/>
      <c r="AB42" s="28"/>
      <c r="AC42" s="28"/>
      <c r="AD42" s="28"/>
      <c r="AE42" s="29"/>
      <c r="AF42" s="30">
        <f t="shared" si="0"/>
        <v>0</v>
      </c>
      <c r="AG42" s="30">
        <f t="shared" si="2"/>
        <v>0</v>
      </c>
    </row>
    <row r="43" spans="1:33" ht="102" x14ac:dyDescent="0.2">
      <c r="A43" s="1" t="s">
        <v>17</v>
      </c>
      <c r="B43" s="1" t="s">
        <v>17</v>
      </c>
      <c r="C43" s="2" t="s">
        <v>144</v>
      </c>
      <c r="D43" s="2" t="s">
        <v>157</v>
      </c>
      <c r="E43" s="1" t="s">
        <v>120</v>
      </c>
      <c r="F43" s="2" t="s">
        <v>168</v>
      </c>
      <c r="G43" s="2" t="s">
        <v>181</v>
      </c>
      <c r="H43" s="2">
        <v>2023</v>
      </c>
      <c r="I43" s="9">
        <v>45048</v>
      </c>
      <c r="J43" s="2">
        <v>0</v>
      </c>
      <c r="K43" s="2">
        <v>150</v>
      </c>
      <c r="L43" s="2">
        <v>2649</v>
      </c>
      <c r="M43" s="11" t="s">
        <v>33</v>
      </c>
      <c r="N43" s="2" t="s">
        <v>194</v>
      </c>
      <c r="O43" s="2">
        <v>5</v>
      </c>
      <c r="P43" s="8" t="s">
        <v>200</v>
      </c>
      <c r="Q43" s="13" t="s">
        <v>223</v>
      </c>
      <c r="R43" s="2" t="s">
        <v>203</v>
      </c>
      <c r="S43" s="2" t="s">
        <v>204</v>
      </c>
      <c r="T43" s="1" t="s">
        <v>204</v>
      </c>
      <c r="U43" s="15">
        <v>2008118</v>
      </c>
      <c r="V43" s="3" t="s">
        <v>198</v>
      </c>
      <c r="W43" s="1" t="s">
        <v>208</v>
      </c>
      <c r="X43" s="17">
        <v>25000</v>
      </c>
      <c r="Y43" s="1" t="s">
        <v>143</v>
      </c>
      <c r="Z43" s="1" t="s">
        <v>243</v>
      </c>
      <c r="AA43" s="28"/>
      <c r="AB43" s="28"/>
      <c r="AC43" s="28"/>
      <c r="AD43" s="28"/>
      <c r="AE43" s="29"/>
      <c r="AF43" s="30">
        <f t="shared" si="0"/>
        <v>0</v>
      </c>
      <c r="AG43" s="30">
        <f t="shared" si="2"/>
        <v>0</v>
      </c>
    </row>
    <row r="44" spans="1:33" x14ac:dyDescent="0.2">
      <c r="A44" s="1" t="s">
        <v>17</v>
      </c>
      <c r="B44" s="1" t="s">
        <v>17</v>
      </c>
      <c r="C44" s="2" t="s">
        <v>144</v>
      </c>
      <c r="D44" s="2" t="s">
        <v>65</v>
      </c>
      <c r="E44" s="2" t="s">
        <v>197</v>
      </c>
      <c r="F44" s="2" t="s">
        <v>169</v>
      </c>
      <c r="G44" s="2" t="s">
        <v>182</v>
      </c>
      <c r="H44" s="2">
        <v>2023</v>
      </c>
      <c r="I44" s="9">
        <v>45215</v>
      </c>
      <c r="J44" s="2">
        <v>1498</v>
      </c>
      <c r="K44" s="2">
        <v>110</v>
      </c>
      <c r="L44" s="2">
        <v>1910</v>
      </c>
      <c r="M44" s="11" t="s">
        <v>29</v>
      </c>
      <c r="N44" s="2" t="s">
        <v>195</v>
      </c>
      <c r="O44" s="2">
        <v>5</v>
      </c>
      <c r="P44" s="8" t="s">
        <v>201</v>
      </c>
      <c r="Q44" s="8" t="s">
        <v>202</v>
      </c>
      <c r="R44" s="2" t="s">
        <v>203</v>
      </c>
      <c r="S44" s="2" t="s">
        <v>205</v>
      </c>
      <c r="T44" s="1" t="s">
        <v>204</v>
      </c>
      <c r="U44" s="15">
        <v>639700</v>
      </c>
      <c r="V44" s="3" t="s">
        <v>198</v>
      </c>
      <c r="W44" s="1" t="s">
        <v>208</v>
      </c>
      <c r="X44" s="17">
        <v>25000</v>
      </c>
      <c r="Y44" s="1" t="s">
        <v>143</v>
      </c>
      <c r="Z44" s="1" t="s">
        <v>243</v>
      </c>
      <c r="AA44" s="28"/>
      <c r="AB44" s="28"/>
      <c r="AC44" s="28"/>
      <c r="AD44" s="28"/>
      <c r="AE44" s="29"/>
      <c r="AF44" s="30">
        <f t="shared" si="0"/>
        <v>0</v>
      </c>
      <c r="AG44" s="30">
        <f t="shared" si="2"/>
        <v>0</v>
      </c>
    </row>
    <row r="45" spans="1:33" x14ac:dyDescent="0.2">
      <c r="A45" s="1" t="s">
        <v>17</v>
      </c>
      <c r="B45" s="1" t="s">
        <v>17</v>
      </c>
      <c r="C45" s="2" t="s">
        <v>144</v>
      </c>
      <c r="D45" s="2" t="s">
        <v>65</v>
      </c>
      <c r="E45" s="2" t="s">
        <v>197</v>
      </c>
      <c r="F45" s="2" t="s">
        <v>170</v>
      </c>
      <c r="G45" s="2" t="s">
        <v>183</v>
      </c>
      <c r="H45" s="2">
        <v>2023</v>
      </c>
      <c r="I45" s="9">
        <v>45215</v>
      </c>
      <c r="J45" s="2">
        <v>1498</v>
      </c>
      <c r="K45" s="2">
        <v>110</v>
      </c>
      <c r="L45" s="2">
        <v>1910</v>
      </c>
      <c r="M45" s="11" t="s">
        <v>29</v>
      </c>
      <c r="N45" s="2" t="s">
        <v>196</v>
      </c>
      <c r="O45" s="2">
        <v>5</v>
      </c>
      <c r="P45" s="8" t="s">
        <v>201</v>
      </c>
      <c r="Q45" s="8" t="s">
        <v>202</v>
      </c>
      <c r="R45" s="2" t="s">
        <v>203</v>
      </c>
      <c r="S45" s="2" t="s">
        <v>205</v>
      </c>
      <c r="T45" s="1" t="s">
        <v>204</v>
      </c>
      <c r="U45" s="15">
        <v>642800</v>
      </c>
      <c r="V45" s="3" t="s">
        <v>198</v>
      </c>
      <c r="W45" s="1" t="s">
        <v>208</v>
      </c>
      <c r="X45" s="17">
        <v>25000</v>
      </c>
      <c r="Y45" s="1" t="s">
        <v>143</v>
      </c>
      <c r="Z45" s="1" t="s">
        <v>243</v>
      </c>
      <c r="AA45" s="28"/>
      <c r="AB45" s="28"/>
      <c r="AC45" s="28"/>
      <c r="AD45" s="28"/>
      <c r="AE45" s="29"/>
      <c r="AF45" s="30">
        <f t="shared" si="0"/>
        <v>0</v>
      </c>
      <c r="AG45" s="30">
        <f t="shared" si="2"/>
        <v>0</v>
      </c>
    </row>
    <row r="46" spans="1:33" x14ac:dyDescent="0.2">
      <c r="A46" s="1" t="s">
        <v>17</v>
      </c>
      <c r="B46" s="1" t="s">
        <v>17</v>
      </c>
      <c r="C46" s="2" t="s">
        <v>224</v>
      </c>
      <c r="D46" s="2" t="s">
        <v>150</v>
      </c>
      <c r="E46" s="2" t="s">
        <v>197</v>
      </c>
      <c r="F46" s="2" t="s">
        <v>225</v>
      </c>
      <c r="G46" s="2" t="s">
        <v>226</v>
      </c>
      <c r="H46" s="2">
        <v>2025</v>
      </c>
      <c r="I46" s="9">
        <v>45806</v>
      </c>
      <c r="J46" s="2">
        <v>1498</v>
      </c>
      <c r="K46" s="2">
        <v>110</v>
      </c>
      <c r="L46" s="2">
        <v>1932</v>
      </c>
      <c r="M46" s="2" t="s">
        <v>29</v>
      </c>
      <c r="N46" s="2" t="s">
        <v>227</v>
      </c>
      <c r="O46" s="2">
        <v>5</v>
      </c>
      <c r="P46" s="8" t="s">
        <v>201</v>
      </c>
      <c r="Q46" s="8" t="s">
        <v>202</v>
      </c>
      <c r="R46" s="2" t="s">
        <v>203</v>
      </c>
      <c r="S46" s="2" t="s">
        <v>205</v>
      </c>
      <c r="T46" s="1" t="s">
        <v>204</v>
      </c>
      <c r="U46" s="15">
        <v>675246</v>
      </c>
      <c r="V46" s="3" t="s">
        <v>198</v>
      </c>
      <c r="W46" s="1" t="s">
        <v>208</v>
      </c>
      <c r="X46" s="17">
        <v>25000</v>
      </c>
      <c r="Y46" s="1" t="s">
        <v>143</v>
      </c>
      <c r="Z46" s="1" t="s">
        <v>243</v>
      </c>
      <c r="AA46" s="28"/>
      <c r="AB46" s="28"/>
      <c r="AC46" s="28"/>
      <c r="AD46" s="28"/>
      <c r="AE46" s="29"/>
      <c r="AF46" s="30">
        <f t="shared" si="0"/>
        <v>0</v>
      </c>
      <c r="AG46" s="30">
        <f t="shared" si="2"/>
        <v>0</v>
      </c>
    </row>
    <row r="47" spans="1:33" ht="13.5" thickBot="1" x14ac:dyDescent="0.25">
      <c r="A47" s="1" t="s">
        <v>17</v>
      </c>
      <c r="B47" s="1" t="s">
        <v>17</v>
      </c>
      <c r="C47" s="2" t="s">
        <v>224</v>
      </c>
      <c r="D47" s="2" t="s">
        <v>150</v>
      </c>
      <c r="E47" s="2" t="s">
        <v>197</v>
      </c>
      <c r="F47" s="2" t="s">
        <v>228</v>
      </c>
      <c r="G47" s="2" t="s">
        <v>229</v>
      </c>
      <c r="H47" s="2">
        <v>2025</v>
      </c>
      <c r="I47" s="9">
        <v>45806</v>
      </c>
      <c r="J47" s="2">
        <v>1498</v>
      </c>
      <c r="K47" s="2">
        <v>110</v>
      </c>
      <c r="L47" s="2">
        <v>1932</v>
      </c>
      <c r="M47" s="2" t="s">
        <v>29</v>
      </c>
      <c r="N47" s="2" t="s">
        <v>230</v>
      </c>
      <c r="O47" s="2">
        <v>5</v>
      </c>
      <c r="P47" s="8" t="s">
        <v>201</v>
      </c>
      <c r="Q47" s="8" t="s">
        <v>202</v>
      </c>
      <c r="R47" s="2" t="s">
        <v>203</v>
      </c>
      <c r="S47" s="2" t="s">
        <v>205</v>
      </c>
      <c r="T47" s="1" t="s">
        <v>204</v>
      </c>
      <c r="U47" s="15">
        <v>675246</v>
      </c>
      <c r="V47" s="3" t="s">
        <v>198</v>
      </c>
      <c r="W47" s="1" t="s">
        <v>208</v>
      </c>
      <c r="X47" s="17">
        <v>25000</v>
      </c>
      <c r="Y47" s="1" t="s">
        <v>143</v>
      </c>
      <c r="Z47" s="1" t="s">
        <v>243</v>
      </c>
      <c r="AA47" s="31"/>
      <c r="AB47" s="31"/>
      <c r="AC47" s="31"/>
      <c r="AD47" s="31"/>
      <c r="AE47" s="32"/>
      <c r="AF47" s="33">
        <f t="shared" si="0"/>
        <v>0</v>
      </c>
      <c r="AG47" s="30">
        <f t="shared" ref="AG34:AG48" si="4">AF47*2-((AF47/365)*90)</f>
        <v>0</v>
      </c>
    </row>
    <row r="48" spans="1:33" ht="13.5" thickBot="1" x14ac:dyDescent="0.25">
      <c r="AA48" s="21">
        <f t="shared" ref="AA48:AF48" si="5">SUM(AA4:AA47)</f>
        <v>0</v>
      </c>
      <c r="AB48" s="22">
        <f t="shared" si="5"/>
        <v>0</v>
      </c>
      <c r="AC48" s="22">
        <f t="shared" si="5"/>
        <v>0</v>
      </c>
      <c r="AD48" s="22">
        <f t="shared" si="5"/>
        <v>0</v>
      </c>
      <c r="AE48" s="27">
        <f t="shared" si="5"/>
        <v>0</v>
      </c>
      <c r="AF48" s="26">
        <f t="shared" si="5"/>
        <v>0</v>
      </c>
      <c r="AG48" s="26">
        <f>SUM(AG4:AG47)</f>
        <v>0</v>
      </c>
    </row>
  </sheetData>
  <autoFilter ref="A3:Y45" xr:uid="{00000000-0001-0000-0000-000000000000}"/>
  <phoneticPr fontId="22" type="noConversion"/>
  <conditionalFormatting sqref="G1:G45 G48:G1048576">
    <cfRule type="duplicateValues" dxfId="3" priority="6"/>
  </conditionalFormatting>
  <conditionalFormatting sqref="G4:G32">
    <cfRule type="duplicateValues" dxfId="2" priority="9"/>
  </conditionalFormatting>
  <conditionalFormatting sqref="G46:G47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B2DF75-A8DF-4E2C-919C-014D8F4C3884}">
  <dimension ref="A1"/>
  <sheetViews>
    <sheetView topLeftCell="A19" workbookViewId="0">
      <selection activeCell="F13" sqref="F13"/>
    </sheetView>
  </sheetViews>
  <sheetFormatPr defaultRowHeight="15" x14ac:dyDescent="0.25"/>
  <cols>
    <col min="2" max="2" width="30.85546875" customWidth="1"/>
  </cols>
  <sheetData/>
  <conditionalFormatting sqref="B1:B1048576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příloha k ZD_2025</vt:lpstr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Koželská</dc:creator>
  <cp:lastModifiedBy>Simona Koželská</cp:lastModifiedBy>
  <dcterms:created xsi:type="dcterms:W3CDTF">2025-04-07T13:05:16Z</dcterms:created>
  <dcterms:modified xsi:type="dcterms:W3CDTF">2025-11-10T12:51:24Z</dcterms:modified>
</cp:coreProperties>
</file>