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 2024\132 Přechody Meisnerova\"/>
    </mc:Choice>
  </mc:AlternateContent>
  <bookViews>
    <workbookView xWindow="0" yWindow="0" windowWidth="0" windowHeight="0"/>
  </bookViews>
  <sheets>
    <sheet name="Rekapitulace stavby" sheetId="1" r:id="rId1"/>
    <sheet name="SO 101 - Přechod pro chod..." sheetId="2" r:id="rId2"/>
    <sheet name="SO 102 - Přechod pro chod..." sheetId="3" r:id="rId3"/>
    <sheet name="VRN - VRN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101 - Přechod pro chod...'!$C$95:$K$660</definedName>
    <definedName name="_xlnm.Print_Area" localSheetId="1">'SO 101 - Přechod pro chod...'!$C$4:$J$39,'SO 101 - Přechod pro chod...'!$C$45:$J$77,'SO 101 - Přechod pro chod...'!$C$83:$K$660</definedName>
    <definedName name="_xlnm.Print_Titles" localSheetId="1">'SO 101 - Přechod pro chod...'!$95:$95</definedName>
    <definedName name="_xlnm._FilterDatabase" localSheetId="2" hidden="1">'SO 102 - Přechod pro chod...'!$C$95:$K$606</definedName>
    <definedName name="_xlnm.Print_Area" localSheetId="2">'SO 102 - Přechod pro chod...'!$C$4:$J$39,'SO 102 - Přechod pro chod...'!$C$45:$J$77,'SO 102 - Přechod pro chod...'!$C$83:$K$606</definedName>
    <definedName name="_xlnm.Print_Titles" localSheetId="2">'SO 102 - Přechod pro chod...'!$95:$95</definedName>
    <definedName name="_xlnm._FilterDatabase" localSheetId="3" hidden="1">'VRN - VRN'!$C$82:$K$120</definedName>
    <definedName name="_xlnm.Print_Area" localSheetId="3">'VRN - VRN'!$C$4:$J$39,'VRN - VRN'!$C$45:$J$64,'VRN - VRN'!$C$70:$K$120</definedName>
    <definedName name="_xlnm.Print_Titles" localSheetId="3">'VRN - VRN'!$82:$82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T105"/>
  <c r="R106"/>
  <c r="R105"/>
  <c r="P106"/>
  <c r="P105"/>
  <c r="BI94"/>
  <c r="BH94"/>
  <c r="BG94"/>
  <c r="BF94"/>
  <c r="T94"/>
  <c r="R94"/>
  <c r="P94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80"/>
  <c r="J17"/>
  <c r="J12"/>
  <c r="J77"/>
  <c r="E7"/>
  <c r="E73"/>
  <c i="3" r="J37"/>
  <c r="J36"/>
  <c i="1" r="AY56"/>
  <c i="3" r="J35"/>
  <c i="1" r="AX56"/>
  <c i="3" r="BI604"/>
  <c r="BH604"/>
  <c r="BG604"/>
  <c r="BF604"/>
  <c r="T604"/>
  <c r="T603"/>
  <c r="R604"/>
  <c r="R603"/>
  <c r="P604"/>
  <c r="P603"/>
  <c r="BI598"/>
  <c r="BH598"/>
  <c r="BG598"/>
  <c r="BF598"/>
  <c r="T598"/>
  <c r="T597"/>
  <c r="T596"/>
  <c r="R598"/>
  <c r="R597"/>
  <c r="R596"/>
  <c r="P598"/>
  <c r="P597"/>
  <c r="P596"/>
  <c r="BI592"/>
  <c r="BH592"/>
  <c r="BG592"/>
  <c r="BF592"/>
  <c r="T592"/>
  <c r="T591"/>
  <c r="R592"/>
  <c r="R591"/>
  <c r="P592"/>
  <c r="P591"/>
  <c r="BI588"/>
  <c r="BH588"/>
  <c r="BG588"/>
  <c r="BF588"/>
  <c r="T588"/>
  <c r="R588"/>
  <c r="P588"/>
  <c r="BI585"/>
  <c r="BH585"/>
  <c r="BG585"/>
  <c r="BF585"/>
  <c r="T585"/>
  <c r="R585"/>
  <c r="P585"/>
  <c r="BI579"/>
  <c r="BH579"/>
  <c r="BG579"/>
  <c r="BF579"/>
  <c r="T579"/>
  <c r="R579"/>
  <c r="P579"/>
  <c r="BI573"/>
  <c r="BH573"/>
  <c r="BG573"/>
  <c r="BF573"/>
  <c r="T573"/>
  <c r="R573"/>
  <c r="P573"/>
  <c r="BI570"/>
  <c r="BH570"/>
  <c r="BG570"/>
  <c r="BF570"/>
  <c r="T570"/>
  <c r="R570"/>
  <c r="P570"/>
  <c r="BI566"/>
  <c r="BH566"/>
  <c r="BG566"/>
  <c r="BF566"/>
  <c r="T566"/>
  <c r="R566"/>
  <c r="P566"/>
  <c r="BI561"/>
  <c r="BH561"/>
  <c r="BG561"/>
  <c r="BF561"/>
  <c r="T561"/>
  <c r="R561"/>
  <c r="P561"/>
  <c r="BI552"/>
  <c r="BH552"/>
  <c r="BG552"/>
  <c r="BF552"/>
  <c r="T552"/>
  <c r="R552"/>
  <c r="P552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29"/>
  <c r="BH529"/>
  <c r="BG529"/>
  <c r="BF529"/>
  <c r="T529"/>
  <c r="R529"/>
  <c r="P529"/>
  <c r="BI520"/>
  <c r="BH520"/>
  <c r="BG520"/>
  <c r="BF520"/>
  <c r="T520"/>
  <c r="R520"/>
  <c r="P520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R498"/>
  <c r="P498"/>
  <c r="BI494"/>
  <c r="BH494"/>
  <c r="BG494"/>
  <c r="BF494"/>
  <c r="T494"/>
  <c r="R494"/>
  <c r="P494"/>
  <c r="BI492"/>
  <c r="BH492"/>
  <c r="BG492"/>
  <c r="BF492"/>
  <c r="T492"/>
  <c r="R492"/>
  <c r="P492"/>
  <c r="BI489"/>
  <c r="BH489"/>
  <c r="BG489"/>
  <c r="BF489"/>
  <c r="T489"/>
  <c r="R489"/>
  <c r="P489"/>
  <c r="BI484"/>
  <c r="BH484"/>
  <c r="BG484"/>
  <c r="BF484"/>
  <c r="T484"/>
  <c r="R484"/>
  <c r="P484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28"/>
  <c r="BH428"/>
  <c r="BG428"/>
  <c r="BF428"/>
  <c r="T428"/>
  <c r="R428"/>
  <c r="P428"/>
  <c r="BI423"/>
  <c r="BH423"/>
  <c r="BG423"/>
  <c r="BF423"/>
  <c r="T423"/>
  <c r="T422"/>
  <c r="R423"/>
  <c r="R422"/>
  <c r="P423"/>
  <c r="P422"/>
  <c r="BI418"/>
  <c r="BH418"/>
  <c r="BG418"/>
  <c r="BF418"/>
  <c r="T418"/>
  <c r="R418"/>
  <c r="P418"/>
  <c r="BI415"/>
  <c r="BH415"/>
  <c r="BG415"/>
  <c r="BF415"/>
  <c r="T415"/>
  <c r="R415"/>
  <c r="P415"/>
  <c r="BI406"/>
  <c r="BH406"/>
  <c r="BG406"/>
  <c r="BF406"/>
  <c r="T406"/>
  <c r="R406"/>
  <c r="P406"/>
  <c r="BI403"/>
  <c r="BH403"/>
  <c r="BG403"/>
  <c r="BF403"/>
  <c r="T403"/>
  <c r="R403"/>
  <c r="P403"/>
  <c r="BI399"/>
  <c r="BH399"/>
  <c r="BG399"/>
  <c r="BF399"/>
  <c r="T399"/>
  <c r="R399"/>
  <c r="P399"/>
  <c r="BI392"/>
  <c r="BH392"/>
  <c r="BG392"/>
  <c r="BF392"/>
  <c r="T392"/>
  <c r="R392"/>
  <c r="P392"/>
  <c r="BI385"/>
  <c r="BH385"/>
  <c r="BG385"/>
  <c r="BF385"/>
  <c r="T385"/>
  <c r="R385"/>
  <c r="P385"/>
  <c r="BI379"/>
  <c r="BH379"/>
  <c r="BG379"/>
  <c r="BF379"/>
  <c r="T379"/>
  <c r="R379"/>
  <c r="P379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87"/>
  <c r="BH287"/>
  <c r="BG287"/>
  <c r="BF287"/>
  <c r="T287"/>
  <c r="R287"/>
  <c r="P287"/>
  <c r="BI283"/>
  <c r="BH283"/>
  <c r="BG283"/>
  <c r="BF283"/>
  <c r="T283"/>
  <c r="R283"/>
  <c r="P283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0"/>
  <c r="BH260"/>
  <c r="BG260"/>
  <c r="BF260"/>
  <c r="T260"/>
  <c r="R260"/>
  <c r="P260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38"/>
  <c r="BH238"/>
  <c r="BG238"/>
  <c r="BF238"/>
  <c r="T238"/>
  <c r="R238"/>
  <c r="P238"/>
  <c r="BI230"/>
  <c r="BH230"/>
  <c r="BG230"/>
  <c r="BF230"/>
  <c r="T230"/>
  <c r="R230"/>
  <c r="P230"/>
  <c r="BI221"/>
  <c r="BH221"/>
  <c r="BG221"/>
  <c r="BF221"/>
  <c r="T221"/>
  <c r="R221"/>
  <c r="P221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1"/>
  <c r="BH201"/>
  <c r="BG201"/>
  <c r="BF201"/>
  <c r="T201"/>
  <c r="R201"/>
  <c r="P201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4"/>
  <c r="BH144"/>
  <c r="BG144"/>
  <c r="BF144"/>
  <c r="T144"/>
  <c r="R144"/>
  <c r="P144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5"/>
  <c r="BH115"/>
  <c r="BG115"/>
  <c r="BF115"/>
  <c r="T115"/>
  <c r="R115"/>
  <c r="P115"/>
  <c r="BI104"/>
  <c r="BH104"/>
  <c r="BG104"/>
  <c r="BF104"/>
  <c r="T104"/>
  <c r="R104"/>
  <c r="P104"/>
  <c r="BI99"/>
  <c r="BH99"/>
  <c r="BG99"/>
  <c r="BF99"/>
  <c r="T99"/>
  <c r="R99"/>
  <c r="P99"/>
  <c r="J92"/>
  <c r="F92"/>
  <c r="F90"/>
  <c r="E88"/>
  <c r="J54"/>
  <c r="F54"/>
  <c r="F52"/>
  <c r="E50"/>
  <c r="J24"/>
  <c r="E24"/>
  <c r="J55"/>
  <c r="J23"/>
  <c r="J18"/>
  <c r="E18"/>
  <c r="F55"/>
  <c r="J17"/>
  <c r="J12"/>
  <c r="J90"/>
  <c r="E7"/>
  <c r="E86"/>
  <c i="1" r="AY55"/>
  <c r="AX55"/>
  <c i="2" r="J37"/>
  <c r="J36"/>
  <c r="J35"/>
  <c r="BI658"/>
  <c r="BH658"/>
  <c r="BG658"/>
  <c r="BF658"/>
  <c r="T658"/>
  <c r="T657"/>
  <c r="R658"/>
  <c r="R657"/>
  <c r="P658"/>
  <c r="P657"/>
  <c r="BI652"/>
  <c r="BH652"/>
  <c r="BG652"/>
  <c r="BF652"/>
  <c r="T652"/>
  <c r="T651"/>
  <c r="R652"/>
  <c r="R651"/>
  <c r="P652"/>
  <c r="P651"/>
  <c r="P650"/>
  <c r="BI646"/>
  <c r="BH646"/>
  <c r="BG646"/>
  <c r="BF646"/>
  <c r="T646"/>
  <c r="T645"/>
  <c r="R646"/>
  <c r="R645"/>
  <c r="P646"/>
  <c r="P645"/>
  <c r="BI642"/>
  <c r="BH642"/>
  <c r="BG642"/>
  <c r="BF642"/>
  <c r="T642"/>
  <c r="R642"/>
  <c r="P642"/>
  <c r="BI639"/>
  <c r="BH639"/>
  <c r="BG639"/>
  <c r="BF639"/>
  <c r="T639"/>
  <c r="R639"/>
  <c r="P639"/>
  <c r="BI633"/>
  <c r="BH633"/>
  <c r="BG633"/>
  <c r="BF633"/>
  <c r="T633"/>
  <c r="R633"/>
  <c r="P633"/>
  <c r="BI627"/>
  <c r="BH627"/>
  <c r="BG627"/>
  <c r="BF627"/>
  <c r="T627"/>
  <c r="R627"/>
  <c r="P627"/>
  <c r="BI624"/>
  <c r="BH624"/>
  <c r="BG624"/>
  <c r="BF624"/>
  <c r="T624"/>
  <c r="R624"/>
  <c r="P624"/>
  <c r="BI620"/>
  <c r="BH620"/>
  <c r="BG620"/>
  <c r="BF620"/>
  <c r="T620"/>
  <c r="R620"/>
  <c r="P620"/>
  <c r="BI615"/>
  <c r="BH615"/>
  <c r="BG615"/>
  <c r="BF615"/>
  <c r="T615"/>
  <c r="R615"/>
  <c r="P615"/>
  <c r="BI606"/>
  <c r="BH606"/>
  <c r="BG606"/>
  <c r="BF606"/>
  <c r="T606"/>
  <c r="R606"/>
  <c r="P606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3"/>
  <c r="BH583"/>
  <c r="BG583"/>
  <c r="BF583"/>
  <c r="T583"/>
  <c r="R583"/>
  <c r="P583"/>
  <c r="BI574"/>
  <c r="BH574"/>
  <c r="BG574"/>
  <c r="BF574"/>
  <c r="T574"/>
  <c r="R574"/>
  <c r="P574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38"/>
  <c r="BH538"/>
  <c r="BG538"/>
  <c r="BF538"/>
  <c r="T538"/>
  <c r="R538"/>
  <c r="P538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07"/>
  <c r="BH507"/>
  <c r="BG507"/>
  <c r="BF507"/>
  <c r="T507"/>
  <c r="R507"/>
  <c r="P507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2"/>
  <c r="BH482"/>
  <c r="BG482"/>
  <c r="BF482"/>
  <c r="T482"/>
  <c r="R482"/>
  <c r="P482"/>
  <c r="BI477"/>
  <c r="BH477"/>
  <c r="BG477"/>
  <c r="BF477"/>
  <c r="T477"/>
  <c r="T476"/>
  <c r="R477"/>
  <c r="R476"/>
  <c r="P477"/>
  <c r="P476"/>
  <c r="BI472"/>
  <c r="BH472"/>
  <c r="BG472"/>
  <c r="BF472"/>
  <c r="T472"/>
  <c r="R472"/>
  <c r="P472"/>
  <c r="BI469"/>
  <c r="BH469"/>
  <c r="BG469"/>
  <c r="BF469"/>
  <c r="T469"/>
  <c r="R469"/>
  <c r="P469"/>
  <c r="BI460"/>
  <c r="BH460"/>
  <c r="BG460"/>
  <c r="BF460"/>
  <c r="T460"/>
  <c r="R460"/>
  <c r="P460"/>
  <c r="BI457"/>
  <c r="BH457"/>
  <c r="BG457"/>
  <c r="BF457"/>
  <c r="T457"/>
  <c r="R457"/>
  <c r="P457"/>
  <c r="BI453"/>
  <c r="BH453"/>
  <c r="BG453"/>
  <c r="BF453"/>
  <c r="T453"/>
  <c r="R453"/>
  <c r="P453"/>
  <c r="BI446"/>
  <c r="BH446"/>
  <c r="BG446"/>
  <c r="BF446"/>
  <c r="T446"/>
  <c r="R446"/>
  <c r="P446"/>
  <c r="BI439"/>
  <c r="BH439"/>
  <c r="BG439"/>
  <c r="BF439"/>
  <c r="T439"/>
  <c r="R439"/>
  <c r="P439"/>
  <c r="BI433"/>
  <c r="BH433"/>
  <c r="BG433"/>
  <c r="BF433"/>
  <c r="T433"/>
  <c r="R433"/>
  <c r="P433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4"/>
  <c r="BH414"/>
  <c r="BG414"/>
  <c r="BF414"/>
  <c r="T414"/>
  <c r="R414"/>
  <c r="P414"/>
  <c r="BI408"/>
  <c r="BH408"/>
  <c r="BG408"/>
  <c r="BF408"/>
  <c r="T408"/>
  <c r="R408"/>
  <c r="P408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1"/>
  <c r="BH331"/>
  <c r="BG331"/>
  <c r="BF331"/>
  <c r="T331"/>
  <c r="R331"/>
  <c r="P331"/>
  <c r="BI327"/>
  <c r="BH327"/>
  <c r="BG327"/>
  <c r="BF327"/>
  <c r="T327"/>
  <c r="R327"/>
  <c r="P327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4"/>
  <c r="BH304"/>
  <c r="BG304"/>
  <c r="BF304"/>
  <c r="T304"/>
  <c r="R304"/>
  <c r="P304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2"/>
  <c r="BH282"/>
  <c r="BG282"/>
  <c r="BF282"/>
  <c r="T282"/>
  <c r="R282"/>
  <c r="P282"/>
  <c r="BI274"/>
  <c r="BH274"/>
  <c r="BG274"/>
  <c r="BF274"/>
  <c r="T274"/>
  <c r="R274"/>
  <c r="P274"/>
  <c r="BI265"/>
  <c r="BH265"/>
  <c r="BG265"/>
  <c r="BF265"/>
  <c r="T265"/>
  <c r="R265"/>
  <c r="P265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5"/>
  <c r="BH245"/>
  <c r="BG245"/>
  <c r="BF245"/>
  <c r="T245"/>
  <c r="R245"/>
  <c r="P245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18"/>
  <c r="BH218"/>
  <c r="BG218"/>
  <c r="BF218"/>
  <c r="T218"/>
  <c r="R218"/>
  <c r="P218"/>
  <c r="BI210"/>
  <c r="BH210"/>
  <c r="BG210"/>
  <c r="BF210"/>
  <c r="T210"/>
  <c r="R210"/>
  <c r="P210"/>
  <c r="BI204"/>
  <c r="BH204"/>
  <c r="BG204"/>
  <c r="BF204"/>
  <c r="T204"/>
  <c r="R204"/>
  <c r="P204"/>
  <c r="BI201"/>
  <c r="BH201"/>
  <c r="BG201"/>
  <c r="BF201"/>
  <c r="T201"/>
  <c r="R201"/>
  <c r="P201"/>
  <c r="BI194"/>
  <c r="BH194"/>
  <c r="BG194"/>
  <c r="BF194"/>
  <c r="T194"/>
  <c r="R194"/>
  <c r="P194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0"/>
  <c r="BH170"/>
  <c r="BG170"/>
  <c r="BF170"/>
  <c r="T170"/>
  <c r="R170"/>
  <c r="P170"/>
  <c r="BI164"/>
  <c r="BH164"/>
  <c r="BG164"/>
  <c r="BF164"/>
  <c r="T164"/>
  <c r="R164"/>
  <c r="P164"/>
  <c r="BI161"/>
  <c r="BH161"/>
  <c r="BG161"/>
  <c r="BF161"/>
  <c r="T161"/>
  <c r="R161"/>
  <c r="P161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5"/>
  <c r="BH115"/>
  <c r="BG115"/>
  <c r="BF115"/>
  <c r="T115"/>
  <c r="R115"/>
  <c r="P115"/>
  <c r="BI104"/>
  <c r="BH104"/>
  <c r="BG104"/>
  <c r="BF104"/>
  <c r="T104"/>
  <c r="R104"/>
  <c r="P104"/>
  <c r="BI99"/>
  <c r="BH99"/>
  <c r="BG99"/>
  <c r="BF99"/>
  <c r="T99"/>
  <c r="R99"/>
  <c r="P99"/>
  <c r="J92"/>
  <c r="F92"/>
  <c r="F90"/>
  <c r="E88"/>
  <c r="J54"/>
  <c r="F54"/>
  <c r="F52"/>
  <c r="E50"/>
  <c r="J24"/>
  <c r="E24"/>
  <c r="J55"/>
  <c r="J23"/>
  <c r="J18"/>
  <c r="E18"/>
  <c r="F55"/>
  <c r="J17"/>
  <c r="J12"/>
  <c r="J90"/>
  <c r="E7"/>
  <c r="E86"/>
  <c i="1" r="L50"/>
  <c r="AM50"/>
  <c r="AM49"/>
  <c r="L49"/>
  <c r="AM47"/>
  <c r="L47"/>
  <c r="L45"/>
  <c r="L44"/>
  <c i="2" r="J204"/>
  <c r="J296"/>
  <c i="3" r="BK313"/>
  <c i="2" r="F34"/>
  <c i="3" r="J367"/>
  <c i="2" r="BK658"/>
  <c i="3" r="J448"/>
  <c i="2" r="BK322"/>
  <c r="BK652"/>
  <c r="J293"/>
  <c i="3" r="BK271"/>
  <c i="2" r="BK178"/>
  <c i="3" r="J423"/>
  <c i="2" r="BK251"/>
  <c i="3" r="J459"/>
  <c i="2" r="BK299"/>
  <c i="3" r="J474"/>
  <c i="2" r="J234"/>
  <c r="BK376"/>
  <c i="3" r="J434"/>
  <c i="2" r="BK259"/>
  <c i="3" r="BK309"/>
  <c i="2" r="BK224"/>
  <c i="3" r="J570"/>
  <c r="BK260"/>
  <c i="2" r="J394"/>
  <c i="3" r="J260"/>
  <c i="2" r="J516"/>
  <c r="BK624"/>
  <c r="BK469"/>
  <c r="BK182"/>
  <c i="3" r="J325"/>
  <c r="BK498"/>
  <c r="BK268"/>
  <c i="2" r="J327"/>
  <c r="J457"/>
  <c r="BK583"/>
  <c r="BK513"/>
  <c i="3" r="BK322"/>
  <c i="4" r="J86"/>
  <c i="3" r="J579"/>
  <c r="BK459"/>
  <c i="2" r="J299"/>
  <c i="3" r="BK132"/>
  <c i="2" r="BK346"/>
  <c i="3" r="J318"/>
  <c i="2" r="BK477"/>
  <c r="J282"/>
  <c r="J322"/>
  <c i="3" r="J573"/>
  <c r="J212"/>
  <c r="J542"/>
  <c i="2" r="J646"/>
  <c r="BK296"/>
  <c i="3" r="J353"/>
  <c i="2" r="J491"/>
  <c r="J400"/>
  <c i="3" r="BK249"/>
  <c i="2" r="F36"/>
  <c r="BK427"/>
  <c r="BK380"/>
  <c r="J182"/>
  <c i="3" r="BK201"/>
  <c r="J516"/>
  <c i="2" r="BK574"/>
  <c r="J161"/>
  <c r="J546"/>
  <c i="3" r="J552"/>
  <c r="BK215"/>
  <c i="2" r="BK646"/>
  <c r="J639"/>
  <c i="3" r="J252"/>
  <c i="2" r="BK600"/>
  <c r="BK620"/>
  <c i="3" r="J322"/>
  <c r="BK385"/>
  <c i="4" r="BK111"/>
  <c i="2" r="J397"/>
  <c r="BK363"/>
  <c r="J224"/>
  <c i="3" r="BK561"/>
  <c i="2" r="J567"/>
  <c r="J372"/>
  <c i="3" r="BK453"/>
  <c r="BK507"/>
  <c i="2" r="J339"/>
  <c i="3" r="J440"/>
  <c r="BK538"/>
  <c r="J406"/>
  <c r="BK99"/>
  <c i="2" r="J99"/>
  <c i="3" r="J510"/>
  <c r="BK238"/>
  <c i="2" r="J530"/>
  <c r="J231"/>
  <c r="BK337"/>
  <c r="J557"/>
  <c i="3" r="J360"/>
  <c r="J184"/>
  <c r="J115"/>
  <c r="J462"/>
  <c r="J230"/>
  <c i="2" r="J570"/>
  <c r="BK218"/>
  <c i="4" r="J106"/>
  <c i="2" r="BK161"/>
  <c r="BK433"/>
  <c i="3" r="BK489"/>
  <c i="2" r="J421"/>
  <c i="3" r="BK315"/>
  <c r="BK370"/>
  <c r="BK573"/>
  <c r="BK155"/>
  <c r="J306"/>
  <c i="2" r="BK472"/>
  <c r="BK457"/>
  <c r="BK201"/>
  <c r="J369"/>
  <c r="BK366"/>
  <c r="BK523"/>
  <c r="J519"/>
  <c i="3" r="BK476"/>
  <c r="J415"/>
  <c i="2" r="BK327"/>
  <c r="BK606"/>
  <c i="3" r="BK302"/>
  <c i="2" r="J403"/>
  <c r="J153"/>
  <c r="BK304"/>
  <c r="BK494"/>
  <c i="3" r="J446"/>
  <c r="J295"/>
  <c i="2" r="J574"/>
  <c i="3" r="J298"/>
  <c r="BK306"/>
  <c i="2" r="J164"/>
  <c r="BK115"/>
  <c i="3" r="BK161"/>
  <c i="2" r="J469"/>
  <c r="BK339"/>
  <c i="3" r="J337"/>
  <c i="2" r="J147"/>
  <c i="3" r="J392"/>
  <c r="J443"/>
  <c r="J311"/>
  <c r="J132"/>
  <c i="2" r="BK592"/>
  <c r="J642"/>
  <c r="BK132"/>
  <c r="BK460"/>
  <c r="BK312"/>
  <c r="BK408"/>
  <c r="J497"/>
  <c r="J318"/>
  <c r="J391"/>
  <c i="3" r="BK503"/>
  <c r="J334"/>
  <c i="2" r="BK519"/>
  <c r="BK642"/>
  <c i="3" r="BK520"/>
  <c r="BK588"/>
  <c i="2" r="BK561"/>
  <c r="BK361"/>
  <c r="J201"/>
  <c i="4" r="BK106"/>
  <c i="2" r="BK526"/>
  <c r="J513"/>
  <c i="3" r="J503"/>
  <c r="J190"/>
  <c i="2" r="J170"/>
  <c i="3" r="J418"/>
  <c i="2" r="J528"/>
  <c i="3" r="BK373"/>
  <c i="2" r="J433"/>
  <c i="3" r="J428"/>
  <c r="J501"/>
  <c i="2" r="BK350"/>
  <c r="BK331"/>
  <c i="3" r="J538"/>
  <c r="BK423"/>
  <c i="2" r="J453"/>
  <c i="3" r="BK334"/>
  <c r="J309"/>
  <c i="2" r="BK189"/>
  <c r="J115"/>
  <c r="BK414"/>
  <c i="3" r="J104"/>
  <c i="2" r="J488"/>
  <c i="3" r="BK311"/>
  <c r="J293"/>
  <c i="2" r="J132"/>
  <c i="3" r="J484"/>
  <c i="2" r="J265"/>
  <c i="3" r="BK484"/>
  <c r="J356"/>
  <c i="2" r="J624"/>
  <c r="J256"/>
  <c i="4" r="BK86"/>
  <c i="2" r="BK318"/>
  <c i="3" r="J520"/>
  <c r="BK469"/>
  <c i="2" r="BK372"/>
  <c r="BK505"/>
  <c r="BK293"/>
  <c r="J251"/>
  <c i="3" r="BK337"/>
  <c r="BK255"/>
  <c i="2" r="J274"/>
  <c r="J505"/>
  <c i="3" r="J249"/>
  <c r="J287"/>
  <c i="2" r="J427"/>
  <c i="3" r="BK415"/>
  <c i="2" r="J523"/>
  <c i="3" r="BK428"/>
  <c r="J246"/>
  <c i="2" r="BK596"/>
  <c r="BK516"/>
  <c i="3" r="J453"/>
  <c i="2" r="J583"/>
  <c i="3" r="J469"/>
  <c r="BK513"/>
  <c r="J513"/>
  <c r="J315"/>
  <c r="J152"/>
  <c r="BK115"/>
  <c i="2" r="J472"/>
  <c r="BK245"/>
  <c r="J424"/>
  <c i="3" r="BK252"/>
  <c r="J137"/>
  <c i="2" r="BK185"/>
  <c r="BK530"/>
  <c i="3" r="BK598"/>
  <c i="2" r="BK354"/>
  <c r="J185"/>
  <c r="F37"/>
  <c r="J342"/>
  <c i="3" r="BK392"/>
  <c r="J144"/>
  <c i="2" r="J361"/>
  <c i="3" r="BK604"/>
  <c i="2" r="J564"/>
  <c r="BK552"/>
  <c r="J446"/>
  <c r="J507"/>
  <c r="J363"/>
  <c i="3" r="J592"/>
  <c r="BK440"/>
  <c r="BK570"/>
  <c i="2" r="BK564"/>
  <c r="BK446"/>
  <c r="BK548"/>
  <c i="3" r="BK356"/>
  <c r="J507"/>
  <c r="BK379"/>
  <c r="BK360"/>
  <c r="BK221"/>
  <c i="2" r="BK315"/>
  <c i="3" r="J588"/>
  <c r="BK451"/>
  <c r="BK529"/>
  <c r="J99"/>
  <c i="2" r="J304"/>
  <c r="J500"/>
  <c i="3" r="BK178"/>
  <c i="2" r="J543"/>
  <c r="BK359"/>
  <c i="3" r="J178"/>
  <c i="2" r="BK274"/>
  <c r="BK500"/>
  <c r="BK147"/>
  <c i="3" r="BK494"/>
  <c r="J598"/>
  <c r="J221"/>
  <c r="BK175"/>
  <c i="4" r="J111"/>
  <c i="1" r="AS54"/>
  <c i="4" r="BK114"/>
  <c i="2" r="BK127"/>
  <c r="BK122"/>
  <c i="3" r="BK274"/>
  <c i="2" r="BK639"/>
  <c r="BK144"/>
  <c i="3" r="J476"/>
  <c r="BK144"/>
  <c r="BK164"/>
  <c r="BK152"/>
  <c i="2" r="J34"/>
  <c r="BK164"/>
  <c r="BK627"/>
  <c i="3" r="BK448"/>
  <c r="BK492"/>
  <c r="BK207"/>
  <c i="2" r="BK342"/>
  <c r="BK497"/>
  <c i="3" r="J340"/>
  <c r="J489"/>
  <c i="4" r="J94"/>
  <c i="2" r="J350"/>
  <c r="BK290"/>
  <c i="3" r="J472"/>
  <c i="2" r="BK528"/>
  <c r="BK488"/>
  <c r="BK194"/>
  <c i="3" r="BK295"/>
  <c r="BK230"/>
  <c i="2" r="J359"/>
  <c i="3" r="J529"/>
  <c i="2" r="J194"/>
  <c r="J477"/>
  <c i="3" r="BK446"/>
  <c r="J399"/>
  <c i="2" r="BK570"/>
  <c r="J137"/>
  <c i="3" r="J492"/>
  <c i="4" r="J114"/>
  <c i="3" r="J215"/>
  <c r="J274"/>
  <c i="2" r="J331"/>
  <c i="3" r="BK585"/>
  <c r="J546"/>
  <c r="J370"/>
  <c i="2" r="J408"/>
  <c r="BK543"/>
  <c i="3" r="BK592"/>
  <c i="2" r="J178"/>
  <c r="BK633"/>
  <c r="J552"/>
  <c r="BK282"/>
  <c r="BK502"/>
  <c r="J502"/>
  <c r="J494"/>
  <c i="3" r="J479"/>
  <c i="2" r="J526"/>
  <c r="J376"/>
  <c r="J596"/>
  <c i="3" r="J373"/>
  <c r="BK479"/>
  <c i="2" r="BK615"/>
  <c r="J290"/>
  <c r="J561"/>
  <c r="BK567"/>
  <c r="J538"/>
  <c i="3" r="BK325"/>
  <c r="BK418"/>
  <c i="2" r="BK369"/>
  <c r="J228"/>
  <c r="J658"/>
  <c r="J600"/>
  <c i="3" r="BK403"/>
  <c r="J604"/>
  <c r="J494"/>
  <c r="BK472"/>
  <c r="J122"/>
  <c i="2" r="BK533"/>
  <c r="J460"/>
  <c r="BK507"/>
  <c i="3" r="J451"/>
  <c r="BK190"/>
  <c r="J271"/>
  <c i="2" r="J312"/>
  <c i="3" r="BK104"/>
  <c i="2" r="J127"/>
  <c r="BK265"/>
  <c r="J482"/>
  <c r="BK397"/>
  <c i="3" r="J278"/>
  <c r="BK278"/>
  <c r="BK293"/>
  <c r="J283"/>
  <c r="BK501"/>
  <c r="BK122"/>
  <c i="2" r="BK557"/>
  <c r="J380"/>
  <c i="3" r="J207"/>
  <c i="2" r="J555"/>
  <c r="BK546"/>
  <c i="3" r="BK212"/>
  <c i="4" r="BK94"/>
  <c i="3" r="BK552"/>
  <c r="J465"/>
  <c r="J437"/>
  <c r="J313"/>
  <c r="BK298"/>
  <c i="2" r="J652"/>
  <c r="BK153"/>
  <c r="J337"/>
  <c r="BK357"/>
  <c r="BK538"/>
  <c r="BK256"/>
  <c r="BK421"/>
  <c r="J144"/>
  <c i="3" r="BK510"/>
  <c i="2" r="J122"/>
  <c r="BK137"/>
  <c r="J606"/>
  <c r="BK234"/>
  <c i="3" r="BK434"/>
  <c r="BK184"/>
  <c i="2" r="BK228"/>
  <c i="3" r="J561"/>
  <c r="J255"/>
  <c i="2" r="J357"/>
  <c r="J346"/>
  <c r="J315"/>
  <c r="J633"/>
  <c i="3" r="BK318"/>
  <c r="BK367"/>
  <c r="BK546"/>
  <c i="2" r="BK394"/>
  <c r="BK210"/>
  <c r="BK231"/>
  <c i="3" r="BK137"/>
  <c r="J385"/>
  <c r="BK465"/>
  <c r="BK443"/>
  <c r="BK168"/>
  <c i="2" r="J548"/>
  <c r="BK482"/>
  <c i="3" r="BK516"/>
  <c r="J379"/>
  <c r="BK399"/>
  <c r="BK246"/>
  <c i="2" r="BK491"/>
  <c r="J218"/>
  <c i="3" r="BK283"/>
  <c i="2" r="J414"/>
  <c i="3" r="J566"/>
  <c r="BK579"/>
  <c r="BK340"/>
  <c r="BK127"/>
  <c i="2" r="J533"/>
  <c r="J354"/>
  <c r="BK439"/>
  <c r="BK555"/>
  <c r="BK400"/>
  <c r="J615"/>
  <c r="J439"/>
  <c r="J189"/>
  <c i="3" r="BK566"/>
  <c r="BK437"/>
  <c r="BK542"/>
  <c i="2" r="BK424"/>
  <c r="J245"/>
  <c i="3" r="J302"/>
  <c r="BK406"/>
  <c r="J164"/>
  <c i="2" r="BK104"/>
  <c r="BK204"/>
  <c r="BK170"/>
  <c r="J620"/>
  <c i="3" r="J403"/>
  <c r="BK287"/>
  <c i="2" r="J259"/>
  <c r="J592"/>
  <c i="3" r="J201"/>
  <c i="2" r="J104"/>
  <c r="BK391"/>
  <c i="3" r="J161"/>
  <c i="2" r="BK99"/>
  <c i="3" r="J175"/>
  <c i="2" r="J366"/>
  <c i="3" r="J498"/>
  <c r="BK474"/>
  <c r="J168"/>
  <c i="2" r="BK403"/>
  <c i="3" r="J585"/>
  <c r="J268"/>
  <c i="2" r="J627"/>
  <c i="3" r="J127"/>
  <c i="2" r="BK453"/>
  <c i="3" r="J155"/>
  <c r="J238"/>
  <c r="BK462"/>
  <c r="BK353"/>
  <c i="2" r="J210"/>
  <c r="F35"/>
  <c i="1" r="BB55"/>
  <c i="4" l="1" r="R85"/>
  <c r="R110"/>
  <c r="P85"/>
  <c r="P84"/>
  <c r="P83"/>
  <c i="1" r="AU57"/>
  <c i="4" r="T85"/>
  <c r="P110"/>
  <c r="T110"/>
  <c i="2" r="R650"/>
  <c r="T650"/>
  <c i="4" r="T84"/>
  <c r="T83"/>
  <c i="2" r="P264"/>
  <c r="R321"/>
  <c r="R537"/>
  <c r="BK445"/>
  <c r="J445"/>
  <c r="J66"/>
  <c r="T481"/>
  <c r="T480"/>
  <c r="BK330"/>
  <c r="J330"/>
  <c r="J65"/>
  <c r="BK537"/>
  <c r="R244"/>
  <c r="R481"/>
  <c r="R480"/>
  <c r="BK244"/>
  <c r="J244"/>
  <c r="J62"/>
  <c r="BK321"/>
  <c r="J321"/>
  <c r="J64"/>
  <c r="T244"/>
  <c r="BK481"/>
  <c r="J481"/>
  <c r="J69"/>
  <c r="T264"/>
  <c r="R445"/>
  <c r="T321"/>
  <c r="T537"/>
  <c r="BK264"/>
  <c r="J264"/>
  <c r="J63"/>
  <c r="P445"/>
  <c r="P563"/>
  <c r="R264"/>
  <c r="P321"/>
  <c r="P537"/>
  <c r="T330"/>
  <c r="BK563"/>
  <c r="J563"/>
  <c r="J72"/>
  <c r="P330"/>
  <c r="BK98"/>
  <c r="J98"/>
  <c r="J61"/>
  <c r="P244"/>
  <c r="T445"/>
  <c i="3" r="BK98"/>
  <c r="J98"/>
  <c r="J61"/>
  <c r="P200"/>
  <c r="BK277"/>
  <c r="J277"/>
  <c r="J64"/>
  <c i="2" r="R98"/>
  <c r="R563"/>
  <c i="3" r="P98"/>
  <c r="P220"/>
  <c r="R286"/>
  <c r="BK391"/>
  <c r="J391"/>
  <c r="J66"/>
  <c r="T427"/>
  <c r="T426"/>
  <c r="P483"/>
  <c r="T509"/>
  <c i="2" r="T98"/>
  <c r="P481"/>
  <c r="P480"/>
  <c i="3" r="BK200"/>
  <c r="J200"/>
  <c r="J62"/>
  <c r="T200"/>
  <c r="T220"/>
  <c r="P277"/>
  <c r="R277"/>
  <c r="T277"/>
  <c r="R391"/>
  <c r="P427"/>
  <c r="P426"/>
  <c r="R483"/>
  <c r="P509"/>
  <c r="BK220"/>
  <c r="J220"/>
  <c r="J63"/>
  <c r="BK286"/>
  <c r="J286"/>
  <c r="J65"/>
  <c r="P391"/>
  <c i="2" r="R330"/>
  <c i="3" r="R98"/>
  <c r="R220"/>
  <c r="T286"/>
  <c r="BK427"/>
  <c r="J427"/>
  <c r="J69"/>
  <c r="BK483"/>
  <c r="J483"/>
  <c r="J71"/>
  <c r="BK509"/>
  <c r="J509"/>
  <c r="J72"/>
  <c i="2" r="P98"/>
  <c r="P97"/>
  <c r="T563"/>
  <c i="3" r="T98"/>
  <c r="R200"/>
  <c r="P286"/>
  <c r="T391"/>
  <c r="R427"/>
  <c r="R426"/>
  <c r="T483"/>
  <c r="R509"/>
  <c i="2" r="BK476"/>
  <c r="J476"/>
  <c r="J67"/>
  <c r="BK651"/>
  <c r="J651"/>
  <c r="J75"/>
  <c r="BK645"/>
  <c r="J645"/>
  <c r="J73"/>
  <c r="BK657"/>
  <c r="J657"/>
  <c r="J76"/>
  <c i="3" r="BK591"/>
  <c r="J591"/>
  <c r="J73"/>
  <c r="BK597"/>
  <c r="J597"/>
  <c r="J75"/>
  <c r="BK422"/>
  <c r="J422"/>
  <c r="J67"/>
  <c i="4" r="BK85"/>
  <c r="J85"/>
  <c r="J61"/>
  <c r="BK110"/>
  <c r="J110"/>
  <c r="J63"/>
  <c i="3" r="BK603"/>
  <c r="J603"/>
  <c r="J76"/>
  <c i="4" r="BK105"/>
  <c r="J105"/>
  <c r="J62"/>
  <c r="E48"/>
  <c r="J52"/>
  <c r="J80"/>
  <c r="BE86"/>
  <c r="BE106"/>
  <c r="BE111"/>
  <c r="F55"/>
  <c r="BE94"/>
  <c r="BE114"/>
  <c i="3" r="BE246"/>
  <c r="BE249"/>
  <c r="BE268"/>
  <c i="2" r="BK480"/>
  <c r="J480"/>
  <c r="J68"/>
  <c i="3" r="BE115"/>
  <c r="BE184"/>
  <c r="BE175"/>
  <c r="BE283"/>
  <c r="BE122"/>
  <c r="BE212"/>
  <c r="BE271"/>
  <c r="E48"/>
  <c r="BE132"/>
  <c r="BE144"/>
  <c r="BE178"/>
  <c r="BE309"/>
  <c r="BE99"/>
  <c r="BE215"/>
  <c r="BE295"/>
  <c r="BE298"/>
  <c r="BE311"/>
  <c i="2" r="BK650"/>
  <c r="J650"/>
  <c r="J74"/>
  <c i="3" r="BE334"/>
  <c r="BE278"/>
  <c r="BE356"/>
  <c r="BE360"/>
  <c r="BE367"/>
  <c r="J52"/>
  <c r="BE104"/>
  <c r="BE137"/>
  <c r="BE201"/>
  <c r="BE293"/>
  <c r="BE392"/>
  <c r="BE302"/>
  <c i="2" r="J537"/>
  <c r="J71"/>
  <c i="3" r="J93"/>
  <c r="BE440"/>
  <c r="BE325"/>
  <c r="BE373"/>
  <c r="BE428"/>
  <c r="BE287"/>
  <c r="BE446"/>
  <c r="BE152"/>
  <c r="BE161"/>
  <c r="BE190"/>
  <c r="BE221"/>
  <c r="BE230"/>
  <c r="BE465"/>
  <c r="BE479"/>
  <c r="BE255"/>
  <c r="BE306"/>
  <c r="BE489"/>
  <c r="BE503"/>
  <c r="BE207"/>
  <c r="BE313"/>
  <c r="BE322"/>
  <c r="BE337"/>
  <c r="BE370"/>
  <c r="BE423"/>
  <c r="BE434"/>
  <c r="BE451"/>
  <c r="BE453"/>
  <c r="BE474"/>
  <c r="BE476"/>
  <c r="BE498"/>
  <c r="BE538"/>
  <c r="BE552"/>
  <c r="BE570"/>
  <c r="BE579"/>
  <c r="BE585"/>
  <c r="BE155"/>
  <c r="BE164"/>
  <c r="BE238"/>
  <c r="BE315"/>
  <c r="BE318"/>
  <c r="BE340"/>
  <c r="BE353"/>
  <c r="BE403"/>
  <c r="BE469"/>
  <c r="BE472"/>
  <c r="BE507"/>
  <c r="BE510"/>
  <c r="BE566"/>
  <c r="BE592"/>
  <c r="BE598"/>
  <c r="BE604"/>
  <c r="BE462"/>
  <c r="BE513"/>
  <c r="BE520"/>
  <c r="BE542"/>
  <c r="BE561"/>
  <c r="BE573"/>
  <c r="BE127"/>
  <c r="BE252"/>
  <c r="BE385"/>
  <c r="BE406"/>
  <c r="BE418"/>
  <c r="BE443"/>
  <c r="BE459"/>
  <c r="BE529"/>
  <c r="F93"/>
  <c r="BE260"/>
  <c r="BE448"/>
  <c r="BE484"/>
  <c r="BE501"/>
  <c r="BE516"/>
  <c r="BE588"/>
  <c r="BE168"/>
  <c r="BE274"/>
  <c r="BE379"/>
  <c r="BE399"/>
  <c r="BE415"/>
  <c r="BE437"/>
  <c r="BE492"/>
  <c r="BE494"/>
  <c r="BE546"/>
  <c i="2" r="BE189"/>
  <c r="BE391"/>
  <c r="BE397"/>
  <c r="BE497"/>
  <c r="BE516"/>
  <c r="BE633"/>
  <c i="1" r="AW55"/>
  <c i="2" r="BE115"/>
  <c r="BE153"/>
  <c r="BE513"/>
  <c r="BE523"/>
  <c r="BE526"/>
  <c r="BE528"/>
  <c r="BE533"/>
  <c r="BE543"/>
  <c r="BE552"/>
  <c r="BE652"/>
  <c i="1" r="BC55"/>
  <c i="2" r="J52"/>
  <c r="F93"/>
  <c r="BE161"/>
  <c r="BE228"/>
  <c r="BE147"/>
  <c r="BE178"/>
  <c r="BE182"/>
  <c r="BE224"/>
  <c r="BE359"/>
  <c r="BE380"/>
  <c r="BE624"/>
  <c r="BE127"/>
  <c r="BE204"/>
  <c r="BE274"/>
  <c r="BE296"/>
  <c r="BE342"/>
  <c r="BE350"/>
  <c r="BE361"/>
  <c r="BE363"/>
  <c r="BE400"/>
  <c r="BE457"/>
  <c r="BE491"/>
  <c i="1" r="BA55"/>
  <c i="2" r="BE185"/>
  <c r="BE251"/>
  <c r="BE282"/>
  <c r="BE376"/>
  <c r="BE439"/>
  <c r="BE460"/>
  <c r="BE494"/>
  <c r="BE505"/>
  <c r="BE519"/>
  <c r="J93"/>
  <c r="BE194"/>
  <c r="BE414"/>
  <c r="BE446"/>
  <c r="BE642"/>
  <c r="BE164"/>
  <c r="BE245"/>
  <c r="BE304"/>
  <c r="BE312"/>
  <c r="BE331"/>
  <c r="BE339"/>
  <c r="BE394"/>
  <c r="BE433"/>
  <c r="BE620"/>
  <c r="BE627"/>
  <c r="BE218"/>
  <c r="BE256"/>
  <c r="BE293"/>
  <c r="BE369"/>
  <c r="BE408"/>
  <c r="BE453"/>
  <c r="BE469"/>
  <c r="BE477"/>
  <c r="BE658"/>
  <c r="BE231"/>
  <c r="BE372"/>
  <c r="BE403"/>
  <c r="BE424"/>
  <c r="BE482"/>
  <c r="BE502"/>
  <c r="BE596"/>
  <c r="BE615"/>
  <c r="BE639"/>
  <c r="E48"/>
  <c r="BE99"/>
  <c r="BE122"/>
  <c r="BE137"/>
  <c r="BE265"/>
  <c r="BE299"/>
  <c r="BE322"/>
  <c r="BE472"/>
  <c r="BE234"/>
  <c r="BE327"/>
  <c r="BE357"/>
  <c r="BE548"/>
  <c r="BE583"/>
  <c r="BE104"/>
  <c r="BE290"/>
  <c r="BE315"/>
  <c r="BE318"/>
  <c r="BE337"/>
  <c r="BE346"/>
  <c r="BE354"/>
  <c r="BE366"/>
  <c r="BE488"/>
  <c r="BE507"/>
  <c r="BE538"/>
  <c r="BE132"/>
  <c r="BE144"/>
  <c r="BE421"/>
  <c r="BE500"/>
  <c r="BE564"/>
  <c r="BE567"/>
  <c r="BE570"/>
  <c r="BE606"/>
  <c r="BE170"/>
  <c r="BE201"/>
  <c r="BE210"/>
  <c r="BE259"/>
  <c r="BE427"/>
  <c r="BE530"/>
  <c r="BE546"/>
  <c r="BE555"/>
  <c r="BE557"/>
  <c r="BE561"/>
  <c r="BE574"/>
  <c r="BE592"/>
  <c r="BE600"/>
  <c r="BE646"/>
  <c i="1" r="BD55"/>
  <c i="3" r="J34"/>
  <c i="1" r="AW56"/>
  <c i="3" r="F35"/>
  <c i="1" r="BB56"/>
  <c i="3" r="F36"/>
  <c i="1" r="BC56"/>
  <c i="4" r="F36"/>
  <c i="1" r="BC57"/>
  <c i="4" r="F37"/>
  <c i="1" r="BD57"/>
  <c i="3" r="F37"/>
  <c i="1" r="BD56"/>
  <c i="4" r="F34"/>
  <c i="1" r="BA57"/>
  <c i="3" r="F34"/>
  <c i="1" r="BA56"/>
  <c i="4" r="F35"/>
  <c i="1" r="BB57"/>
  <c i="4" r="J34"/>
  <c i="1" r="AW57"/>
  <c i="2" l="1" r="T97"/>
  <c i="4" r="R84"/>
  <c r="R83"/>
  <c i="3" r="BK482"/>
  <c r="J482"/>
  <c r="J70"/>
  <c r="BK426"/>
  <c r="J426"/>
  <c r="J68"/>
  <c r="P482"/>
  <c i="2" r="R97"/>
  <c i="3" r="R97"/>
  <c i="2" r="T536"/>
  <c r="T96"/>
  <c r="P536"/>
  <c r="P96"/>
  <c i="1" r="AU55"/>
  <c i="3" r="T97"/>
  <c r="R482"/>
  <c i="2" r="BK97"/>
  <c r="J97"/>
  <c r="J60"/>
  <c i="3" r="P97"/>
  <c r="P96"/>
  <c i="1" r="AU56"/>
  <c i="3" r="T482"/>
  <c i="2" r="BK536"/>
  <c r="J536"/>
  <c r="J70"/>
  <c r="R536"/>
  <c i="3" r="BK97"/>
  <c r="J97"/>
  <c r="J60"/>
  <c i="4" r="BK84"/>
  <c r="J84"/>
  <c r="J60"/>
  <c i="3" r="BK596"/>
  <c r="J596"/>
  <c r="J74"/>
  <c i="2" r="BK96"/>
  <c r="J96"/>
  <c r="J59"/>
  <c r="F33"/>
  <c i="1" r="AZ55"/>
  <c i="3" r="J33"/>
  <c i="1" r="AV56"/>
  <c r="AT56"/>
  <c r="BA54"/>
  <c r="AW54"/>
  <c r="AK30"/>
  <c r="BC54"/>
  <c r="W32"/>
  <c i="4" r="F33"/>
  <c i="1" r="AZ57"/>
  <c i="2" r="J33"/>
  <c i="1" r="AV55"/>
  <c r="AT55"/>
  <c i="3" r="F33"/>
  <c i="1" r="AZ56"/>
  <c r="BB54"/>
  <c r="W31"/>
  <c r="BD54"/>
  <c r="W33"/>
  <c i="4" r="J33"/>
  <c i="1" r="AV57"/>
  <c r="AT57"/>
  <c i="3" l="1" r="T96"/>
  <c r="R96"/>
  <c i="2" r="R96"/>
  <c i="3" r="BK96"/>
  <c r="J96"/>
  <c i="4" r="BK83"/>
  <c r="J83"/>
  <c r="J59"/>
  <c i="2" r="J30"/>
  <c i="1" r="AG55"/>
  <c r="AY54"/>
  <c r="AU54"/>
  <c r="AX54"/>
  <c r="AZ54"/>
  <c r="W29"/>
  <c r="W30"/>
  <c i="3" r="J30"/>
  <c i="1" r="AG56"/>
  <c r="AN56"/>
  <c i="3" l="1" r="J59"/>
  <c r="J39"/>
  <c i="2" r="J39"/>
  <c i="1" r="AN55"/>
  <c i="4" r="J30"/>
  <c i="1" r="AG57"/>
  <c r="AG54"/>
  <c r="AK26"/>
  <c r="AV54"/>
  <c r="AK29"/>
  <c r="AK35"/>
  <c i="4" l="1" r="J39"/>
  <c i="1" r="AN57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<sst xmlns="http://schemas.openxmlformats.org/spreadsheetml/2006/main">
  <si>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</si>
  <si>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</si>
  <si>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</si>
  <si>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</si>
  <si>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</si>
  <si>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{ccb32b91-55e8-4abb-af93-6b24bd6db143}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</si>
  <si>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</si>
  <si>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</si>
  <si>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</si>
  <si>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</si>
  <si>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</si>
  <si>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</si>
  <si>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</si>
  <si>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</si>
  <si>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20241-132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</si>
  <si>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</si>
  <si>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</si>
  <si>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PŘECHODY PRO CHODCE V ULICI MEISNEROVA, K.Ú. CHOMUTOV</t>
  </si>
  <si>
    <t>KSO:</t>
  </si>
  <si>
    <t/>
  </si>
  <si>
    <t>CC-CZ:</t>
  </si>
  <si>
    <t>Místo:</t>
  </si>
  <si>
    <t xml:space="preserve"> </t>
  </si>
  <si>
    <t>Datum:</t>
  </si>
  <si>
    <t>25. 9. 2024</t>
  </si>
  <si>
    <t>Zadavatel:</t>
  </si>
  <si>
    <t>IČ:</t>
  </si>
  <si>
    <t>STATUTÁRNÍ MĚSTO CHOMUTOV,Zborovská 4602,Chomutov</t>
  </si>
  <si>
    <t>DIČ:</t>
  </si>
  <si>
    <t>Uchazeč:</t>
  </si>
  <si>
    <t>Vyplň údaj</t>
  </si>
  <si>
    <t>Projektant:</t>
  </si>
  <si>
    <t>08624704</t>
  </si>
  <si>
    <t>DOSPRO s.r.o.,Bořivojova 2420/19,Praha 3</t>
  </si>
  <si>
    <t>CZ08624704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</si>
  <si>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</si>
  <si>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</si>
  <si>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</si>
  <si>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</si>
  <si>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</si>
  <si>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</si>
  <si>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</si>
  <si>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</si>
  <si>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</si>
  <si>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</si>
  <si>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</si>
  <si>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</si>
  <si>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</si>
  <si>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</si>
  <si>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</si>
  <si>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</si>
  <si>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</si>
  <si>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</si>
  <si>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</si>
  <si>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</si>
  <si>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</si>
  <si>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</si>
  <si>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</si>
  <si>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</si>
  <si>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</si>
  <si>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</si>
  <si>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</si>
  <si>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</si>
  <si>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</si>
  <si>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</si>
  <si>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</si>
  <si>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</si>
  <si>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</si>
  <si>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</si>
  <si>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</si>
  <si>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</si>
  <si>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</si>
  <si>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</si>
  <si>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</si>
  <si>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</si>
  <si>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</si>
  <si>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</si>
  <si>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</si>
  <si>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</si>
  <si>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Přechod pro chodce v ulici Meisnerova u křižovatky s ulicí Maxima Gorkého</t>
  </si>
  <si>
    <t>STA</t>
  </si>
  <si>
    <t>1</t>
  </si>
  <si>
    <t>{b11d0b89-e6b1-44e8-aeed-b225c528578b}</t>
  </si>
  <si>
    <t>2</t>
  </si>
  <si>
    <t>SO 102</t>
  </si>
  <si>
    <t>Přechod pro chodce v ulici Meisnerova u křižovatky s ulicemi Mjr. Šulce a Křižíkova</t>
  </si>
  <si>
    <t>{b69826a1-59d5-4ce8-a10b-e4e26c0c7b33}</t>
  </si>
  <si>
    <t>VRN</t>
  </si>
  <si>
    <t>{6eb4e8dc-8736-4886-8ef6-5fceb57baa3f}</t>
  </si>
  <si>
    <t>KRYCÍ LIST SOUPISU PRACÍ</t>
  </si>
  <si>
    <t>Objekt:</t>
  </si>
  <si>
    <t>SO 101 - Přechod pro chodce v ulici Meisnerova u křižovatky s ulicí Maxima Gorkého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</si>
  <si>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</si>
  <si>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</si>
  <si>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</si>
  <si>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</si>
  <si>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</si>
  <si>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</si>
  <si>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</si>
  <si>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</si>
  <si>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</si>
  <si>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</si>
  <si>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</si>
  <si>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</si>
  <si>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</si>
  <si>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</si>
  <si>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</si>
  <si>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</si>
  <si>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</si>
  <si>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</si>
  <si>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</si>
  <si>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</si>
  <si>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</si>
  <si>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</si>
  <si>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</si>
  <si>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</si>
  <si>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</si>
  <si>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</si>
  <si>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</si>
  <si>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</si>
  <si>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</si>
  <si>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</si>
  <si>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</si>
  <si>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</si>
  <si>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</si>
  <si>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</si>
  <si>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</si>
  <si>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</si>
  <si>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</si>
  <si>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</si>
  <si>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</si>
  <si>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</si>
  <si>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</si>
  <si>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</si>
  <si>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2024 02</t>
  </si>
  <si>
    <t>4</t>
  </si>
  <si>
    <t>-797105646</t>
  </si>
  <si>
    <t>PP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</si>
  <si>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</si>
  <si>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Online PSC</t>
  </si>
  <si>
    <t>https://podminky.urs.cz/item/CS_URS_2024_02/113106121</t>
  </si>
  <si>
    <t>VV</t>
  </si>
  <si>
    <t>Odstranění povrchu chodníku - betonová čtvercová dlažba</t>
  </si>
  <si>
    <t>16</t>
  </si>
  <si>
    <t>113107322</t>
  </si>
  <si>
    <t>Odstranění podkladu z kameniva drceného tl přes 100 do 200 mm strojně pl do 50 m2</t>
  </si>
  <si>
    <t>-2103230336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</si>
  <si>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</si>
  <si>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https://podminky.urs.cz/item/CS_URS_2024_02/113107322</t>
  </si>
  <si>
    <t>Odstranění podkladních vrstev vozovky - 150 mm</t>
  </si>
  <si>
    <t xml:space="preserve"> - původní konstrukční vrstvy vozovky; průměrná tl. 0,3 m</t>
  </si>
  <si>
    <t xml:space="preserve"> - předpoklad: 50 % konstrukční vrstvy stmelené cementem (KSC/beton), 50 % nestmelené vrstvy (štěrky)</t>
  </si>
  <si>
    <t>47</t>
  </si>
  <si>
    <t>Odstranění podkladních vrstev chodníku</t>
  </si>
  <si>
    <t xml:space="preserve"> - původní konstrukční vrstvy vozovky; průměrná tl. 0,15 m - nestmelené vrstvy (štěrky)</t>
  </si>
  <si>
    <t>Součet</t>
  </si>
  <si>
    <t>3</t>
  </si>
  <si>
    <t>113107331</t>
  </si>
  <si>
    <t>Odstranění podkladu z betonu prostého tl přes 100 do 150 mm strojně pl do 50 m2</t>
  </si>
  <si>
    <t>-228521344</t>
  </si>
  <si>
    <t>Odstranění podkladů nebo krytů strojně plochy jednotlivě do 50 m2 s přemístěním hmot na skládku na vzdálenost do 3 m nebo s naložením na dopravní prostředek z betonu prostého, o tl. vrstvy přes 100 do 150 mm</t>
  </si>
  <si>
    <t>https://podminky.urs.cz/item/CS_URS_2024_02/113107331</t>
  </si>
  <si>
    <t>113107341</t>
  </si>
  <si>
    <t>Odstranění podkladu živičného tl 50 mm strojně pl do 50 m2</t>
  </si>
  <si>
    <t>446517415</t>
  </si>
  <si>
    <t>Odstranění podkladů nebo krytů strojně plochy jednotlivě do 50 m2 s přemístěním hmot na skládku na vzdálenost do 3 m nebo s naložením na dopravní prostředek živičných, o tl. vrstvy do 50 mm</t>
  </si>
  <si>
    <t>https://podminky.urs.cz/item/CS_URS_2024_02/113107341</t>
  </si>
  <si>
    <t>Odstranění povrchu chodníku - litý asfalt</t>
  </si>
  <si>
    <t>5</t>
  </si>
  <si>
    <t>113154512</t>
  </si>
  <si>
    <t>Frézování živičného krytu tl 40 mm pruh š do 0,5 m pl do 500 m2</t>
  </si>
  <si>
    <t>-1950676603</t>
  </si>
  <si>
    <t>Frézování živičného podkladu nebo krytu s naložením hmot na dopravní prostředek plochy do 500 m2 pruhu šířky do 0,5 m, tloušťky vrstvy 40 mm</t>
  </si>
  <si>
    <t>https://podminky.urs.cz/item/CS_URS_2024_02/113154512</t>
  </si>
  <si>
    <t>Odstranění povrchu stávající asfaltové vozovky</t>
  </si>
  <si>
    <t>6</t>
  </si>
  <si>
    <t>113154515</t>
  </si>
  <si>
    <t>Frézování živičného krytu tl 70 mm pruh š do 0,5 m pl do 500 m2</t>
  </si>
  <si>
    <t>747035342</t>
  </si>
  <si>
    <t>Frézování živičného podkladu nebo krytu s naložením hmot na dopravní prostředek plochy do 500 m2 pruhu šířky do 0,5 m, tloušťky vrstvy 70 mm</t>
  </si>
  <si>
    <t>https://podminky.urs.cz/item/CS_URS_2024_02/113154515</t>
  </si>
  <si>
    <t>7</t>
  </si>
  <si>
    <t>113201112</t>
  </si>
  <si>
    <t>Vytrhání obrub silničních ležatých</t>
  </si>
  <si>
    <t>m</t>
  </si>
  <si>
    <t>-1486751528</t>
  </si>
  <si>
    <t>Vytrhání obrub s vybouráním lože, s přemístěním hmot na skládku na vzdálenost do 3 m nebo s naložením na dopravní prostředek silničních ležatých</t>
  </si>
  <si>
    <t>https://podminky.urs.cz/item/CS_URS_2024_02/113201112</t>
  </si>
  <si>
    <t>Odstranění stávající kamenné obruby</t>
  </si>
  <si>
    <t xml:space="preserve"> - kamenná obruba 30 x 20 cm; rozebrání, očištění, provizorní uložení na palety</t>
  </si>
  <si>
    <t xml:space="preserve"> - následné zpětné užití na stavbě</t>
  </si>
  <si>
    <t>8</t>
  </si>
  <si>
    <t>113202111</t>
  </si>
  <si>
    <t>Vytrhání obrub krajníků obrubníků stojatých</t>
  </si>
  <si>
    <t>121231330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</si>
  <si>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</si>
  <si>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</si>
  <si>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9</t>
  </si>
  <si>
    <t>121151103</t>
  </si>
  <si>
    <t>Sejmutí ornice plochy do 100 m2 tl vrstvy do 200 mm strojně</t>
  </si>
  <si>
    <t>-1325613436</t>
  </si>
  <si>
    <t>Sejmutí ornice strojně při souvislé ploše do 100 m2, tl. vrstvy do 200 mm</t>
  </si>
  <si>
    <t>https://podminky.urs.cz/item/CS_URS_2024_02/121151103</t>
  </si>
  <si>
    <t>Sejmutí ornice</t>
  </si>
  <si>
    <t xml:space="preserve"> - tl. 150 mm - zpětné uložení na stavbě</t>
  </si>
  <si>
    <t>20</t>
  </si>
  <si>
    <t>10</t>
  </si>
  <si>
    <t>122251101</t>
  </si>
  <si>
    <t>Odkopávky a prokopávky nezapažené v hornině třídy těžitelnosti I skupiny 3 objem do 20 m3 strojně</t>
  </si>
  <si>
    <t>m3</t>
  </si>
  <si>
    <t>-1245698990</t>
  </si>
  <si>
    <t>Odkopávky a prokopávky nezapažené strojně v hornině třídy těžitelnosti I skupiny 3 do 20 m3</t>
  </si>
  <si>
    <t>https://podminky.urs.cz/item/CS_URS_2024_02/122251101</t>
  </si>
  <si>
    <t>Sanace aktivní zóny - náhrada</t>
  </si>
  <si>
    <t xml:space="preserve"> - náhrada (odkop + zpětný dosyp) AZ, materiál dle ČSN 73 6133 (betonový recyklát)</t>
  </si>
  <si>
    <t xml:space="preserve"> - pod vozovkou, tl. 0,5m</t>
  </si>
  <si>
    <t xml:space="preserve"> - čerpání pouze se souhlasem TDI</t>
  </si>
  <si>
    <t>17*0,5*1,05</t>
  </si>
  <si>
    <t>11</t>
  </si>
  <si>
    <t>131213702</t>
  </si>
  <si>
    <t>Hloubení nezapažených jam v nesoudržných horninách třídy těžitelnosti I skupiny 3 ručně</t>
  </si>
  <si>
    <t>-1541696977</t>
  </si>
  <si>
    <t>Hloubení nezapažených jam ručně s urovnáním dna do předepsaného profilu a spádu v hornině třídy těžitelnosti I skupiny 3 nesoudržných</t>
  </si>
  <si>
    <t>https://podminky.urs.cz/item/CS_URS_2024_02/131213702</t>
  </si>
  <si>
    <t>132251101</t>
  </si>
  <si>
    <t>Hloubení rýh nezapažených š do 800 mm v hornině třídy těžitelnosti I skupiny 3 objem do 20 m3 strojně</t>
  </si>
  <si>
    <t>1073256021</t>
  </si>
  <si>
    <t>Hloubení nezapažených rýh šířky do 800 mm strojně s urovnáním dna do předepsaného profilu a spádu v hornině třídy těžitelnosti I skupiny 3 do 20 m3</t>
  </si>
  <si>
    <t>https://podminky.urs.cz/item/CS_URS_2024_02/132251101</t>
  </si>
  <si>
    <t>Podélná drenáž</t>
  </si>
  <si>
    <t xml:space="preserve"> - rýha 0,5x0,5m;</t>
  </si>
  <si>
    <t>37*0,5*0,5</t>
  </si>
  <si>
    <t>13</t>
  </si>
  <si>
    <t>162211311</t>
  </si>
  <si>
    <t>Vodorovné přemístění výkopku z horniny třídy těžitelnosti I skupiny 1 až 3 stavebním kolečkem do 10 m</t>
  </si>
  <si>
    <t>-100935941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</si>
  <si>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</si>
  <si>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https://podminky.urs.cz/item/CS_URS_2024_02/162211311</t>
  </si>
  <si>
    <t>ornice na deponii</t>
  </si>
  <si>
    <t>20*0,15</t>
  </si>
  <si>
    <t>ornice z deponie</t>
  </si>
  <si>
    <t>14</t>
  </si>
  <si>
    <t>162211319</t>
  </si>
  <si>
    <t>Příplatek k vodorovnému přemístění výkopku z horniny třídy těžitelnosti I skupiny 1 až 3 stavebním kolečkem za každých dalších 10 m</t>
  </si>
  <si>
    <t>-160432989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</si>
  <si>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</si>
  <si>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https://podminky.urs.cz/item/CS_URS_2024_02/162211319</t>
  </si>
  <si>
    <t>6*4 'Přepočtené koeficientem množství</t>
  </si>
  <si>
    <t>15</t>
  </si>
  <si>
    <t>162751117</t>
  </si>
  <si>
    <t>Vodorovné přemístění přes 9 000 do 10000 m výkopku/sypaniny z horniny třídy těžitelnosti I skupiny 1 až 3</t>
  </si>
  <si>
    <t>-147774366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</si>
  <si>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</si>
  <si>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</si>
  <si>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162751119</t>
  </si>
  <si>
    <t>Příplatek k vodorovnému přemístění výkopku/sypaniny z horniny třídy těžitelnosti I skupiny 1 až 3 ZKD 1000 m přes 10000 m</t>
  </si>
  <si>
    <t>-988449569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</si>
  <si>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</si>
  <si>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</si>
  <si>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18,391*10 'Přepočtené koeficientem množství</t>
  </si>
  <si>
    <t>17</t>
  </si>
  <si>
    <t>167111101</t>
  </si>
  <si>
    <t>Nakládání výkopku z hornin třídy těžitelnosti I skupiny 1 až 3 ručně</t>
  </si>
  <si>
    <t>-1654285348</t>
  </si>
  <si>
    <t>Nakládání, skládání a překládání neulehlého výkopku nebo sypaniny ručně nakládání, z hornin třídy těžitelnosti I, skupiny 1 až 3</t>
  </si>
  <si>
    <t>https://podminky.urs.cz/item/CS_URS_2024_02/167111101</t>
  </si>
  <si>
    <t>18</t>
  </si>
  <si>
    <t>171151103</t>
  </si>
  <si>
    <t>Uložení sypaniny z hornin soudržných do násypů zhutněných strojně</t>
  </si>
  <si>
    <t>-123641955</t>
  </si>
  <si>
    <t>Uložení sypanin do násypů strojně s rozprostřením sypaniny ve vrstvách a s hrubým urovnáním zhutněných z hornin soudržných jakékoliv třídy těžitelnosti</t>
  </si>
  <si>
    <t>https://podminky.urs.cz/item/CS_URS_2024_02/171151103</t>
  </si>
  <si>
    <t>Vytvoření dodatečného násypu (zemní krajnice)</t>
  </si>
  <si>
    <t xml:space="preserve"> - nakupovaný materiál min. málo vhodný dle ČSN 73 6133</t>
  </si>
  <si>
    <t xml:space="preserve"> - hutněno dle TKP - 100 % PS</t>
  </si>
  <si>
    <t>5,75</t>
  </si>
  <si>
    <t>19</t>
  </si>
  <si>
    <t>M</t>
  </si>
  <si>
    <t>10364100</t>
  </si>
  <si>
    <t>zemina pro terénní úpravy - tříděná</t>
  </si>
  <si>
    <t>t</t>
  </si>
  <si>
    <t>-309683649</t>
  </si>
  <si>
    <t>5,75*1,8 'Přepočtené koeficientem množství</t>
  </si>
  <si>
    <t>171201231</t>
  </si>
  <si>
    <t>Poplatek za uložení zeminy a kamení na recyklační skládce (skládkovné) kód odpadu 17 05 04</t>
  </si>
  <si>
    <t>-2130517803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</si>
  <si>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</si>
  <si>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</si>
  <si>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přeb.zemina na skládku</t>
  </si>
  <si>
    <t>8,925+9,250+0,216</t>
  </si>
  <si>
    <t>18,391*1,8 'Přepočtené koeficientem množství</t>
  </si>
  <si>
    <t>171251201</t>
  </si>
  <si>
    <t>Uložení sypaniny na skládky nebo meziskládky</t>
  </si>
  <si>
    <t>-4141326</t>
  </si>
  <si>
    <t>Uložení sypaniny na skládky nebo meziskládky bez hutnění s upravením uložené sypaniny do předepsaného tvaru</t>
  </si>
  <si>
    <t>https://podminky.urs.cz/item/CS_URS_2024_02/171251201</t>
  </si>
  <si>
    <t>22</t>
  </si>
  <si>
    <t>181311103</t>
  </si>
  <si>
    <t>Rozprostření ornice tl vrstvy do 200 mm v rovině nebo ve svahu do 1:5 ručně</t>
  </si>
  <si>
    <t>424910779</t>
  </si>
  <si>
    <t>Rozprostření a urovnání ornice v rovině nebo ve svahu sklonu do 1:5 ručně při souvislé ploše, tl. vrstvy do 200 mm</t>
  </si>
  <si>
    <t>https://podminky.urs.cz/item/CS_URS_2024_02/181311103</t>
  </si>
  <si>
    <t>NOVÉ PLOCHY – ZELEŇ</t>
  </si>
  <si>
    <t xml:space="preserve"> -  tl. 150 mm - humusování + osetí</t>
  </si>
  <si>
    <t>41</t>
  </si>
  <si>
    <t>23</t>
  </si>
  <si>
    <t>10364101</t>
  </si>
  <si>
    <t>zemina pro terénní úpravy - ornice</t>
  </si>
  <si>
    <t>-209250903</t>
  </si>
  <si>
    <t>41*0,15-3,0</t>
  </si>
  <si>
    <t>3,15*1,8 'Přepočtené koeficientem množství</t>
  </si>
  <si>
    <t>24</t>
  </si>
  <si>
    <t>181411131</t>
  </si>
  <si>
    <t>Založení parkového trávníku výsevem pl do 1000 m2 v rovině a ve svahu do 1:5</t>
  </si>
  <si>
    <t>-1851356675</t>
  </si>
  <si>
    <t>Založení trávníku na půdě předem připravené plochy do 1000 m2 výsevem včetně utažení parkového v rovině nebo na svahu do 1:5</t>
  </si>
  <si>
    <t>https://podminky.urs.cz/item/CS_URS_2024_02/181411131</t>
  </si>
  <si>
    <t>25</t>
  </si>
  <si>
    <t>00572410</t>
  </si>
  <si>
    <t>osivo směs travní parková</t>
  </si>
  <si>
    <t>kg</t>
  </si>
  <si>
    <t>1557232161</t>
  </si>
  <si>
    <t>41*0,035 'Přepočtené koeficientem množství</t>
  </si>
  <si>
    <t>26</t>
  </si>
  <si>
    <t>181951112</t>
  </si>
  <si>
    <t>Úprava pláně v hornině třídy těžitelnosti I skupiny 1 až 3 se zhutněním strojně</t>
  </si>
  <si>
    <t>94582378</t>
  </si>
  <si>
    <t>Úprava pláně vyrovnáním výškových rozdílů strojně v hornině třídy těžitelnosti I, skupiny 1 až 3 se zhutněním</t>
  </si>
  <si>
    <t>https://podminky.urs.cz/item/CS_URS_2024_02/181951112</t>
  </si>
  <si>
    <t>NOVÉ PLOCHY - SKLADBA 1 - ASFALTOVÁ VOZOVKA V MÍSTĚ NAPOJENÍ NA MK</t>
  </si>
  <si>
    <t>NOVÉ PLOCHY - SKLADBA 2 – CHODNÍK PRO PĚŠÍ</t>
  </si>
  <si>
    <t>18*1,05</t>
  </si>
  <si>
    <t>NOVÉ PLOCHY - SKLADBA 2.1 - HMATOVÉ ÚPRAVY</t>
  </si>
  <si>
    <t>8*1,05</t>
  </si>
  <si>
    <t>Zakládání</t>
  </si>
  <si>
    <t>27</t>
  </si>
  <si>
    <t>211531111</t>
  </si>
  <si>
    <t>Výplň odvodňovacích žeber nebo trativodů kamenivem hrubým drceným frakce 16 až 63 mm</t>
  </si>
  <si>
    <t>-1409185565</t>
  </si>
  <si>
    <t>Výplň kamenivem do rýh odvodňovacích žeber nebo trativodů bez zhutnění, s úpravou povrchu výplně kamenivem hrubým drceným frakce 16 až 63 mm</t>
  </si>
  <si>
    <t>https://podminky.urs.cz/item/CS_URS_2024_02/211531111</t>
  </si>
  <si>
    <t xml:space="preserve"> - rýha 0,5x0,5m; obaleno separační geotextilií min. 250g/m2, výplň kamenivem 32/63 (16/32)</t>
  </si>
  <si>
    <t>28</t>
  </si>
  <si>
    <t>211971110</t>
  </si>
  <si>
    <t>Zřízení opláštění žeber nebo trativodů geotextilií v rýze nebo zářezu sklonu do 1:2</t>
  </si>
  <si>
    <t>1288158582</t>
  </si>
  <si>
    <t>Zřízení opláštění výplně z geotextilie odvodňovacích žeber nebo trativodů v rýze nebo zářezu se stěnami šikmými o sklonu do 1:2</t>
  </si>
  <si>
    <t>https://podminky.urs.cz/item/CS_URS_2024_02/211971110</t>
  </si>
  <si>
    <t>37*0,5*4</t>
  </si>
  <si>
    <t>29</t>
  </si>
  <si>
    <t>69311068</t>
  </si>
  <si>
    <t>geotextilie netkaná separační, ochranná, filtrační, drenážní PP 300g/m2</t>
  </si>
  <si>
    <t>1562884068</t>
  </si>
  <si>
    <t>74*1,2 'Přepočtené koeficientem množství</t>
  </si>
  <si>
    <t>30</t>
  </si>
  <si>
    <t>275313711</t>
  </si>
  <si>
    <t>Základové patky z betonu tř. C 20/25</t>
  </si>
  <si>
    <t>-1546051238</t>
  </si>
  <si>
    <t>Základy z betonu prostého patky a bloky z betonu kamenem neprokládaného tř. C 20/25</t>
  </si>
  <si>
    <t>https://podminky.urs.cz/item/CS_URS_2024_02/275313711</t>
  </si>
  <si>
    <t>značky</t>
  </si>
  <si>
    <t>0,3*0,3*0,8*3</t>
  </si>
  <si>
    <t>Komunikace pozemní</t>
  </si>
  <si>
    <t>31</t>
  </si>
  <si>
    <t>564851011</t>
  </si>
  <si>
    <t>Podklad ze štěrkodrtě ŠD plochy do 100 m2 tl 150 mm</t>
  </si>
  <si>
    <t>-139214208</t>
  </si>
  <si>
    <t>Podklad ze štěrkodrti ŠD s rozprostřením a zhutněním plochy jednotlivě do 100 m2, po zhutnění tl. 150 mm</t>
  </si>
  <si>
    <t>https://podminky.urs.cz/item/CS_URS_2024_02/564851011</t>
  </si>
  <si>
    <t>Štěrkodrť frakce 0/32 (0/45)</t>
  </si>
  <si>
    <t>Štěrkodrť frakce 0/63 (0/45)</t>
  </si>
  <si>
    <t>32</t>
  </si>
  <si>
    <t>564861011</t>
  </si>
  <si>
    <t>Podklad ze štěrkodrtě ŠD plochy do 100 m2 tl 200 mm</t>
  </si>
  <si>
    <t>1859204243</t>
  </si>
  <si>
    <t>Podklad ze štěrkodrti ŠD s rozprostřením a zhutněním plochy jednotlivě do 100 m2, po zhutnění tl. 200 mm</t>
  </si>
  <si>
    <t>https://podminky.urs.cz/item/CS_URS_2024_02/564861011</t>
  </si>
  <si>
    <t>33</t>
  </si>
  <si>
    <t>564970315</t>
  </si>
  <si>
    <t>Podklad z betonového recyklátu plochy do 100 m2 tl 250 mm</t>
  </si>
  <si>
    <t>981771746</t>
  </si>
  <si>
    <t>Podklad nebo podsyp z betonového recyklátu s rozprostřením a zhutněním plochy jednotlivě do 100 m2, po zhutnění tl. 250 mm</t>
  </si>
  <si>
    <t>https://podminky.urs.cz/item/CS_URS_2024_02/564970315</t>
  </si>
  <si>
    <t xml:space="preserve"> - pod vozovkou  tl. 0,5m</t>
  </si>
  <si>
    <t>17*1,05*2</t>
  </si>
  <si>
    <t>34</t>
  </si>
  <si>
    <t>565165101</t>
  </si>
  <si>
    <t>Asfaltový beton vrstva podkladní ACP 16 (obalované kamenivo OKS) tl 80 mm š do 1,5 m</t>
  </si>
  <si>
    <t>-16966487</t>
  </si>
  <si>
    <t>Asfaltový beton vrstva podkladní ACP 16 (obalované kamenivo střednězrnné - OKS) s rozprostřením a zhutněním v pruhu šířky do 1,5 m, po zhutnění tl. 80 mm</t>
  </si>
  <si>
    <t>https://podminky.urs.cz/item/CS_URS_2024_02/565165101</t>
  </si>
  <si>
    <t>35</t>
  </si>
  <si>
    <t>573111112</t>
  </si>
  <si>
    <t>Postřik živičný infiltrační s posypem z asfaltu množství 1 kg/m2</t>
  </si>
  <si>
    <t>-2127388136</t>
  </si>
  <si>
    <t>Postřik infiltrační PI z asfaltu silničního s posypem kamenivem, v množství 1,00 kg/m2</t>
  </si>
  <si>
    <t>https://podminky.urs.cz/item/CS_URS_2024_02/573111112</t>
  </si>
  <si>
    <t>36</t>
  </si>
  <si>
    <t>573231106</t>
  </si>
  <si>
    <t>Postřik živičný spojovací ze silniční emulze v množství 0,30 kg/m2</t>
  </si>
  <si>
    <t>394138797</t>
  </si>
  <si>
    <t>Postřik spojovací PS bez posypu kamenivem ze silniční emulze, v množství 0,30 kg/m2</t>
  </si>
  <si>
    <t>https://podminky.urs.cz/item/CS_URS_2024_02/573231106</t>
  </si>
  <si>
    <t>37</t>
  </si>
  <si>
    <t>577134111</t>
  </si>
  <si>
    <t>Asfaltový beton vrstva obrusná ACO 11 (ABS) tř. I tl 40 mm š do 3 m z nemodifikovaného asfaltu</t>
  </si>
  <si>
    <t>740354994</t>
  </si>
  <si>
    <t>Asfaltový beton vrstva obrusná ACO 11 (ABS) s rozprostřením a se zhutněním z nemodifikovaného asfaltu v pruhu šířky do 3 m tř. I, po zhutnění tl. 40 mm</t>
  </si>
  <si>
    <t>https://podminky.urs.cz/item/CS_URS_2024_02/577134111</t>
  </si>
  <si>
    <t>38</t>
  </si>
  <si>
    <t>596211210</t>
  </si>
  <si>
    <t>Kladení zámkové dlažby komunikací pro pěší ručně tl 80 mm skupiny A pl do 50 m2</t>
  </si>
  <si>
    <t>-1640980935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</si>
  <si>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</si>
  <si>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https://podminky.urs.cz/item/CS_URS_2024_02/596211210</t>
  </si>
  <si>
    <t>39</t>
  </si>
  <si>
    <t>59245020</t>
  </si>
  <si>
    <t>dlažba skladebná betonová 200x100mm tl 80mm přírodní</t>
  </si>
  <si>
    <t>-179211063</t>
  </si>
  <si>
    <t>18*1,05 'Přepočtené koeficientem množství</t>
  </si>
  <si>
    <t>40</t>
  </si>
  <si>
    <t>59245226</t>
  </si>
  <si>
    <t>dlažba pro nevidomé betonová 200x100mm tl 80mm barevná</t>
  </si>
  <si>
    <t>-973516142</t>
  </si>
  <si>
    <t>8*1,1 'Přepočtené koeficientem množství</t>
  </si>
  <si>
    <t>596211214</t>
  </si>
  <si>
    <t>Příplatek za kombinaci dvou barev u kladení betonových dlažeb komunikací pro pěší ručně tl 80 mm skupiny A</t>
  </si>
  <si>
    <t>1225360044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</si>
  <si>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Příplatek k cenám za dlažbu z prvků dvou barev</t>
  </si>
  <si>
    <t>https://podminky.urs.cz/item/CS_URS_2024_02/596211214</t>
  </si>
  <si>
    <t>Trubní vedení</t>
  </si>
  <si>
    <t>42</t>
  </si>
  <si>
    <t>899101211</t>
  </si>
  <si>
    <t>Demontáž poklopů litinových nebo ocelových včetně rámů hmotnosti do 50 kg</t>
  </si>
  <si>
    <t>kus</t>
  </si>
  <si>
    <t>-975537228</t>
  </si>
  <si>
    <t>Demontáž poklopů litinových a ocelových včetně rámů, hmotnosti jednotlivě do 50 kg</t>
  </si>
  <si>
    <t>https://podminky.urs.cz/item/CS_URS_2024_02/899101211</t>
  </si>
  <si>
    <t>Výšková rektifikace - vodovodní šoupě</t>
  </si>
  <si>
    <t>43</t>
  </si>
  <si>
    <t>899132212</t>
  </si>
  <si>
    <t>Výměna (výšková úprava) poklopu vodovodního samonivelačního nebo pevného šoupátkového</t>
  </si>
  <si>
    <t>1026959228</t>
  </si>
  <si>
    <t>https://podminky.urs.cz/item/CS_URS_2024_02/899132212</t>
  </si>
  <si>
    <t>Ostatní konstrukce a práce, bourání</t>
  </si>
  <si>
    <t>44</t>
  </si>
  <si>
    <t>912211131</t>
  </si>
  <si>
    <t>Montáž směrového sloupku plastového pružného (balisety) přišroubováním k podkladu</t>
  </si>
  <si>
    <t>-529358501</t>
  </si>
  <si>
    <t>Montáž směrového sloupku plastového pružného - balisety přišroubováním k podkladu</t>
  </si>
  <si>
    <t>https://podminky.urs.cz/item/CS_URS_2024_02/912211131</t>
  </si>
  <si>
    <t>Nové dopravní zařízení</t>
  </si>
  <si>
    <t xml:space="preserve"> - Z 11h (směrový sloupek zelený kulatý - baliseta) - </t>
  </si>
  <si>
    <t>45</t>
  </si>
  <si>
    <t>56288000</t>
  </si>
  <si>
    <t>sloupek plastový baliseta</t>
  </si>
  <si>
    <t>831522731</t>
  </si>
  <si>
    <t>46</t>
  </si>
  <si>
    <t>914111121</t>
  </si>
  <si>
    <t>Montáž svislé dopravní značky do velikosti 2 m2 objímkami na sloupek nebo konzolu</t>
  </si>
  <si>
    <t>-433481310</t>
  </si>
  <si>
    <t>Montáž svislé dopravní značky základní velikosti do 2 m2 objímkami na sloupky nebo konzoly</t>
  </si>
  <si>
    <t>https://podminky.urs.cz/item/CS_URS_2024_02/914111121</t>
  </si>
  <si>
    <t>40445619</t>
  </si>
  <si>
    <t>zákazové, příkazové dopravní značky B1-B34, C1-15 500mm</t>
  </si>
  <si>
    <t>1374670432</t>
  </si>
  <si>
    <t xml:space="preserve"> - B 24b - 1x</t>
  </si>
  <si>
    <t>48</t>
  </si>
  <si>
    <t>40445625</t>
  </si>
  <si>
    <t>informativní značky provozní IP8, IP9, IP11-IP13 500x700mm</t>
  </si>
  <si>
    <t>-1195058707</t>
  </si>
  <si>
    <t xml:space="preserve"> - IP 11a - 2x</t>
  </si>
  <si>
    <t>49</t>
  </si>
  <si>
    <t>40445650</t>
  </si>
  <si>
    <t>dodatkové tabulky E7, E12, E13 500x300mm</t>
  </si>
  <si>
    <t>1528201257</t>
  </si>
  <si>
    <t xml:space="preserve"> - E 13 - 2x</t>
  </si>
  <si>
    <t>50</t>
  </si>
  <si>
    <t>914511111</t>
  </si>
  <si>
    <t>Montáž sloupku dopravních značek délky do 3,5 m s betonovým základem</t>
  </si>
  <si>
    <t>1776175902</t>
  </si>
  <si>
    <t>Montáž sloupku dopravních značek délky do 3,5 m do betonového základu</t>
  </si>
  <si>
    <t>https://podminky.urs.cz/item/CS_URS_2024_02/914511111</t>
  </si>
  <si>
    <t>51</t>
  </si>
  <si>
    <t>40445225</t>
  </si>
  <si>
    <t>sloupek pro dopravní značku Zn D 60mm v 3,5m</t>
  </si>
  <si>
    <t>673123454</t>
  </si>
  <si>
    <t>52</t>
  </si>
  <si>
    <t>40445253</t>
  </si>
  <si>
    <t>víčko plastové na sloupek D 60mm</t>
  </si>
  <si>
    <t>876790817</t>
  </si>
  <si>
    <t>53</t>
  </si>
  <si>
    <t>40445256</t>
  </si>
  <si>
    <t>svorka upínací na sloupek dopravní značky D 60mm</t>
  </si>
  <si>
    <t>CS ÚRS 2023 02</t>
  </si>
  <si>
    <t>-470809985</t>
  </si>
  <si>
    <t>54</t>
  </si>
  <si>
    <t>915111112</t>
  </si>
  <si>
    <t>Vodorovné dopravní značení dělící čáry souvislé š 125 mm retroreflexní bílá barva</t>
  </si>
  <si>
    <t>1225833374</t>
  </si>
  <si>
    <t>Vodorovné dopravní značení stříkané barvou dělící čára šířky 125 mm souvislá bílá retroreflexní</t>
  </si>
  <si>
    <t>https://podminky.urs.cz/item/CS_URS_2024_02/915111112</t>
  </si>
  <si>
    <t>55</t>
  </si>
  <si>
    <t>915111122</t>
  </si>
  <si>
    <t>Vodorovné dopravní značení dělící čáry přerušované š 125 mm retroreflexní bílá barva</t>
  </si>
  <si>
    <t>-898028372</t>
  </si>
  <si>
    <t>Vodorovné dopravní značení stříkané barvou dělící čára šířky 125 mm přerušovaná bílá retroreflexní</t>
  </si>
  <si>
    <t>https://podminky.urs.cz/item/CS_URS_2024_02/915111122</t>
  </si>
  <si>
    <t>56</t>
  </si>
  <si>
    <t>915131112</t>
  </si>
  <si>
    <t>Vodorovné dopravní značení přechody pro chodce, šipky, symboly retroreflexní bílá barva</t>
  </si>
  <si>
    <t>830810311</t>
  </si>
  <si>
    <t>Vodorovné dopravní značení stříkané barvou přechody pro chodce, šipky, symboly bílé retroreflexní</t>
  </si>
  <si>
    <t>https://podminky.urs.cz/item/CS_URS_2024_02/915131112</t>
  </si>
  <si>
    <t>57</t>
  </si>
  <si>
    <t>915211112</t>
  </si>
  <si>
    <t>Vodorovné dopravní značení dělící čáry souvislé š 125 mm retroreflexní bílý plast</t>
  </si>
  <si>
    <t>465226627</t>
  </si>
  <si>
    <t>Vodorovné dopravní značení stříkaným plastem dělící čára šířky 125 mm souvislá bílá retroreflexní</t>
  </si>
  <si>
    <t>https://podminky.urs.cz/item/CS_URS_2024_02/915211112</t>
  </si>
  <si>
    <t>P</t>
  </si>
  <si>
    <t>Poznámka k položce:_x000d_
Vodorovné dopravní značení - dvoufázově: nejprve předznačení barvou, poté plast</t>
  </si>
  <si>
    <t>58</t>
  </si>
  <si>
    <t>915211122</t>
  </si>
  <si>
    <t>Vodorovné dopravní značení dělící čáry přerušované š 125 mm retroreflexní bílý plast</t>
  </si>
  <si>
    <t>163234070</t>
  </si>
  <si>
    <t>Vodorovné dopravní značení stříkaným plastem dělící čára šířky 125 mm přerušovaná bílá retroreflexní</t>
  </si>
  <si>
    <t>https://podminky.urs.cz/item/CS_URS_2024_02/915211122</t>
  </si>
  <si>
    <t>59</t>
  </si>
  <si>
    <t>915231112</t>
  </si>
  <si>
    <t>Vodorovné dopravní značení přechody pro chodce, šipky, symboly retroreflexní bílý plast</t>
  </si>
  <si>
    <t>-1523323237</t>
  </si>
  <si>
    <t>Vodorovné dopravní značení stříkaným plastem přechody pro chodce, šipky, symboly nápisy bílé retroreflexní</t>
  </si>
  <si>
    <t>https://podminky.urs.cz/item/CS_URS_2024_02/915231112</t>
  </si>
  <si>
    <t>Poznámka k položce:_x000d_
 - dvoufázově - nejprve předznačení barvou, poté plast</t>
  </si>
  <si>
    <t>V13</t>
  </si>
  <si>
    <t>61</t>
  </si>
  <si>
    <t>V7a</t>
  </si>
  <si>
    <t>V5</t>
  </si>
  <si>
    <t>60</t>
  </si>
  <si>
    <t>915611111</t>
  </si>
  <si>
    <t>Předznačení vodorovného liniového značení</t>
  </si>
  <si>
    <t>-1312399279</t>
  </si>
  <si>
    <t>Předznačení pro vodorovné značení stříkané barvou nebo prováděné z nátěrových hmot liniové dělicí čáry, vodicí proužky</t>
  </si>
  <si>
    <t>https://podminky.urs.cz/item/CS_URS_2024_02/915611111</t>
  </si>
  <si>
    <t>915621111</t>
  </si>
  <si>
    <t>Předznačení vodorovného plošného značení</t>
  </si>
  <si>
    <t>-1088025925</t>
  </si>
  <si>
    <t>Předznačení pro vodorovné značení stříkané barvou nebo prováděné z nátěrových hmot plošné šipky, symboly, nápisy</t>
  </si>
  <si>
    <t>https://podminky.urs.cz/item/CS_URS_2024_02/915621111</t>
  </si>
  <si>
    <t>62</t>
  </si>
  <si>
    <t>916131213</t>
  </si>
  <si>
    <t>Osazení silničního obrubníku betonového stojatého s boční opěrou do lože z betonu prostého</t>
  </si>
  <si>
    <t>2090082777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</si>
  <si>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</si>
  <si>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https://podminky.urs.cz/item/CS_URS_2024_02/916131213</t>
  </si>
  <si>
    <t>63</t>
  </si>
  <si>
    <t>59217072</t>
  </si>
  <si>
    <t>obrubník silniční betonový 1000x100x250mm</t>
  </si>
  <si>
    <t>937625938</t>
  </si>
  <si>
    <t>31*1,05 'Přepočtené koeficientem množství</t>
  </si>
  <si>
    <t>64</t>
  </si>
  <si>
    <t>916241113</t>
  </si>
  <si>
    <t>Osazení obrubníku kamenného ležatého s boční opěrou do lože z betonu prostého</t>
  </si>
  <si>
    <t>-1593737083</t>
  </si>
  <si>
    <t>Osazení obrubníku kamenného se zřízením lože, s vyplněním a zatřením spár cementovou maltou ležatého s boční opěrou z betonu prostého, do lože z betonu prostého</t>
  </si>
  <si>
    <t>https://podminky.urs.cz/item/CS_URS_2024_02/916241113</t>
  </si>
  <si>
    <t>osazení stávající kamenné obruby</t>
  </si>
  <si>
    <t>65</t>
  </si>
  <si>
    <t>916991121</t>
  </si>
  <si>
    <t>Lože pod obrubníky, krajníky nebo obruby z dlažebních kostek z betonu prostého</t>
  </si>
  <si>
    <t>171738013</t>
  </si>
  <si>
    <t>https://podminky.urs.cz/item/CS_URS_2024_02/916991121</t>
  </si>
  <si>
    <t>31,000*0,06</t>
  </si>
  <si>
    <t>6*0,07</t>
  </si>
  <si>
    <t>66</t>
  </si>
  <si>
    <t>919732211</t>
  </si>
  <si>
    <t>Styčná spára napojení nového živičného povrchu na stávající za tepla š 15 mm hl 25 mm s prořezáním</t>
  </si>
  <si>
    <t>1357741612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</si>
  <si>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</si>
  <si>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https://podminky.urs.cz/item/CS_URS_2024_02/919732211</t>
  </si>
  <si>
    <t>Afaltová zálivka</t>
  </si>
  <si>
    <t xml:space="preserve"> - zalití pracovní spáry trvale pružnou asfaltovou zálivkou dle TP 115</t>
  </si>
  <si>
    <t xml:space="preserve"> - na obou vrstvách asfaltu, včetně zálivky podél podezdívky</t>
  </si>
  <si>
    <t>67</t>
  </si>
  <si>
    <t>919735111</t>
  </si>
  <si>
    <t>Řezání stávajícího živičného krytu hl do 50 mm</t>
  </si>
  <si>
    <t>1171565074</t>
  </si>
  <si>
    <t>Řezání stávajícího živičného krytu nebo podkladu hloubky do 50 mm</t>
  </si>
  <si>
    <t>https://podminky.urs.cz/item/CS_URS_2024_02/919735111</t>
  </si>
  <si>
    <t>68</t>
  </si>
  <si>
    <t>919735112</t>
  </si>
  <si>
    <t>Řezání stávajícího živičného krytu hl přes 50 do 100 mm</t>
  </si>
  <si>
    <t>239471378</t>
  </si>
  <si>
    <t>Řezání stávajícího živičného krytu nebo podkladu hloubky přes 50 do 100 mm</t>
  </si>
  <si>
    <t>https://podminky.urs.cz/item/CS_URS_2024_02/919735112</t>
  </si>
  <si>
    <t>69</t>
  </si>
  <si>
    <t>966006132</t>
  </si>
  <si>
    <t>Odstranění značek dopravních nebo orientačních se sloupky s betonovými patkami</t>
  </si>
  <si>
    <t>-67038220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</si>
  <si>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</si>
  <si>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https://podminky.urs.cz/item/CS_URS_2024_02/966006132</t>
  </si>
  <si>
    <t>Odstranění stávajícího svislého dopravního značení</t>
  </si>
  <si>
    <t xml:space="preserve"> - demontáž stávajících značek, odvoz na skládku</t>
  </si>
  <si>
    <t>70</t>
  </si>
  <si>
    <t>966006211</t>
  </si>
  <si>
    <t>Odstranění svislých dopravních značek ze sloupů, sloupků nebo konzol</t>
  </si>
  <si>
    <t>-2106530229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</si>
  <si>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</si>
  <si>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https://podminky.urs.cz/item/CS_URS_2024_02/966006211</t>
  </si>
  <si>
    <t>7-4</t>
  </si>
  <si>
    <t>71</t>
  </si>
  <si>
    <t>979024443</t>
  </si>
  <si>
    <t>Očištění vybouraných obrubníků a krajníků silničních</t>
  </si>
  <si>
    <t>-579807405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</si>
  <si>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</si>
  <si>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https://podminky.urs.cz/item/CS_URS_2024_02/979024443</t>
  </si>
  <si>
    <t>997</t>
  </si>
  <si>
    <t>Přesun sutě</t>
  </si>
  <si>
    <t>72</t>
  </si>
  <si>
    <t>997221561</t>
  </si>
  <si>
    <t>Vodorovná doprava suti z kusových materiálů do 1 km</t>
  </si>
  <si>
    <t>210075399</t>
  </si>
  <si>
    <t>Vodorovná doprava suti bez naložení, ale se složením a s hrubým urovnáním z kusových materiálů, na vzdálenost do 1 km</t>
  </si>
  <si>
    <t>https://podminky.urs.cz/item/CS_URS_2024_02/997221561</t>
  </si>
  <si>
    <t>58,196</t>
  </si>
  <si>
    <t>kam.obrubník zpět</t>
  </si>
  <si>
    <t>-1,74</t>
  </si>
  <si>
    <t>73</t>
  </si>
  <si>
    <t>997221569</t>
  </si>
  <si>
    <t>Příplatek ZKD 1 km u vodorovné dopravy suti z kusových materiálů</t>
  </si>
  <si>
    <t>1385562220</t>
  </si>
  <si>
    <t>Vodorovná doprava suti bez naložení, ale se složením a s hrubým urovnáním Příplatek k ceně za každý další započatý 1 km přes 1 km</t>
  </si>
  <si>
    <t>https://podminky.urs.cz/item/CS_URS_2024_02/997221569</t>
  </si>
  <si>
    <t>56,456*19 'Přepočtené koeficientem množství</t>
  </si>
  <si>
    <t>74</t>
  </si>
  <si>
    <t>997221611</t>
  </si>
  <si>
    <t>Nakládání suti na dopravní prostředky pro vodorovnou dopravu</t>
  </si>
  <si>
    <t>552571805</t>
  </si>
  <si>
    <t>Nakládání na dopravní prostředky pro vodorovnou dopravu suti</t>
  </si>
  <si>
    <t>https://podminky.urs.cz/item/CS_URS_2024_02/997221611</t>
  </si>
  <si>
    <t>75</t>
  </si>
  <si>
    <t>997221861</t>
  </si>
  <si>
    <t>Poplatek za uložení na recyklační skládce (skládkovné) stavebního odpadu z prostého betonu pod kódem 17 01 01</t>
  </si>
  <si>
    <t>-353595040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</si>
  <si>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</si>
  <si>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</si>
  <si>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-19,72</t>
  </si>
  <si>
    <t>-12,381</t>
  </si>
  <si>
    <t>76</t>
  </si>
  <si>
    <t>997221873</t>
  </si>
  <si>
    <t>Poplatek za uložení na recyklační skládce (skládkovné) stavebního odpadu zeminy a kamení zatříděného do Katalogu odpadů pod kódem 17 05 04</t>
  </si>
  <si>
    <t>585995806</t>
  </si>
  <si>
    <t>https://podminky.urs.cz/item/CS_URS_2024_02/997221873</t>
  </si>
  <si>
    <t>77</t>
  </si>
  <si>
    <t>997221875</t>
  </si>
  <si>
    <t>Poplatek za uložení na recyklační skládce (skládkovné) stavebního odpadu asfaltového bez obsahu dehtu zatříděného do Katalogu odpadů pod kódem 17 03 02</t>
  </si>
  <si>
    <t>583191425</t>
  </si>
  <si>
    <t>Poplatek za uložení stavebního odpadu na recyklační skládce (skládkovné) asfaltového bez obsahu dehtu zatříděného do Katalogu odpadů pod kódem 17 03 02</t>
  </si>
  <si>
    <t>https://podminky.urs.cz/item/CS_URS_2024_02/997221875</t>
  </si>
  <si>
    <t>4,324+7,567+0,49</t>
  </si>
  <si>
    <t>998</t>
  </si>
  <si>
    <t>Přesun hmot</t>
  </si>
  <si>
    <t>78</t>
  </si>
  <si>
    <t>998223011</t>
  </si>
  <si>
    <t>Přesun hmot pro pozemní komunikace s krytem dlážděným</t>
  </si>
  <si>
    <t>-549598559</t>
  </si>
  <si>
    <t>Přesun hmot pro pozemní komunikace s krytem dlážděným dopravní vzdálenost do 200 m jakékoliv délky objektu</t>
  </si>
  <si>
    <t>https://podminky.urs.cz/item/CS_URS_2024_02/998223011</t>
  </si>
  <si>
    <t>PSV</t>
  </si>
  <si>
    <t>Práce a dodávky PSV</t>
  </si>
  <si>
    <t>741</t>
  </si>
  <si>
    <t>Elektroinstalace - silnoproud</t>
  </si>
  <si>
    <t>79</t>
  </si>
  <si>
    <t>741110313</t>
  </si>
  <si>
    <t>Montáž trubka ochranná do krabic plastová tuhá D přes 90 do 133 mm uložená volně</t>
  </si>
  <si>
    <t>-1431181010</t>
  </si>
  <si>
    <t>Montáž trubek ochranných s nasunutím nebo našroubováním do krabic plastových tuhých, uložených volně, vnitřní Ø přes 90 do 133 mm</t>
  </si>
  <si>
    <t>https://podminky.urs.cz/item/CS_URS_2024_02/741110313</t>
  </si>
  <si>
    <t>Ochrana stávajících IS - uložení do dělené chráničky DN 110,</t>
  </si>
  <si>
    <t xml:space="preserve"> čerpáno POUZE se souhlasem TDI, po odkrytí IS</t>
  </si>
  <si>
    <t>80</t>
  </si>
  <si>
    <t>34571098</t>
  </si>
  <si>
    <t>trubka elektroinstalační dělená (chránička) D 100/110mm, HDPE</t>
  </si>
  <si>
    <t>-648853907</t>
  </si>
  <si>
    <t>50*1,1 'Přepočtené koeficientem množství</t>
  </si>
  <si>
    <t>81</t>
  </si>
  <si>
    <t>741122133</t>
  </si>
  <si>
    <t>Montáž kabel Cu plný kulatý žíla 4x10 mm2 zatažený v trubkách (např. CYKY)</t>
  </si>
  <si>
    <t>98381271</t>
  </si>
  <si>
    <t>Montáž kabelů měděných bez ukončení uložených v trubkách zatažených plných kulatých nebo bezhalogenových (např. CYKY) počtu a průřezu žil 4x10 mm2</t>
  </si>
  <si>
    <t>https://podminky.urs.cz/item/CS_URS_2024_02/741122133</t>
  </si>
  <si>
    <t>82</t>
  </si>
  <si>
    <t>34111076</t>
  </si>
  <si>
    <t>kabel instalační jádro Cu plné izolace PVC plášť PVC 450/750V (CYKY) 4x10mm2</t>
  </si>
  <si>
    <t>1462475328</t>
  </si>
  <si>
    <t>16*1,1 'Přepočtené koeficientem množství</t>
  </si>
  <si>
    <t>83</t>
  </si>
  <si>
    <t>741132132</t>
  </si>
  <si>
    <t>Ukončení kabelů 4x10 mm2 smršťovací záklopkou nebo páskem bez letování</t>
  </si>
  <si>
    <t>726990357</t>
  </si>
  <si>
    <t>Ukončení kabelů smršťovací záklopkou nebo páskou se zapojením bez letování, počtu a průřezu žil 4x10 mm2</t>
  </si>
  <si>
    <t>https://podminky.urs.cz/item/CS_URS_2024_02/741132132</t>
  </si>
  <si>
    <t>84</t>
  </si>
  <si>
    <t>1229533</t>
  </si>
  <si>
    <t>SMRST. ROZDELOVACI HLAVA EN 4.1 14413516</t>
  </si>
  <si>
    <t>materiály online</t>
  </si>
  <si>
    <t>-2001156024</t>
  </si>
  <si>
    <t>85</t>
  </si>
  <si>
    <t>741136001</t>
  </si>
  <si>
    <t>Propojení kabel celoplastový spojkou venkovní smršťovací do 1 kV 4x10-16 mm2</t>
  </si>
  <si>
    <t>-118503653</t>
  </si>
  <si>
    <t>Propojení kabelů nebo vodičů spojkou venkovní teplem smršťovací kabelů celoplastových, počtu a průřezu žil 4x10 až 16 mm2</t>
  </si>
  <si>
    <t>https://podminky.urs.cz/item/CS_URS_2024_02/741136001</t>
  </si>
  <si>
    <t>86</t>
  </si>
  <si>
    <t>35436029</t>
  </si>
  <si>
    <t>spojka kabelová smršťovaná přímá do 1kV 91ahsc-35 3-4ž.x6-35mm</t>
  </si>
  <si>
    <t>-1256590879</t>
  </si>
  <si>
    <t>87</t>
  </si>
  <si>
    <t>741373002</t>
  </si>
  <si>
    <t>Montáž svítidlo výbojkové průmyslové stropní na výložník</t>
  </si>
  <si>
    <t>1085916971</t>
  </si>
  <si>
    <t>Montáž svítidel výbojkových se zapojením vodičů průmyslových nebo venkovních na výložník</t>
  </si>
  <si>
    <t>https://podminky.urs.cz/item/CS_URS_2024_02/741373002</t>
  </si>
  <si>
    <t>Nové LED svítidlo</t>
  </si>
  <si>
    <t xml:space="preserve"> - speciální LED svítidlo pro nasvícení přechodu pro chodce, instalace přímo na stožár</t>
  </si>
  <si>
    <t>88</t>
  </si>
  <si>
    <t>1740762</t>
  </si>
  <si>
    <t>AMPERA MIDI ZEBRA/32 LED NW/5144 LEVA</t>
  </si>
  <si>
    <t>2126359914</t>
  </si>
  <si>
    <t xml:space="preserve">AMPERA MIDI ZEBRA/32 LED NW/5144 LEVA
svítidlo pro přechody - levé,  LED 48W, 7100 lm, 4000 K, IP66</t>
  </si>
  <si>
    <t>Poznámka k položce:_x000d_
je možné použít jiné svítidlo pro přechody se stejnými světelnými paramrtry</t>
  </si>
  <si>
    <t>89</t>
  </si>
  <si>
    <t>741410041</t>
  </si>
  <si>
    <t>Montáž vodič uzemňovací drát nebo lano D do 10 mm v městské zástavbě</t>
  </si>
  <si>
    <t>-1827927239</t>
  </si>
  <si>
    <t>Montáž uzemňovacího vedení s upevněním, propojením a připojením pomocí svorek v zemi s izolací spojů drátu nebo lana Ø do 10 mm v městské zástavbě</t>
  </si>
  <si>
    <t>https://podminky.urs.cz/item/CS_URS_2024_02/741410041</t>
  </si>
  <si>
    <t>90</t>
  </si>
  <si>
    <t>35441073</t>
  </si>
  <si>
    <t>drát D 10mm FeZn</t>
  </si>
  <si>
    <t>-2034692646</t>
  </si>
  <si>
    <t xml:space="preserve">drát D 10mm FeZn  1 kg = 1,61 m</t>
  </si>
  <si>
    <t>16/1,61</t>
  </si>
  <si>
    <t>9,938*1,1 'Přepočtené koeficientem množství</t>
  </si>
  <si>
    <t>91</t>
  </si>
  <si>
    <t>741420020</t>
  </si>
  <si>
    <t>Montáž svorka hromosvodná s jedním šroubem</t>
  </si>
  <si>
    <t>-100729609</t>
  </si>
  <si>
    <t>Montáž hromosvodného vedení svorek s jedním šroubem</t>
  </si>
  <si>
    <t>https://podminky.urs.cz/item/CS_URS_2024_02/741420020</t>
  </si>
  <si>
    <t>92</t>
  </si>
  <si>
    <t>35442029</t>
  </si>
  <si>
    <t>svorka uzemnění nerez univerzální</t>
  </si>
  <si>
    <t>1929377072</t>
  </si>
  <si>
    <t>93</t>
  </si>
  <si>
    <t>35442036</t>
  </si>
  <si>
    <t>svorka uzemnění nerez připojovací</t>
  </si>
  <si>
    <t>-529182429</t>
  </si>
  <si>
    <t>94</t>
  </si>
  <si>
    <t>741810001</t>
  </si>
  <si>
    <t>Celková prohlídka elektrického rozvodu a zařízení do 100 000,- Kč</t>
  </si>
  <si>
    <t>-324016712</t>
  </si>
  <si>
    <t>Zkoušky a prohlídky elektrických rozvodů a zařízení celková prohlídka a vyhotovení revizní zprávy pro objem montážních prací do 100 tis. Kč</t>
  </si>
  <si>
    <t>https://podminky.urs.cz/item/CS_URS_2024_02/741810001</t>
  </si>
  <si>
    <t>95</t>
  </si>
  <si>
    <t>998741101</t>
  </si>
  <si>
    <t>Přesun hmot tonážní pro silnoproud v objektech v do 6 m</t>
  </si>
  <si>
    <t>983484146</t>
  </si>
  <si>
    <t>Přesun hmot pro silnoproud stanovený z hmotnosti přesunovaného materiálu vodorovná dopravní vzdálenost do 50 m v objektech výšky do 6 m</t>
  </si>
  <si>
    <t>https://podminky.urs.cz/item/CS_URS_2024_02/998741101</t>
  </si>
  <si>
    <t>Práce a dodávky M</t>
  </si>
  <si>
    <t>21-M</t>
  </si>
  <si>
    <t>Elektromontáže</t>
  </si>
  <si>
    <t>96</t>
  </si>
  <si>
    <t>210204011</t>
  </si>
  <si>
    <t>Montáž stožárů osvětlení ocelových samostatně stojících délky do 12 m</t>
  </si>
  <si>
    <t>1068262168</t>
  </si>
  <si>
    <t>Montáž stožárů osvětlení ocelových samostatně stojících, délky do 12 m</t>
  </si>
  <si>
    <t>https://podminky.urs.cz/item/CS_URS_2024_02/210204011</t>
  </si>
  <si>
    <t xml:space="preserve">Poznámka k položce:_x000d_
pro nové i původní stožáry budou použity nové základy_x000d_
</t>
  </si>
  <si>
    <t>97</t>
  </si>
  <si>
    <t>58346122</t>
  </si>
  <si>
    <t>drť teracová bílá frakce 2/4</t>
  </si>
  <si>
    <t>256</t>
  </si>
  <si>
    <t>1300807692</t>
  </si>
  <si>
    <t>2,2*(1*1,4*3,14*(0,32-0,159)^2/4 )*2</t>
  </si>
  <si>
    <t>98</t>
  </si>
  <si>
    <t>1290027</t>
  </si>
  <si>
    <t>STOZAR PRO PRECHODY PC 6-159/133/114 Z</t>
  </si>
  <si>
    <t>128</t>
  </si>
  <si>
    <t>-793330766</t>
  </si>
  <si>
    <t>99</t>
  </si>
  <si>
    <t>1290532</t>
  </si>
  <si>
    <t>OCHRANNA MANZETA PLAST. OMP 159</t>
  </si>
  <si>
    <t>1426106339</t>
  </si>
  <si>
    <t>Poznámka k položce:_x000d_
manžeta bude doplněna i na přemísťované téměř nové stožáry na kterých nyní není_x000d_
doplnění bude provedeno při přemísťování (zavěšení na jeřábu)</t>
  </si>
  <si>
    <t>100</t>
  </si>
  <si>
    <t>210204103</t>
  </si>
  <si>
    <t>Montáž výložníků osvětlení jednoramenných sloupových hmotnosti do 35 kg</t>
  </si>
  <si>
    <t>-1525153479</t>
  </si>
  <si>
    <t>Montáž výložníků osvětlení jednoramenných sloupových, hmotnosti do 35 kg</t>
  </si>
  <si>
    <t>https://podminky.urs.cz/item/CS_URS_2024_02/210204103</t>
  </si>
  <si>
    <t>101</t>
  </si>
  <si>
    <t>1290032</t>
  </si>
  <si>
    <t>VYLOZNIK PRO PRECHODY PDC 1-3000/114 Z</t>
  </si>
  <si>
    <t>1411701027</t>
  </si>
  <si>
    <t>102</t>
  </si>
  <si>
    <t>210204201</t>
  </si>
  <si>
    <t>Montáž elektrovýzbroje stožárů osvětlení 1 okruh</t>
  </si>
  <si>
    <t>-1554517905</t>
  </si>
  <si>
    <t>https://podminky.urs.cz/item/CS_URS_2024_02/210204201</t>
  </si>
  <si>
    <t>Poznámka k položce:_x000d_
u přemísťovaných stožárů ponechána původní svorkovnice</t>
  </si>
  <si>
    <t>103</t>
  </si>
  <si>
    <t>31674131</t>
  </si>
  <si>
    <t>výzbroj stožárová SV 6.16.4</t>
  </si>
  <si>
    <t>165368841</t>
  </si>
  <si>
    <t>46-M</t>
  </si>
  <si>
    <t>Zemní práce při extr.mont.pracích</t>
  </si>
  <si>
    <t>104</t>
  </si>
  <si>
    <t>460010024</t>
  </si>
  <si>
    <t>Vytyčení trasy vedení kabelového podzemního v zastavěném prostoru</t>
  </si>
  <si>
    <t>km</t>
  </si>
  <si>
    <t>1634773989</t>
  </si>
  <si>
    <t>Vytyčení trasy vedení kabelového (podzemního) v zastavěném prostoru</t>
  </si>
  <si>
    <t>https://podminky.urs.cz/item/CS_URS_2024_02/460010024</t>
  </si>
  <si>
    <t>105</t>
  </si>
  <si>
    <t>460010025</t>
  </si>
  <si>
    <t>Vytyčení trasy inženýrských sítí v zastavěném prostoru</t>
  </si>
  <si>
    <t>-1291502921</t>
  </si>
  <si>
    <t>Vytyčení trasy inženýrských sítí v zastavěném prostoru</t>
  </si>
  <si>
    <t>https://podminky.urs.cz/item/CS_URS_2024_02/460010025</t>
  </si>
  <si>
    <t>106</t>
  </si>
  <si>
    <t>460131113</t>
  </si>
  <si>
    <t>Hloubení nezapažených jam při elektromontážích ručně v hornině tř I skupiny 3</t>
  </si>
  <si>
    <t>-249595801</t>
  </si>
  <si>
    <t>Hloubení nezapažených jam ručně včetně urovnání dna s přemístěním výkopku do vzdálenosti 3 m od okraje jámy nebo s naložením na dopravní prostředek v hornině třídy těžitelnosti I skupiny 3</t>
  </si>
  <si>
    <t>https://podminky.urs.cz/item/CS_URS_2024_02/460131113</t>
  </si>
  <si>
    <t>0,396*2</t>
  </si>
  <si>
    <t>107</t>
  </si>
  <si>
    <t>460171172</t>
  </si>
  <si>
    <t>Hloubení kabelových nezapažených rýh strojně š 35 cm hl 80 cm v hornině tř I skupiny 3</t>
  </si>
  <si>
    <t>-405528089</t>
  </si>
  <si>
    <t>Hloubení nezapažených kabelových rýh strojně včetně urovnání dna s přemístěním výkopku do vzdálenosti 3 m od okraje jámy nebo s naložením na dopravní prostředek šířky 35 cm hloubky 80 cm v hornině třídy těžitelnosti I skupiny 3</t>
  </si>
  <si>
    <t>https://podminky.urs.cz/item/CS_URS_2024_02/460171172</t>
  </si>
  <si>
    <t xml:space="preserve">Nové vedení VO </t>
  </si>
  <si>
    <t>108</t>
  </si>
  <si>
    <t>460341113</t>
  </si>
  <si>
    <t>Vodorovné přemístění horniny jakékoliv třídy dopravními prostředky při elektromontážích přes 500 do 1000 m</t>
  </si>
  <si>
    <t>-1363595510</t>
  </si>
  <si>
    <t>Vodorovné přemístění (odvoz) horniny dopravními prostředky včetně složení, bez naložení a rozprostření jakékoliv třídy, na vzdálenost přes 500 do 1000 m</t>
  </si>
  <si>
    <t>https://podminky.urs.cz/item/CS_URS_2024_02/460341113</t>
  </si>
  <si>
    <t>50*0,1</t>
  </si>
  <si>
    <t>0,396*2+0,05*16</t>
  </si>
  <si>
    <t>109</t>
  </si>
  <si>
    <t>460341121</t>
  </si>
  <si>
    <t>Příplatek k vodorovnému přemístění horniny dopravními prostředky při elektromontážích za každých dalších i započatých 1000 m</t>
  </si>
  <si>
    <t>2066310809</t>
  </si>
  <si>
    <t>Vodorovné přemístění (odvoz) horniny dopravními prostředky včetně složení, bez naložení a rozprostření jakékoliv třídy, na vzdálenost Příplatek k ceně -1113 za každých dalších i započatých 1000 m</t>
  </si>
  <si>
    <t>https://podminky.urs.cz/item/CS_URS_2024_02/460341121</t>
  </si>
  <si>
    <t>6,592*19 'Přepočtené koeficientem množství</t>
  </si>
  <si>
    <t>110</t>
  </si>
  <si>
    <t>460361121</t>
  </si>
  <si>
    <t>Poplatek za uložení zeminy na recyklační skládce (skládkovné) kód odpadu 17 05 04</t>
  </si>
  <si>
    <t>292878789</t>
  </si>
  <si>
    <t>Poplatek (skládkovné) za uložení zeminy na recyklační skládce zatříděné do Katalogu odpadů pod kódem 17 05 04</t>
  </si>
  <si>
    <t>https://podminky.urs.cz/item/CS_URS_2024_02/460361121</t>
  </si>
  <si>
    <t>6,592*1,8 'Přepočtené koeficientem množství</t>
  </si>
  <si>
    <t>111</t>
  </si>
  <si>
    <t>460371121</t>
  </si>
  <si>
    <t>Naložení výkopku při elektromontážích strojně z hornin třídy I skupiny 1 až 3</t>
  </si>
  <si>
    <t>-1162622825</t>
  </si>
  <si>
    <t>Naložení výkopku strojně z hornin třídy těžitelnosti I skupiny 1 až 3</t>
  </si>
  <si>
    <t>https://podminky.urs.cz/item/CS_URS_2024_02/460371121</t>
  </si>
  <si>
    <t>0,05*16+0,1*50</t>
  </si>
  <si>
    <t>112</t>
  </si>
  <si>
    <t>460451182</t>
  </si>
  <si>
    <t>Zásyp kabelových rýh strojně se zhutněním š 35 cm hl 80 cm z horniny tř I skupiny 3</t>
  </si>
  <si>
    <t>801759754</t>
  </si>
  <si>
    <t>Zásyp kabelových rýh strojně s přemístěním sypaniny ze vzdálenosti do 10 m, s uložením výkopku ve vrstvách včetně zhutnění a urovnání povrchu šířky 35 cm hloubky 80 cm z horniny třídy těžitelnosti I skupiny 3</t>
  </si>
  <si>
    <t>https://podminky.urs.cz/item/CS_URS_2024_02/460451182</t>
  </si>
  <si>
    <t>113</t>
  </si>
  <si>
    <t>460641125</t>
  </si>
  <si>
    <t>Základové konstrukce při elektromontážích ze ŽB tř. C 25/30 bez zvláštních nároků na prostředí</t>
  </si>
  <si>
    <t>523208574</t>
  </si>
  <si>
    <t>Základové konstrukce základ bez bednění do rostlé zeminy z monolitického železobetonu bez výztuže bez zvláštních nároků na prostředí tř. C 25/30</t>
  </si>
  <si>
    <t>https://podminky.urs.cz/item/CS_URS_2024_02/460641125</t>
  </si>
  <si>
    <t>Poznámka k položce:_x000d_
obsyp betonem pouzder pro základy stožárů_x000d_
obsyp chrániček pod vozovkou</t>
  </si>
  <si>
    <t>2*0,6*0,6*1,1</t>
  </si>
  <si>
    <t>114</t>
  </si>
  <si>
    <t>28611155</t>
  </si>
  <si>
    <t>trubka kanalizační PVC-U plnostěnná jednovrstvá DN 315x1000mm SN8</t>
  </si>
  <si>
    <t>-1507838997</t>
  </si>
  <si>
    <t>Poznámka k položce:_x000d_
pouzdro základu stožáru</t>
  </si>
  <si>
    <t>1*2</t>
  </si>
  <si>
    <t>115</t>
  </si>
  <si>
    <t>460661511</t>
  </si>
  <si>
    <t>Kabelové lože z písku pro kabely nn kryté plastovou fólií š lože do 25 cm</t>
  </si>
  <si>
    <t>-324890350</t>
  </si>
  <si>
    <t>Kabelové lože z písku včetně podsypu, zhutnění a urovnání povrchu pro kabely nn zakryté plastovou fólií, šířky do 25 cm</t>
  </si>
  <si>
    <t>https://podminky.urs.cz/item/CS_URS_2024_02/460661511</t>
  </si>
  <si>
    <t>116</t>
  </si>
  <si>
    <t>460661512</t>
  </si>
  <si>
    <t>Kabelové lože z písku pro kabely nn kryté plastovou fólií š lože přes 25 do 50 cm</t>
  </si>
  <si>
    <t>-621181182</t>
  </si>
  <si>
    <t>Kabelové lože z písku včetně podsypu, zhutnění a urovnání povrchu pro kabely nn zakryté plastovou fólií, šířky přes 25 do 50 cm</t>
  </si>
  <si>
    <t>https://podminky.urs.cz/item/CS_URS_2024_02/460661512</t>
  </si>
  <si>
    <t>117</t>
  </si>
  <si>
    <t>460791114</t>
  </si>
  <si>
    <t>Montáž trubek ochranných plastových uložených volně do rýhy tuhých D přes 90 do 110 mm</t>
  </si>
  <si>
    <t>-1101637660</t>
  </si>
  <si>
    <t>Montáž trubek ochranných uložených volně do rýhy plastových tuhých, vnitřního průměru přes 90 do 110 mm</t>
  </si>
  <si>
    <t>https://podminky.urs.cz/item/CS_URS_2024_02/460791114</t>
  </si>
  <si>
    <t>118</t>
  </si>
  <si>
    <t>34571365</t>
  </si>
  <si>
    <t>trubka elektroinstalační HDPE tuhá dvouplášťová korugovaná D 94/110mm</t>
  </si>
  <si>
    <t>340435184</t>
  </si>
  <si>
    <t>119</t>
  </si>
  <si>
    <t>469981111</t>
  </si>
  <si>
    <t>Přesun hmot pro pomocné stavební práce při elektromotážích</t>
  </si>
  <si>
    <t>-1798105501</t>
  </si>
  <si>
    <t>Přesun hmot pro pomocné stavební práce při elektromontážích dopravní vzdálenost do 1 000 m</t>
  </si>
  <si>
    <t>https://podminky.urs.cz/item/CS_URS_2024_02/469981111</t>
  </si>
  <si>
    <t>HZS</t>
  </si>
  <si>
    <t>Hodinové zúčtovací sazby</t>
  </si>
  <si>
    <t>120</t>
  </si>
  <si>
    <t>HZS2231</t>
  </si>
  <si>
    <t>Hodinová zúčtovací sazba elektrikář</t>
  </si>
  <si>
    <t>hod</t>
  </si>
  <si>
    <t>512</t>
  </si>
  <si>
    <t>-1293369022</t>
  </si>
  <si>
    <t>Hodinové zúčtovací sazby profesí PSV provádění stavebních instalací elektrikář</t>
  </si>
  <si>
    <t>https://podminky.urs.cz/item/CS_URS_2024_02/HZS2231</t>
  </si>
  <si>
    <t>Poznámka k položce:_x000d_
práce a materiál neuvedené v jiných položkách</t>
  </si>
  <si>
    <t>Vedlejší rozpočtové náklady</t>
  </si>
  <si>
    <t>VRN4</t>
  </si>
  <si>
    <t>Inženýrská činnost</t>
  </si>
  <si>
    <t>121</t>
  </si>
  <si>
    <t>043154000</t>
  </si>
  <si>
    <t>Zkoušky hutnicí</t>
  </si>
  <si>
    <t>1024</t>
  </si>
  <si>
    <t>-231065498</t>
  </si>
  <si>
    <t>https://podminky.urs.cz/item/CS_URS_2024_02/043154000</t>
  </si>
  <si>
    <t xml:space="preserve"> - statická zatěžovací zkouška</t>
  </si>
  <si>
    <t>VRN7</t>
  </si>
  <si>
    <t>Provozní vlivy</t>
  </si>
  <si>
    <t>122</t>
  </si>
  <si>
    <t>075103000</t>
  </si>
  <si>
    <t>Ochranná pásma elektrického vedení</t>
  </si>
  <si>
    <t>ks</t>
  </si>
  <si>
    <t>1841966728</t>
  </si>
  <si>
    <t>https://podminky.urs.cz/item/CS_URS_2024_02/075103000</t>
  </si>
  <si>
    <t>SO 102 - Přechod pro chodce v ulici Meisnerova u křižovatky s ulicemi Mjr. Šulce a Křižíkova</t>
  </si>
  <si>
    <t>392288095</t>
  </si>
  <si>
    <t>-467180620</t>
  </si>
  <si>
    <t>1306243581</t>
  </si>
  <si>
    <t>-829155673</t>
  </si>
  <si>
    <t>721632317</t>
  </si>
  <si>
    <t>312707322</t>
  </si>
  <si>
    <t>757095683</t>
  </si>
  <si>
    <t>-1311925195</t>
  </si>
  <si>
    <t>16*0,5*1,05</t>
  </si>
  <si>
    <t>1745833020</t>
  </si>
  <si>
    <t>1757256394</t>
  </si>
  <si>
    <t>27*0,5*0,5</t>
  </si>
  <si>
    <t>1846274560</t>
  </si>
  <si>
    <t>-115453548</t>
  </si>
  <si>
    <t>15,294*10 'Přepočtené koeficientem množství</t>
  </si>
  <si>
    <t>-1162194402</t>
  </si>
  <si>
    <t>6,25</t>
  </si>
  <si>
    <t>115160098</t>
  </si>
  <si>
    <t>6,25*1,8 'Přepočtené koeficientem množství</t>
  </si>
  <si>
    <t>-326770741</t>
  </si>
  <si>
    <t>0,144+8,4+6,75</t>
  </si>
  <si>
    <t>15,294*1,8 'Přepočtené koeficientem množství</t>
  </si>
  <si>
    <t>56633495</t>
  </si>
  <si>
    <t>-665890953</t>
  </si>
  <si>
    <t>53*1,05</t>
  </si>
  <si>
    <t>15*1,05</t>
  </si>
  <si>
    <t>-1341466060</t>
  </si>
  <si>
    <t>-772212115</t>
  </si>
  <si>
    <t>27*0,5*4</t>
  </si>
  <si>
    <t>-205871863</t>
  </si>
  <si>
    <t>54*1,2 'Přepočtené koeficientem množství</t>
  </si>
  <si>
    <t>-927390885</t>
  </si>
  <si>
    <t>0,3*0,3*0,8*2</t>
  </si>
  <si>
    <t>150985220</t>
  </si>
  <si>
    <t>1046685102</t>
  </si>
  <si>
    <t>1712179590</t>
  </si>
  <si>
    <t>16*1,05*2</t>
  </si>
  <si>
    <t>-784885435</t>
  </si>
  <si>
    <t>924304538</t>
  </si>
  <si>
    <t>-980354576</t>
  </si>
  <si>
    <t>1641226655</t>
  </si>
  <si>
    <t>596211211</t>
  </si>
  <si>
    <t>Kladení zámkové dlažby komunikací pro pěší ručně tl 80 mm skupiny A pl přes 50 do 100 m2</t>
  </si>
  <si>
    <t>-2082844742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</si>
  <si>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50 do 100 m2</t>
  </si>
  <si>
    <t>https://podminky.urs.cz/item/CS_URS_2024_02/596211211</t>
  </si>
  <si>
    <t>801701312</t>
  </si>
  <si>
    <t>53*1,05 'Přepočtené koeficientem množství</t>
  </si>
  <si>
    <t>821546298</t>
  </si>
  <si>
    <t>15*1,1 'Přepočtené koeficientem množství</t>
  </si>
  <si>
    <t>-1298610808</t>
  </si>
  <si>
    <t>-1669271427</t>
  </si>
  <si>
    <t>718576762</t>
  </si>
  <si>
    <t>-132096472</t>
  </si>
  <si>
    <t>-134568569</t>
  </si>
  <si>
    <t>447042559</t>
  </si>
  <si>
    <t>-2063586166</t>
  </si>
  <si>
    <t xml:space="preserve"> - IP 11a </t>
  </si>
  <si>
    <t>971611238</t>
  </si>
  <si>
    <t xml:space="preserve"> - E 13 </t>
  </si>
  <si>
    <t>377633295</t>
  </si>
  <si>
    <t>-1206070856</t>
  </si>
  <si>
    <t>-73320249</t>
  </si>
  <si>
    <t>-1424282323</t>
  </si>
  <si>
    <t>-1082945737</t>
  </si>
  <si>
    <t>-13620872</t>
  </si>
  <si>
    <t>1347413629</t>
  </si>
  <si>
    <t>-1765539756</t>
  </si>
  <si>
    <t>755839107</t>
  </si>
  <si>
    <t>337051299</t>
  </si>
  <si>
    <t>916241213</t>
  </si>
  <si>
    <t>Osazení obrubníku kamenného stojatého s boční opěrou do lože z betonu prostého</t>
  </si>
  <si>
    <t>-1861281276</t>
  </si>
  <si>
    <t>Osazení obrubníku kamenného se zřízením lože, s vyplněním a zatřením spár cementovou maltou stojatého s boční opěrou z betonu prostého, do lože z betonu prostého</t>
  </si>
  <si>
    <t>https://podminky.urs.cz/item/CS_URS_2024_02/916241213</t>
  </si>
  <si>
    <t>Poznámka k položce:_x000d_
použití stávajících</t>
  </si>
  <si>
    <t>Nová kamenná obruba</t>
  </si>
  <si>
    <t xml:space="preserve"> - kamenná obruba 30 x 20 cm (doplnění stávajících obrub)</t>
  </si>
  <si>
    <t xml:space="preserve"> - přechodová</t>
  </si>
  <si>
    <t>zpětná montáž</t>
  </si>
  <si>
    <t>58380003</t>
  </si>
  <si>
    <t>obrubník kamenný žulový přímý 1000x300x200mm</t>
  </si>
  <si>
    <t>1437413245</t>
  </si>
  <si>
    <t>9*1,05 'Přepočtené koeficientem množství</t>
  </si>
  <si>
    <t>-1160959333</t>
  </si>
  <si>
    <t>33*0,07</t>
  </si>
  <si>
    <t>1075555779</t>
  </si>
  <si>
    <t>1561892574</t>
  </si>
  <si>
    <t>570406897</t>
  </si>
  <si>
    <t>-316440562</t>
  </si>
  <si>
    <t>1478629478</t>
  </si>
  <si>
    <t>3-2</t>
  </si>
  <si>
    <t>-1463065534</t>
  </si>
  <si>
    <t>438936808</t>
  </si>
  <si>
    <t>64,343</t>
  </si>
  <si>
    <t>-6,96</t>
  </si>
  <si>
    <t>-1764886636</t>
  </si>
  <si>
    <t>57,383*19 'Přepočtené koeficientem množství</t>
  </si>
  <si>
    <t>-1871126373</t>
  </si>
  <si>
    <t>-1170199970</t>
  </si>
  <si>
    <t>-24,65</t>
  </si>
  <si>
    <t>-12,39</t>
  </si>
  <si>
    <t>1724420470</t>
  </si>
  <si>
    <t>1823870636</t>
  </si>
  <si>
    <t>1,764+3,864+6,762</t>
  </si>
  <si>
    <t>23216671</t>
  </si>
  <si>
    <t>585630334</t>
  </si>
  <si>
    <t>-793338878</t>
  </si>
  <si>
    <t>1818518425</t>
  </si>
  <si>
    <t>-768336613</t>
  </si>
  <si>
    <t>956036813</t>
  </si>
  <si>
    <t>-782473937</t>
  </si>
  <si>
    <t>-778934246</t>
  </si>
  <si>
    <t>1483947573</t>
  </si>
  <si>
    <t>-1682784912</t>
  </si>
  <si>
    <t>1839860513</t>
  </si>
  <si>
    <t>860395449</t>
  </si>
  <si>
    <t>1027060362</t>
  </si>
  <si>
    <t>15/1,61</t>
  </si>
  <si>
    <t>9,317*1,1 'Přepočtené koeficientem množství</t>
  </si>
  <si>
    <t>-1603910512</t>
  </si>
  <si>
    <t>1774901475</t>
  </si>
  <si>
    <t>2109809840</t>
  </si>
  <si>
    <t>53944478</t>
  </si>
  <si>
    <t>-234545765</t>
  </si>
  <si>
    <t>-1398730108</t>
  </si>
  <si>
    <t>701539087</t>
  </si>
  <si>
    <t>-1433805695</t>
  </si>
  <si>
    <t>529432228</t>
  </si>
  <si>
    <t>1675823409</t>
  </si>
  <si>
    <t>1565327650</t>
  </si>
  <si>
    <t>-1216992534</t>
  </si>
  <si>
    <t>-2053205597</t>
  </si>
  <si>
    <t>-1544764359</t>
  </si>
  <si>
    <t>-1995192691</t>
  </si>
  <si>
    <t>-1609760347</t>
  </si>
  <si>
    <t>1417626931</t>
  </si>
  <si>
    <t>2115572280</t>
  </si>
  <si>
    <t>0,396*2+0,05*15</t>
  </si>
  <si>
    <t>-1415321824</t>
  </si>
  <si>
    <t>6,542*19 'Přepočtené koeficientem množství</t>
  </si>
  <si>
    <t>947901510</t>
  </si>
  <si>
    <t>6,542*1,8 'Přepočtené koeficientem množství</t>
  </si>
  <si>
    <t>317157030</t>
  </si>
  <si>
    <t>0,05*15+0,1*50</t>
  </si>
  <si>
    <t>999752895</t>
  </si>
  <si>
    <t>-923813415</t>
  </si>
  <si>
    <t>1174802959</t>
  </si>
  <si>
    <t>1460395233</t>
  </si>
  <si>
    <t>-669518763</t>
  </si>
  <si>
    <t>-2003589887</t>
  </si>
  <si>
    <t>2132233343</t>
  </si>
  <si>
    <t>-569084012</t>
  </si>
  <si>
    <t>-767783625</t>
  </si>
  <si>
    <t>-483296317</t>
  </si>
  <si>
    <t>-411823989</t>
  </si>
  <si>
    <t>VRN - VRN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</si>
  <si>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</si>
  <si>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</si>
  <si>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</si>
  <si>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</si>
  <si>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012002000</t>
  </si>
  <si>
    <t>Geodetické práce</t>
  </si>
  <si>
    <t>kpl</t>
  </si>
  <si>
    <t>198539425</t>
  </si>
  <si>
    <t>https://podminky.urs.cz/item/CS_URS_2024_02/012002000</t>
  </si>
  <si>
    <t>Ostatní požadavky - geodetické zaměření</t>
  </si>
  <si>
    <t xml:space="preserve"> - obsahuje veškěré zeměměřičské práce spojené s vytýčením stavby (před i po realizaci)</t>
  </si>
  <si>
    <t xml:space="preserve"> - mj. zaměření stavby před zahájením, vytyčení trvalého a dočasného záboru (obvod stavby), případné vytyčení mikrosítě</t>
  </si>
  <si>
    <t xml:space="preserve"> - jedná se o veškerá měření dle TKP v průběhu výstavby</t>
  </si>
  <si>
    <t>013254000</t>
  </si>
  <si>
    <t>Dokumentace skutečného provedení stavby - RDS</t>
  </si>
  <si>
    <t>610974190</t>
  </si>
  <si>
    <t>Dokumentace skutečného provedení stavby</t>
  </si>
  <si>
    <t>https://podminky.urs.cz/item/CS_URS_2024_02/013254000</t>
  </si>
  <si>
    <t>Ostatní požadavky - vypracování dokumentace</t>
  </si>
  <si>
    <t xml:space="preserve"> - realizační dokumentace stavby</t>
  </si>
  <si>
    <t xml:space="preserve"> - geodetická dokumentace skutečného provedení stavby</t>
  </si>
  <si>
    <t xml:space="preserve"> - dokumentace skutečného provedení stavby</t>
  </si>
  <si>
    <t xml:space="preserve"> - geometrický plán</t>
  </si>
  <si>
    <t xml:space="preserve"> - projednání a stanovení definitivního dopravního značení</t>
  </si>
  <si>
    <t xml:space="preserve"> - vše 4x vytištěné pare + digitálně (*.pdf, vč. živých formátů jako je *.dwg, *.txt, *.xls atd.</t>
  </si>
  <si>
    <t>VRN3</t>
  </si>
  <si>
    <t>Zařízení staveniště</t>
  </si>
  <si>
    <t>030001000</t>
  </si>
  <si>
    <t>-42603113</t>
  </si>
  <si>
    <t>https://podminky.urs.cz/item/CS_URS_2024_02/030001000</t>
  </si>
  <si>
    <t>Poznámka k položce:_x000d_
 - zajištění mezideponie pro výkopek - zábor pro umístění kontejneru na odpad; po celou dobu výstavby</t>
  </si>
  <si>
    <t>072103002</t>
  </si>
  <si>
    <t>Projednání DIO a zajištění DIR komunikace I. třídy</t>
  </si>
  <si>
    <t>1296706974</t>
  </si>
  <si>
    <t>https://podminky.urs.cz/item/CS_URS_2024_02/072103002</t>
  </si>
  <si>
    <t>072103021</t>
  </si>
  <si>
    <t>Zajištění DIO komunikace I. třídy - jednoduché el. vedení</t>
  </si>
  <si>
    <t>202015057</t>
  </si>
  <si>
    <t>https://podminky.urs.cz/item/CS_URS_2024_02/072103021</t>
  </si>
  <si>
    <t>Dopravně inženýrské opatření</t>
  </si>
  <si>
    <t xml:space="preserve"> - zpracování návrhu DIO</t>
  </si>
  <si>
    <t xml:space="preserve"> - přechodné úprava provozu během realizace (přechodné značení)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</si>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</sst>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1" TargetMode="External" /><Relationship Id="rId2" Type="http://schemas.openxmlformats.org/officeDocument/2006/relationships/hyperlink" Target="https://podminky.urs.cz/item/CS_URS_2024_02/113107322" TargetMode="External" /><Relationship Id="rId3" Type="http://schemas.openxmlformats.org/officeDocument/2006/relationships/hyperlink" Target="https://podminky.urs.cz/item/CS_URS_2024_02/113107331" TargetMode="External" /><Relationship Id="rId4" Type="http://schemas.openxmlformats.org/officeDocument/2006/relationships/hyperlink" Target="https://podminky.urs.cz/item/CS_URS_2024_02/113107341" TargetMode="External" /><Relationship Id="rId5" Type="http://schemas.openxmlformats.org/officeDocument/2006/relationships/hyperlink" Target="https://podminky.urs.cz/item/CS_URS_2024_02/113154512" TargetMode="External" /><Relationship Id="rId6" Type="http://schemas.openxmlformats.org/officeDocument/2006/relationships/hyperlink" Target="https://podminky.urs.cz/item/CS_URS_2024_02/113154515" TargetMode="External" /><Relationship Id="rId7" Type="http://schemas.openxmlformats.org/officeDocument/2006/relationships/hyperlink" Target="https://podminky.urs.cz/item/CS_URS_2024_02/113201112" TargetMode="External" /><Relationship Id="rId8" Type="http://schemas.openxmlformats.org/officeDocument/2006/relationships/hyperlink" Target="https://podminky.urs.cz/item/CS_URS_2024_02/113202111" TargetMode="External" /><Relationship Id="rId9" Type="http://schemas.openxmlformats.org/officeDocument/2006/relationships/hyperlink" Target="https://podminky.urs.cz/item/CS_URS_2024_02/121151103" TargetMode="External" /><Relationship Id="rId10" Type="http://schemas.openxmlformats.org/officeDocument/2006/relationships/hyperlink" Target="https://podminky.urs.cz/item/CS_URS_2024_02/122251101" TargetMode="External" /><Relationship Id="rId11" Type="http://schemas.openxmlformats.org/officeDocument/2006/relationships/hyperlink" Target="https://podminky.urs.cz/item/CS_URS_2024_02/131213702" TargetMode="External" /><Relationship Id="rId12" Type="http://schemas.openxmlformats.org/officeDocument/2006/relationships/hyperlink" Target="https://podminky.urs.cz/item/CS_URS_2024_02/132251101" TargetMode="External" /><Relationship Id="rId13" Type="http://schemas.openxmlformats.org/officeDocument/2006/relationships/hyperlink" Target="https://podminky.urs.cz/item/CS_URS_2024_02/162211311" TargetMode="External" /><Relationship Id="rId14" Type="http://schemas.openxmlformats.org/officeDocument/2006/relationships/hyperlink" Target="https://podminky.urs.cz/item/CS_URS_2024_02/162211319" TargetMode="External" /><Relationship Id="rId15" Type="http://schemas.openxmlformats.org/officeDocument/2006/relationships/hyperlink" Target="https://podminky.urs.cz/item/CS_URS_2024_02/162751117" TargetMode="External" /><Relationship Id="rId16" Type="http://schemas.openxmlformats.org/officeDocument/2006/relationships/hyperlink" Target="https://podminky.urs.cz/item/CS_URS_2024_02/162751119" TargetMode="External" /><Relationship Id="rId17" Type="http://schemas.openxmlformats.org/officeDocument/2006/relationships/hyperlink" Target="https://podminky.urs.cz/item/CS_URS_2024_02/167111101" TargetMode="External" /><Relationship Id="rId18" Type="http://schemas.openxmlformats.org/officeDocument/2006/relationships/hyperlink" Target="https://podminky.urs.cz/item/CS_URS_2024_02/171151103" TargetMode="External" /><Relationship Id="rId19" Type="http://schemas.openxmlformats.org/officeDocument/2006/relationships/hyperlink" Target="https://podminky.urs.cz/item/CS_URS_2024_02/171201231" TargetMode="External" /><Relationship Id="rId20" Type="http://schemas.openxmlformats.org/officeDocument/2006/relationships/hyperlink" Target="https://podminky.urs.cz/item/CS_URS_2024_02/171251201" TargetMode="External" /><Relationship Id="rId21" Type="http://schemas.openxmlformats.org/officeDocument/2006/relationships/hyperlink" Target="https://podminky.urs.cz/item/CS_URS_2024_02/181311103" TargetMode="External" /><Relationship Id="rId22" Type="http://schemas.openxmlformats.org/officeDocument/2006/relationships/hyperlink" Target="https://podminky.urs.cz/item/CS_URS_2024_02/181411131" TargetMode="External" /><Relationship Id="rId23" Type="http://schemas.openxmlformats.org/officeDocument/2006/relationships/hyperlink" Target="https://podminky.urs.cz/item/CS_URS_2024_02/181951112" TargetMode="External" /><Relationship Id="rId24" Type="http://schemas.openxmlformats.org/officeDocument/2006/relationships/hyperlink" Target="https://podminky.urs.cz/item/CS_URS_2024_02/211531111" TargetMode="External" /><Relationship Id="rId25" Type="http://schemas.openxmlformats.org/officeDocument/2006/relationships/hyperlink" Target="https://podminky.urs.cz/item/CS_URS_2024_02/211971110" TargetMode="External" /><Relationship Id="rId26" Type="http://schemas.openxmlformats.org/officeDocument/2006/relationships/hyperlink" Target="https://podminky.urs.cz/item/CS_URS_2024_02/275313711" TargetMode="External" /><Relationship Id="rId27" Type="http://schemas.openxmlformats.org/officeDocument/2006/relationships/hyperlink" Target="https://podminky.urs.cz/item/CS_URS_2024_02/564851011" TargetMode="External" /><Relationship Id="rId28" Type="http://schemas.openxmlformats.org/officeDocument/2006/relationships/hyperlink" Target="https://podminky.urs.cz/item/CS_URS_2024_02/564861011" TargetMode="External" /><Relationship Id="rId29" Type="http://schemas.openxmlformats.org/officeDocument/2006/relationships/hyperlink" Target="https://podminky.urs.cz/item/CS_URS_2024_02/564970315" TargetMode="External" /><Relationship Id="rId30" Type="http://schemas.openxmlformats.org/officeDocument/2006/relationships/hyperlink" Target="https://podminky.urs.cz/item/CS_URS_2024_02/565165101" TargetMode="External" /><Relationship Id="rId31" Type="http://schemas.openxmlformats.org/officeDocument/2006/relationships/hyperlink" Target="https://podminky.urs.cz/item/CS_URS_2024_02/573111112" TargetMode="External" /><Relationship Id="rId32" Type="http://schemas.openxmlformats.org/officeDocument/2006/relationships/hyperlink" Target="https://podminky.urs.cz/item/CS_URS_2024_02/573231106" TargetMode="External" /><Relationship Id="rId33" Type="http://schemas.openxmlformats.org/officeDocument/2006/relationships/hyperlink" Target="https://podminky.urs.cz/item/CS_URS_2024_02/577134111" TargetMode="External" /><Relationship Id="rId34" Type="http://schemas.openxmlformats.org/officeDocument/2006/relationships/hyperlink" Target="https://podminky.urs.cz/item/CS_URS_2024_02/596211210" TargetMode="External" /><Relationship Id="rId35" Type="http://schemas.openxmlformats.org/officeDocument/2006/relationships/hyperlink" Target="https://podminky.urs.cz/item/CS_URS_2024_02/596211214" TargetMode="External" /><Relationship Id="rId36" Type="http://schemas.openxmlformats.org/officeDocument/2006/relationships/hyperlink" Target="https://podminky.urs.cz/item/CS_URS_2024_02/899101211" TargetMode="External" /><Relationship Id="rId37" Type="http://schemas.openxmlformats.org/officeDocument/2006/relationships/hyperlink" Target="https://podminky.urs.cz/item/CS_URS_2024_02/899132212" TargetMode="External" /><Relationship Id="rId38" Type="http://schemas.openxmlformats.org/officeDocument/2006/relationships/hyperlink" Target="https://podminky.urs.cz/item/CS_URS_2024_02/912211131" TargetMode="External" /><Relationship Id="rId39" Type="http://schemas.openxmlformats.org/officeDocument/2006/relationships/hyperlink" Target="https://podminky.urs.cz/item/CS_URS_2024_02/914111121" TargetMode="External" /><Relationship Id="rId40" Type="http://schemas.openxmlformats.org/officeDocument/2006/relationships/hyperlink" Target="https://podminky.urs.cz/item/CS_URS_2024_02/914511111" TargetMode="External" /><Relationship Id="rId41" Type="http://schemas.openxmlformats.org/officeDocument/2006/relationships/hyperlink" Target="https://podminky.urs.cz/item/CS_URS_2024_02/915111112" TargetMode="External" /><Relationship Id="rId42" Type="http://schemas.openxmlformats.org/officeDocument/2006/relationships/hyperlink" Target="https://podminky.urs.cz/item/CS_URS_2024_02/915111122" TargetMode="External" /><Relationship Id="rId43" Type="http://schemas.openxmlformats.org/officeDocument/2006/relationships/hyperlink" Target="https://podminky.urs.cz/item/CS_URS_2024_02/915131112" TargetMode="External" /><Relationship Id="rId44" Type="http://schemas.openxmlformats.org/officeDocument/2006/relationships/hyperlink" Target="https://podminky.urs.cz/item/CS_URS_2024_02/915211112" TargetMode="External" /><Relationship Id="rId45" Type="http://schemas.openxmlformats.org/officeDocument/2006/relationships/hyperlink" Target="https://podminky.urs.cz/item/CS_URS_2024_02/915211122" TargetMode="External" /><Relationship Id="rId46" Type="http://schemas.openxmlformats.org/officeDocument/2006/relationships/hyperlink" Target="https://podminky.urs.cz/item/CS_URS_2024_02/915231112" TargetMode="External" /><Relationship Id="rId47" Type="http://schemas.openxmlformats.org/officeDocument/2006/relationships/hyperlink" Target="https://podminky.urs.cz/item/CS_URS_2024_02/915611111" TargetMode="External" /><Relationship Id="rId48" Type="http://schemas.openxmlformats.org/officeDocument/2006/relationships/hyperlink" Target="https://podminky.urs.cz/item/CS_URS_2024_02/915621111" TargetMode="External" /><Relationship Id="rId49" Type="http://schemas.openxmlformats.org/officeDocument/2006/relationships/hyperlink" Target="https://podminky.urs.cz/item/CS_URS_2024_02/916131213" TargetMode="External" /><Relationship Id="rId50" Type="http://schemas.openxmlformats.org/officeDocument/2006/relationships/hyperlink" Target="https://podminky.urs.cz/item/CS_URS_2024_02/916241113" TargetMode="External" /><Relationship Id="rId51" Type="http://schemas.openxmlformats.org/officeDocument/2006/relationships/hyperlink" Target="https://podminky.urs.cz/item/CS_URS_2024_02/916991121" TargetMode="External" /><Relationship Id="rId52" Type="http://schemas.openxmlformats.org/officeDocument/2006/relationships/hyperlink" Target="https://podminky.urs.cz/item/CS_URS_2024_02/919732211" TargetMode="External" /><Relationship Id="rId53" Type="http://schemas.openxmlformats.org/officeDocument/2006/relationships/hyperlink" Target="https://podminky.urs.cz/item/CS_URS_2024_02/919735111" TargetMode="External" /><Relationship Id="rId54" Type="http://schemas.openxmlformats.org/officeDocument/2006/relationships/hyperlink" Target="https://podminky.urs.cz/item/CS_URS_2024_02/919735112" TargetMode="External" /><Relationship Id="rId55" Type="http://schemas.openxmlformats.org/officeDocument/2006/relationships/hyperlink" Target="https://podminky.urs.cz/item/CS_URS_2024_02/966006132" TargetMode="External" /><Relationship Id="rId56" Type="http://schemas.openxmlformats.org/officeDocument/2006/relationships/hyperlink" Target="https://podminky.urs.cz/item/CS_URS_2024_02/966006211" TargetMode="External" /><Relationship Id="rId57" Type="http://schemas.openxmlformats.org/officeDocument/2006/relationships/hyperlink" Target="https://podminky.urs.cz/item/CS_URS_2024_02/979024443" TargetMode="External" /><Relationship Id="rId58" Type="http://schemas.openxmlformats.org/officeDocument/2006/relationships/hyperlink" Target="https://podminky.urs.cz/item/CS_URS_2024_02/997221561" TargetMode="External" /><Relationship Id="rId59" Type="http://schemas.openxmlformats.org/officeDocument/2006/relationships/hyperlink" Target="https://podminky.urs.cz/item/CS_URS_2024_02/997221569" TargetMode="External" /><Relationship Id="rId60" Type="http://schemas.openxmlformats.org/officeDocument/2006/relationships/hyperlink" Target="https://podminky.urs.cz/item/CS_URS_2024_02/997221611" TargetMode="External" /><Relationship Id="rId61" Type="http://schemas.openxmlformats.org/officeDocument/2006/relationships/hyperlink" Target="https://podminky.urs.cz/item/CS_URS_2024_02/997221861" TargetMode="External" /><Relationship Id="rId62" Type="http://schemas.openxmlformats.org/officeDocument/2006/relationships/hyperlink" Target="https://podminky.urs.cz/item/CS_URS_2024_02/997221873" TargetMode="External" /><Relationship Id="rId63" Type="http://schemas.openxmlformats.org/officeDocument/2006/relationships/hyperlink" Target="https://podminky.urs.cz/item/CS_URS_2024_02/997221875" TargetMode="External" /><Relationship Id="rId64" Type="http://schemas.openxmlformats.org/officeDocument/2006/relationships/hyperlink" Target="https://podminky.urs.cz/item/CS_URS_2024_02/998223011" TargetMode="External" /><Relationship Id="rId65" Type="http://schemas.openxmlformats.org/officeDocument/2006/relationships/hyperlink" Target="https://podminky.urs.cz/item/CS_URS_2024_02/741110313" TargetMode="External" /><Relationship Id="rId66" Type="http://schemas.openxmlformats.org/officeDocument/2006/relationships/hyperlink" Target="https://podminky.urs.cz/item/CS_URS_2024_02/741122133" TargetMode="External" /><Relationship Id="rId67" Type="http://schemas.openxmlformats.org/officeDocument/2006/relationships/hyperlink" Target="https://podminky.urs.cz/item/CS_URS_2024_02/741132132" TargetMode="External" /><Relationship Id="rId68" Type="http://schemas.openxmlformats.org/officeDocument/2006/relationships/hyperlink" Target="https://podminky.urs.cz/item/CS_URS_2024_02/741136001" TargetMode="External" /><Relationship Id="rId69" Type="http://schemas.openxmlformats.org/officeDocument/2006/relationships/hyperlink" Target="https://podminky.urs.cz/item/CS_URS_2024_02/741373002" TargetMode="External" /><Relationship Id="rId70" Type="http://schemas.openxmlformats.org/officeDocument/2006/relationships/hyperlink" Target="https://podminky.urs.cz/item/CS_URS_2024_02/741410041" TargetMode="External" /><Relationship Id="rId71" Type="http://schemas.openxmlformats.org/officeDocument/2006/relationships/hyperlink" Target="https://podminky.urs.cz/item/CS_URS_2024_02/741420020" TargetMode="External" /><Relationship Id="rId72" Type="http://schemas.openxmlformats.org/officeDocument/2006/relationships/hyperlink" Target="https://podminky.urs.cz/item/CS_URS_2024_02/741810001" TargetMode="External" /><Relationship Id="rId73" Type="http://schemas.openxmlformats.org/officeDocument/2006/relationships/hyperlink" Target="https://podminky.urs.cz/item/CS_URS_2024_02/998741101" TargetMode="External" /><Relationship Id="rId74" Type="http://schemas.openxmlformats.org/officeDocument/2006/relationships/hyperlink" Target="https://podminky.urs.cz/item/CS_URS_2024_02/210204011" TargetMode="External" /><Relationship Id="rId75" Type="http://schemas.openxmlformats.org/officeDocument/2006/relationships/hyperlink" Target="https://podminky.urs.cz/item/CS_URS_2024_02/210204103" TargetMode="External" /><Relationship Id="rId76" Type="http://schemas.openxmlformats.org/officeDocument/2006/relationships/hyperlink" Target="https://podminky.urs.cz/item/CS_URS_2024_02/210204201" TargetMode="External" /><Relationship Id="rId77" Type="http://schemas.openxmlformats.org/officeDocument/2006/relationships/hyperlink" Target="https://podminky.urs.cz/item/CS_URS_2024_02/460010024" TargetMode="External" /><Relationship Id="rId78" Type="http://schemas.openxmlformats.org/officeDocument/2006/relationships/hyperlink" Target="https://podminky.urs.cz/item/CS_URS_2024_02/460010025" TargetMode="External" /><Relationship Id="rId79" Type="http://schemas.openxmlformats.org/officeDocument/2006/relationships/hyperlink" Target="https://podminky.urs.cz/item/CS_URS_2024_02/460131113" TargetMode="External" /><Relationship Id="rId80" Type="http://schemas.openxmlformats.org/officeDocument/2006/relationships/hyperlink" Target="https://podminky.urs.cz/item/CS_URS_2024_02/460171172" TargetMode="External" /><Relationship Id="rId81" Type="http://schemas.openxmlformats.org/officeDocument/2006/relationships/hyperlink" Target="https://podminky.urs.cz/item/CS_URS_2024_02/460341113" TargetMode="External" /><Relationship Id="rId82" Type="http://schemas.openxmlformats.org/officeDocument/2006/relationships/hyperlink" Target="https://podminky.urs.cz/item/CS_URS_2024_02/460341121" TargetMode="External" /><Relationship Id="rId83" Type="http://schemas.openxmlformats.org/officeDocument/2006/relationships/hyperlink" Target="https://podminky.urs.cz/item/CS_URS_2024_02/460361121" TargetMode="External" /><Relationship Id="rId84" Type="http://schemas.openxmlformats.org/officeDocument/2006/relationships/hyperlink" Target="https://podminky.urs.cz/item/CS_URS_2024_02/460371121" TargetMode="External" /><Relationship Id="rId85" Type="http://schemas.openxmlformats.org/officeDocument/2006/relationships/hyperlink" Target="https://podminky.urs.cz/item/CS_URS_2024_02/460451182" TargetMode="External" /><Relationship Id="rId86" Type="http://schemas.openxmlformats.org/officeDocument/2006/relationships/hyperlink" Target="https://podminky.urs.cz/item/CS_URS_2024_02/460641125" TargetMode="External" /><Relationship Id="rId87" Type="http://schemas.openxmlformats.org/officeDocument/2006/relationships/hyperlink" Target="https://podminky.urs.cz/item/CS_URS_2024_02/460661511" TargetMode="External" /><Relationship Id="rId88" Type="http://schemas.openxmlformats.org/officeDocument/2006/relationships/hyperlink" Target="https://podminky.urs.cz/item/CS_URS_2024_02/460661512" TargetMode="External" /><Relationship Id="rId89" Type="http://schemas.openxmlformats.org/officeDocument/2006/relationships/hyperlink" Target="https://podminky.urs.cz/item/CS_URS_2024_02/460791114" TargetMode="External" /><Relationship Id="rId90" Type="http://schemas.openxmlformats.org/officeDocument/2006/relationships/hyperlink" Target="https://podminky.urs.cz/item/CS_URS_2024_02/469981111" TargetMode="External" /><Relationship Id="rId91" Type="http://schemas.openxmlformats.org/officeDocument/2006/relationships/hyperlink" Target="https://podminky.urs.cz/item/CS_URS_2024_02/HZS2231" TargetMode="External" /><Relationship Id="rId92" Type="http://schemas.openxmlformats.org/officeDocument/2006/relationships/hyperlink" Target="https://podminky.urs.cz/item/CS_URS_2024_02/043154000" TargetMode="External" /><Relationship Id="rId93" Type="http://schemas.openxmlformats.org/officeDocument/2006/relationships/hyperlink" Target="https://podminky.urs.cz/item/CS_URS_2024_02/075103000" TargetMode="External" /><Relationship Id="rId9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1" TargetMode="External" /><Relationship Id="rId2" Type="http://schemas.openxmlformats.org/officeDocument/2006/relationships/hyperlink" Target="https://podminky.urs.cz/item/CS_URS_2024_02/113107322" TargetMode="External" /><Relationship Id="rId3" Type="http://schemas.openxmlformats.org/officeDocument/2006/relationships/hyperlink" Target="https://podminky.urs.cz/item/CS_URS_2024_02/113107331" TargetMode="External" /><Relationship Id="rId4" Type="http://schemas.openxmlformats.org/officeDocument/2006/relationships/hyperlink" Target="https://podminky.urs.cz/item/CS_URS_2024_02/113107341" TargetMode="External" /><Relationship Id="rId5" Type="http://schemas.openxmlformats.org/officeDocument/2006/relationships/hyperlink" Target="https://podminky.urs.cz/item/CS_URS_2024_02/113154512" TargetMode="External" /><Relationship Id="rId6" Type="http://schemas.openxmlformats.org/officeDocument/2006/relationships/hyperlink" Target="https://podminky.urs.cz/item/CS_URS_2024_02/113154515" TargetMode="External" /><Relationship Id="rId7" Type="http://schemas.openxmlformats.org/officeDocument/2006/relationships/hyperlink" Target="https://podminky.urs.cz/item/CS_URS_2024_02/113201112" TargetMode="External" /><Relationship Id="rId8" Type="http://schemas.openxmlformats.org/officeDocument/2006/relationships/hyperlink" Target="https://podminky.urs.cz/item/CS_URS_2024_02/122251101" TargetMode="External" /><Relationship Id="rId9" Type="http://schemas.openxmlformats.org/officeDocument/2006/relationships/hyperlink" Target="https://podminky.urs.cz/item/CS_URS_2024_02/131213702" TargetMode="External" /><Relationship Id="rId10" Type="http://schemas.openxmlformats.org/officeDocument/2006/relationships/hyperlink" Target="https://podminky.urs.cz/item/CS_URS_2024_02/132251101" TargetMode="External" /><Relationship Id="rId11" Type="http://schemas.openxmlformats.org/officeDocument/2006/relationships/hyperlink" Target="https://podminky.urs.cz/item/CS_URS_2024_02/162751117" TargetMode="External" /><Relationship Id="rId12" Type="http://schemas.openxmlformats.org/officeDocument/2006/relationships/hyperlink" Target="https://podminky.urs.cz/item/CS_URS_2024_02/162751119" TargetMode="External" /><Relationship Id="rId13" Type="http://schemas.openxmlformats.org/officeDocument/2006/relationships/hyperlink" Target="https://podminky.urs.cz/item/CS_URS_2024_02/171151103" TargetMode="External" /><Relationship Id="rId14" Type="http://schemas.openxmlformats.org/officeDocument/2006/relationships/hyperlink" Target="https://podminky.urs.cz/item/CS_URS_2024_02/17120123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81951112" TargetMode="External" /><Relationship Id="rId17" Type="http://schemas.openxmlformats.org/officeDocument/2006/relationships/hyperlink" Target="https://podminky.urs.cz/item/CS_URS_2024_02/211531111" TargetMode="External" /><Relationship Id="rId18" Type="http://schemas.openxmlformats.org/officeDocument/2006/relationships/hyperlink" Target="https://podminky.urs.cz/item/CS_URS_2024_02/211971110" TargetMode="External" /><Relationship Id="rId19" Type="http://schemas.openxmlformats.org/officeDocument/2006/relationships/hyperlink" Target="https://podminky.urs.cz/item/CS_URS_2024_02/275313711" TargetMode="External" /><Relationship Id="rId20" Type="http://schemas.openxmlformats.org/officeDocument/2006/relationships/hyperlink" Target="https://podminky.urs.cz/item/CS_URS_2024_02/564851011" TargetMode="External" /><Relationship Id="rId21" Type="http://schemas.openxmlformats.org/officeDocument/2006/relationships/hyperlink" Target="https://podminky.urs.cz/item/CS_URS_2024_02/564861011" TargetMode="External" /><Relationship Id="rId22" Type="http://schemas.openxmlformats.org/officeDocument/2006/relationships/hyperlink" Target="https://podminky.urs.cz/item/CS_URS_2024_02/564970315" TargetMode="External" /><Relationship Id="rId23" Type="http://schemas.openxmlformats.org/officeDocument/2006/relationships/hyperlink" Target="https://podminky.urs.cz/item/CS_URS_2024_02/565165101" TargetMode="External" /><Relationship Id="rId24" Type="http://schemas.openxmlformats.org/officeDocument/2006/relationships/hyperlink" Target="https://podminky.urs.cz/item/CS_URS_2024_02/573111112" TargetMode="External" /><Relationship Id="rId25" Type="http://schemas.openxmlformats.org/officeDocument/2006/relationships/hyperlink" Target="https://podminky.urs.cz/item/CS_URS_2024_02/573231106" TargetMode="External" /><Relationship Id="rId26" Type="http://schemas.openxmlformats.org/officeDocument/2006/relationships/hyperlink" Target="https://podminky.urs.cz/item/CS_URS_2024_02/577134111" TargetMode="External" /><Relationship Id="rId27" Type="http://schemas.openxmlformats.org/officeDocument/2006/relationships/hyperlink" Target="https://podminky.urs.cz/item/CS_URS_2024_02/596211211" TargetMode="External" /><Relationship Id="rId28" Type="http://schemas.openxmlformats.org/officeDocument/2006/relationships/hyperlink" Target="https://podminky.urs.cz/item/CS_URS_2024_02/596211214" TargetMode="External" /><Relationship Id="rId29" Type="http://schemas.openxmlformats.org/officeDocument/2006/relationships/hyperlink" Target="https://podminky.urs.cz/item/CS_URS_2024_02/899101211" TargetMode="External" /><Relationship Id="rId30" Type="http://schemas.openxmlformats.org/officeDocument/2006/relationships/hyperlink" Target="https://podminky.urs.cz/item/CS_URS_2024_02/899132212" TargetMode="External" /><Relationship Id="rId31" Type="http://schemas.openxmlformats.org/officeDocument/2006/relationships/hyperlink" Target="https://podminky.urs.cz/item/CS_URS_2024_02/912211131" TargetMode="External" /><Relationship Id="rId32" Type="http://schemas.openxmlformats.org/officeDocument/2006/relationships/hyperlink" Target="https://podminky.urs.cz/item/CS_URS_2024_02/914111121" TargetMode="External" /><Relationship Id="rId33" Type="http://schemas.openxmlformats.org/officeDocument/2006/relationships/hyperlink" Target="https://podminky.urs.cz/item/CS_URS_2024_02/914511111" TargetMode="External" /><Relationship Id="rId34" Type="http://schemas.openxmlformats.org/officeDocument/2006/relationships/hyperlink" Target="https://podminky.urs.cz/item/CS_URS_2024_02/915111122" TargetMode="External" /><Relationship Id="rId35" Type="http://schemas.openxmlformats.org/officeDocument/2006/relationships/hyperlink" Target="https://podminky.urs.cz/item/CS_URS_2024_02/915131112" TargetMode="External" /><Relationship Id="rId36" Type="http://schemas.openxmlformats.org/officeDocument/2006/relationships/hyperlink" Target="https://podminky.urs.cz/item/CS_URS_2024_02/915211122" TargetMode="External" /><Relationship Id="rId37" Type="http://schemas.openxmlformats.org/officeDocument/2006/relationships/hyperlink" Target="https://podminky.urs.cz/item/CS_URS_2024_02/915231112" TargetMode="External" /><Relationship Id="rId38" Type="http://schemas.openxmlformats.org/officeDocument/2006/relationships/hyperlink" Target="https://podminky.urs.cz/item/CS_URS_2024_02/915611111" TargetMode="External" /><Relationship Id="rId39" Type="http://schemas.openxmlformats.org/officeDocument/2006/relationships/hyperlink" Target="https://podminky.urs.cz/item/CS_URS_2024_02/915621111" TargetMode="External" /><Relationship Id="rId40" Type="http://schemas.openxmlformats.org/officeDocument/2006/relationships/hyperlink" Target="https://podminky.urs.cz/item/CS_URS_2024_02/916241213" TargetMode="External" /><Relationship Id="rId41" Type="http://schemas.openxmlformats.org/officeDocument/2006/relationships/hyperlink" Target="https://podminky.urs.cz/item/CS_URS_2024_02/916991121" TargetMode="External" /><Relationship Id="rId42" Type="http://schemas.openxmlformats.org/officeDocument/2006/relationships/hyperlink" Target="https://podminky.urs.cz/item/CS_URS_2024_02/919732211" TargetMode="External" /><Relationship Id="rId43" Type="http://schemas.openxmlformats.org/officeDocument/2006/relationships/hyperlink" Target="https://podminky.urs.cz/item/CS_URS_2024_02/919735111" TargetMode="External" /><Relationship Id="rId44" Type="http://schemas.openxmlformats.org/officeDocument/2006/relationships/hyperlink" Target="https://podminky.urs.cz/item/CS_URS_2024_02/919735112" TargetMode="External" /><Relationship Id="rId45" Type="http://schemas.openxmlformats.org/officeDocument/2006/relationships/hyperlink" Target="https://podminky.urs.cz/item/CS_URS_2024_02/966006132" TargetMode="External" /><Relationship Id="rId46" Type="http://schemas.openxmlformats.org/officeDocument/2006/relationships/hyperlink" Target="https://podminky.urs.cz/item/CS_URS_2024_02/966006211" TargetMode="External" /><Relationship Id="rId47" Type="http://schemas.openxmlformats.org/officeDocument/2006/relationships/hyperlink" Target="https://podminky.urs.cz/item/CS_URS_2024_02/979024443" TargetMode="External" /><Relationship Id="rId48" Type="http://schemas.openxmlformats.org/officeDocument/2006/relationships/hyperlink" Target="https://podminky.urs.cz/item/CS_URS_2024_02/997221561" TargetMode="External" /><Relationship Id="rId49" Type="http://schemas.openxmlformats.org/officeDocument/2006/relationships/hyperlink" Target="https://podminky.urs.cz/item/CS_URS_2024_02/997221569" TargetMode="External" /><Relationship Id="rId50" Type="http://schemas.openxmlformats.org/officeDocument/2006/relationships/hyperlink" Target="https://podminky.urs.cz/item/CS_URS_2024_02/997221611" TargetMode="External" /><Relationship Id="rId51" Type="http://schemas.openxmlformats.org/officeDocument/2006/relationships/hyperlink" Target="https://podminky.urs.cz/item/CS_URS_2024_02/997221861" TargetMode="External" /><Relationship Id="rId52" Type="http://schemas.openxmlformats.org/officeDocument/2006/relationships/hyperlink" Target="https://podminky.urs.cz/item/CS_URS_2024_02/997221873" TargetMode="External" /><Relationship Id="rId53" Type="http://schemas.openxmlformats.org/officeDocument/2006/relationships/hyperlink" Target="https://podminky.urs.cz/item/CS_URS_2024_02/997221875" TargetMode="External" /><Relationship Id="rId54" Type="http://schemas.openxmlformats.org/officeDocument/2006/relationships/hyperlink" Target="https://podminky.urs.cz/item/CS_URS_2024_02/998223011" TargetMode="External" /><Relationship Id="rId55" Type="http://schemas.openxmlformats.org/officeDocument/2006/relationships/hyperlink" Target="https://podminky.urs.cz/item/CS_URS_2024_02/741110313" TargetMode="External" /><Relationship Id="rId56" Type="http://schemas.openxmlformats.org/officeDocument/2006/relationships/hyperlink" Target="https://podminky.urs.cz/item/CS_URS_2024_02/741122133" TargetMode="External" /><Relationship Id="rId57" Type="http://schemas.openxmlformats.org/officeDocument/2006/relationships/hyperlink" Target="https://podminky.urs.cz/item/CS_URS_2024_02/741132132" TargetMode="External" /><Relationship Id="rId58" Type="http://schemas.openxmlformats.org/officeDocument/2006/relationships/hyperlink" Target="https://podminky.urs.cz/item/CS_URS_2024_02/741136001" TargetMode="External" /><Relationship Id="rId59" Type="http://schemas.openxmlformats.org/officeDocument/2006/relationships/hyperlink" Target="https://podminky.urs.cz/item/CS_URS_2024_02/741373002" TargetMode="External" /><Relationship Id="rId60" Type="http://schemas.openxmlformats.org/officeDocument/2006/relationships/hyperlink" Target="https://podminky.urs.cz/item/CS_URS_2024_02/741410041" TargetMode="External" /><Relationship Id="rId61" Type="http://schemas.openxmlformats.org/officeDocument/2006/relationships/hyperlink" Target="https://podminky.urs.cz/item/CS_URS_2024_02/741420020" TargetMode="External" /><Relationship Id="rId62" Type="http://schemas.openxmlformats.org/officeDocument/2006/relationships/hyperlink" Target="https://podminky.urs.cz/item/CS_URS_2024_02/741810001" TargetMode="External" /><Relationship Id="rId63" Type="http://schemas.openxmlformats.org/officeDocument/2006/relationships/hyperlink" Target="https://podminky.urs.cz/item/CS_URS_2024_02/998741101" TargetMode="External" /><Relationship Id="rId64" Type="http://schemas.openxmlformats.org/officeDocument/2006/relationships/hyperlink" Target="https://podminky.urs.cz/item/CS_URS_2024_02/210204011" TargetMode="External" /><Relationship Id="rId65" Type="http://schemas.openxmlformats.org/officeDocument/2006/relationships/hyperlink" Target="https://podminky.urs.cz/item/CS_URS_2024_02/210204103" TargetMode="External" /><Relationship Id="rId66" Type="http://schemas.openxmlformats.org/officeDocument/2006/relationships/hyperlink" Target="https://podminky.urs.cz/item/CS_URS_2024_02/210204201" TargetMode="External" /><Relationship Id="rId67" Type="http://schemas.openxmlformats.org/officeDocument/2006/relationships/hyperlink" Target="https://podminky.urs.cz/item/CS_URS_2024_02/460010024" TargetMode="External" /><Relationship Id="rId68" Type="http://schemas.openxmlformats.org/officeDocument/2006/relationships/hyperlink" Target="https://podminky.urs.cz/item/CS_URS_2024_02/460010025" TargetMode="External" /><Relationship Id="rId69" Type="http://schemas.openxmlformats.org/officeDocument/2006/relationships/hyperlink" Target="https://podminky.urs.cz/item/CS_URS_2024_02/460131113" TargetMode="External" /><Relationship Id="rId70" Type="http://schemas.openxmlformats.org/officeDocument/2006/relationships/hyperlink" Target="https://podminky.urs.cz/item/CS_URS_2024_02/460171172" TargetMode="External" /><Relationship Id="rId71" Type="http://schemas.openxmlformats.org/officeDocument/2006/relationships/hyperlink" Target="https://podminky.urs.cz/item/CS_URS_2024_02/460341113" TargetMode="External" /><Relationship Id="rId72" Type="http://schemas.openxmlformats.org/officeDocument/2006/relationships/hyperlink" Target="https://podminky.urs.cz/item/CS_URS_2024_02/460341121" TargetMode="External" /><Relationship Id="rId73" Type="http://schemas.openxmlformats.org/officeDocument/2006/relationships/hyperlink" Target="https://podminky.urs.cz/item/CS_URS_2024_02/460361121" TargetMode="External" /><Relationship Id="rId74" Type="http://schemas.openxmlformats.org/officeDocument/2006/relationships/hyperlink" Target="https://podminky.urs.cz/item/CS_URS_2024_02/460371121" TargetMode="External" /><Relationship Id="rId75" Type="http://schemas.openxmlformats.org/officeDocument/2006/relationships/hyperlink" Target="https://podminky.urs.cz/item/CS_URS_2024_02/460451182" TargetMode="External" /><Relationship Id="rId76" Type="http://schemas.openxmlformats.org/officeDocument/2006/relationships/hyperlink" Target="https://podminky.urs.cz/item/CS_URS_2024_02/460641125" TargetMode="External" /><Relationship Id="rId77" Type="http://schemas.openxmlformats.org/officeDocument/2006/relationships/hyperlink" Target="https://podminky.urs.cz/item/CS_URS_2024_02/460661511" TargetMode="External" /><Relationship Id="rId78" Type="http://schemas.openxmlformats.org/officeDocument/2006/relationships/hyperlink" Target="https://podminky.urs.cz/item/CS_URS_2024_02/460661512" TargetMode="External" /><Relationship Id="rId79" Type="http://schemas.openxmlformats.org/officeDocument/2006/relationships/hyperlink" Target="https://podminky.urs.cz/item/CS_URS_2024_02/460791114" TargetMode="External" /><Relationship Id="rId80" Type="http://schemas.openxmlformats.org/officeDocument/2006/relationships/hyperlink" Target="https://podminky.urs.cz/item/CS_URS_2024_02/469981111" TargetMode="External" /><Relationship Id="rId81" Type="http://schemas.openxmlformats.org/officeDocument/2006/relationships/hyperlink" Target="https://podminky.urs.cz/item/CS_URS_2024_02/HZS2231" TargetMode="External" /><Relationship Id="rId82" Type="http://schemas.openxmlformats.org/officeDocument/2006/relationships/hyperlink" Target="https://podminky.urs.cz/item/CS_URS_2024_02/043154000" TargetMode="External" /><Relationship Id="rId83" Type="http://schemas.openxmlformats.org/officeDocument/2006/relationships/hyperlink" Target="https://podminky.urs.cz/item/CS_URS_2024_02/075103000" TargetMode="External" /><Relationship Id="rId8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13254000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72103002" TargetMode="External" /><Relationship Id="rId5" Type="http://schemas.openxmlformats.org/officeDocument/2006/relationships/hyperlink" Target="https://podminky.urs.cz/item/CS_URS_2024_02/072103021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20241-132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PŘECHODY PRO CHODCE V ULICI MEISNEROVA, K.Ú. CHOMUTOV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25. 9. 2024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CHOMUTOV,Zborovská 4602,Chomutov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DOSPRO s.r.o.,Bořivojova 2420/19,Praha 3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24.7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101 - Přechod pro chod...'!J30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'SO 101 - Přechod pro chod...'!P96</f>
        <v>0</v>
      </c>
      <c r="AV55" s="122">
        <f>'SO 101 - Přechod pro chod...'!J33</f>
        <v>0</v>
      </c>
      <c r="AW55" s="122">
        <f>'SO 101 - Přechod pro chod...'!J34</f>
        <v>0</v>
      </c>
      <c r="AX55" s="122">
        <f>'SO 101 - Přechod pro chod...'!J35</f>
        <v>0</v>
      </c>
      <c r="AY55" s="122">
        <f>'SO 101 - Přechod pro chod...'!J36</f>
        <v>0</v>
      </c>
      <c r="AZ55" s="122">
        <f>'SO 101 - Přechod pro chod...'!F33</f>
        <v>0</v>
      </c>
      <c r="BA55" s="122">
        <f>'SO 101 - Přechod pro chod...'!F34</f>
        <v>0</v>
      </c>
      <c r="BB55" s="122">
        <f>'SO 101 - Přechod pro chod...'!F35</f>
        <v>0</v>
      </c>
      <c r="BC55" s="122">
        <f>'SO 101 - Přechod pro chod...'!F36</f>
        <v>0</v>
      </c>
      <c r="BD55" s="124">
        <f>'SO 101 - Přechod pro chod...'!F37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37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102 - Přechod pro chod...'!J30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'SO 102 - Přechod pro chod...'!P96</f>
        <v>0</v>
      </c>
      <c r="AV56" s="122">
        <f>'SO 102 - Přechod pro chod...'!J33</f>
        <v>0</v>
      </c>
      <c r="AW56" s="122">
        <f>'SO 102 - Přechod pro chod...'!J34</f>
        <v>0</v>
      </c>
      <c r="AX56" s="122">
        <f>'SO 102 - Přechod pro chod...'!J35</f>
        <v>0</v>
      </c>
      <c r="AY56" s="122">
        <f>'SO 102 - Přechod pro chod...'!J36</f>
        <v>0</v>
      </c>
      <c r="AZ56" s="122">
        <f>'SO 102 - Přechod pro chod...'!F33</f>
        <v>0</v>
      </c>
      <c r="BA56" s="122">
        <f>'SO 102 - Přechod pro chod...'!F34</f>
        <v>0</v>
      </c>
      <c r="BB56" s="122">
        <f>'SO 102 - Přechod pro chod...'!F35</f>
        <v>0</v>
      </c>
      <c r="BC56" s="122">
        <f>'SO 102 - Přechod pro chod...'!F36</f>
        <v>0</v>
      </c>
      <c r="BD56" s="124">
        <f>'SO 102 - Přechod pro chod...'!F37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7" customFormat="1" ht="16.5" customHeight="1">
      <c r="A57" s="113" t="s">
        <v>77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'VRN - VRN'!J30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6">
        <v>0</v>
      </c>
      <c r="AT57" s="127">
        <f>ROUND(SUM(AV57:AW57),2)</f>
        <v>0</v>
      </c>
      <c r="AU57" s="128">
        <f>'VRN - VRN'!P83</f>
        <v>0</v>
      </c>
      <c r="AV57" s="127">
        <f>'VRN - VRN'!J33</f>
        <v>0</v>
      </c>
      <c r="AW57" s="127">
        <f>'VRN - VRN'!J34</f>
        <v>0</v>
      </c>
      <c r="AX57" s="127">
        <f>'VRN - VRN'!J35</f>
        <v>0</v>
      </c>
      <c r="AY57" s="127">
        <f>'VRN - VRN'!J36</f>
        <v>0</v>
      </c>
      <c r="AZ57" s="127">
        <f>'VRN - VRN'!F33</f>
        <v>0</v>
      </c>
      <c r="BA57" s="127">
        <f>'VRN - VRN'!F34</f>
        <v>0</v>
      </c>
      <c r="BB57" s="127">
        <f>'VRN - VRN'!F35</f>
        <v>0</v>
      </c>
      <c r="BC57" s="127">
        <f>'VRN - VRN'!F36</f>
        <v>0</v>
      </c>
      <c r="BD57" s="129">
        <f>'VRN - VRN'!F37</f>
        <v>0</v>
      </c>
      <c r="BE57" s="7"/>
      <c r="BT57" s="125" t="s">
        <v>81</v>
      </c>
      <c r="BV57" s="125" t="s">
        <v>75</v>
      </c>
      <c r="BW57" s="125" t="s">
        <v>88</v>
      </c>
      <c r="BX57" s="125" t="s">
        <v>5</v>
      </c>
      <c r="CL57" s="125" t="s">
        <v>19</v>
      </c>
      <c r="CM57" s="125" t="s">
        <v>83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hpxnyUbhXY/b92FXBG+WvBG3hP9MRhqeaeOqBEaYUaolmsgMe3+kM1NUqe7RmtYUJsSgoiIgxjFcWgK8E64W5A==" hashValue="cEb1Zq02Xr0tD0wgUA9AU06P844dQMYETYAUqqt9FrUAxFtz9WLEB6S8Z2uv79OEKcDhI8ITmMnVH92G5g4lUg==" algorithmName="SHA-512" password="CB6D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01 - Přechod pro chod...'!C2" display="/"/>
    <hyperlink ref="A56" location="'SO 102 - Přechod pro chod...'!C2" display="/"/>
    <hyperlink ref="A57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PŘECHODY PRO CHODCE V ULICI MEISNEROVA, K.Ú. CHOMUTOV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25. 9. 2024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ROUND((SUM(BE96:BE660)),  2)</f>
        <v>0</v>
      </c>
      <c r="G33" s="40"/>
      <c r="H33" s="40"/>
      <c r="I33" s="150">
        <v>0.20999999999999999</v>
      </c>
      <c r="J33" s="149">
        <f>ROUND(((SUM(BE96:BE660))*I33),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ROUND((SUM(BF96:BF660)),  2)</f>
        <v>0</v>
      </c>
      <c r="G34" s="40"/>
      <c r="H34" s="40"/>
      <c r="I34" s="150">
        <v>0.12</v>
      </c>
      <c r="J34" s="149">
        <f>ROUND(((SUM(BF96:BF660))*I34),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ROUND((SUM(BG96:BG660)),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ROUND((SUM(BH96:BH660)),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ROUND((SUM(BI96:BI660)),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PŘECHODY PRO CHODCE V ULICI MEISNEROVA, K.Ú. CHOMUTOV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101 - Přechod pro chodce v ulici Meisnerova u křižovatky s ulicí Maxima Gorkého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25. 9. 2024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STATUTÁRNÍ MĚSTO CHOMUTOV,Zborovská 4602,Chomutov</v>
      </c>
      <c r="G54" s="42"/>
      <c r="H54" s="42"/>
      <c r="I54" s="34" t="s">
        <v>31</v>
      </c>
      <c r="J54" s="38" t="str">
        <f>E21</f>
        <v>DOSPRO s.r.o.,Bořivojova 2420/19,Praha 3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J244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J264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100</v>
      </c>
      <c r="E64" s="176"/>
      <c r="F64" s="176"/>
      <c r="G64" s="176"/>
      <c r="H64" s="176"/>
      <c r="I64" s="176"/>
      <c r="J64" s="177">
        <f>J321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101</v>
      </c>
      <c r="E65" s="176"/>
      <c r="F65" s="176"/>
      <c r="G65" s="176"/>
      <c r="H65" s="176"/>
      <c r="I65" s="176"/>
      <c r="J65" s="177">
        <f>J330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102</v>
      </c>
      <c r="E66" s="176"/>
      <c r="F66" s="176"/>
      <c r="G66" s="176"/>
      <c r="H66" s="176"/>
      <c r="I66" s="176"/>
      <c r="J66" s="177">
        <f>J445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103</v>
      </c>
      <c r="E67" s="176"/>
      <c r="F67" s="176"/>
      <c r="G67" s="176"/>
      <c r="H67" s="176"/>
      <c r="I67" s="176"/>
      <c r="J67" s="177">
        <f>J476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104</v>
      </c>
      <c r="E68" s="170"/>
      <c r="F68" s="170"/>
      <c r="G68" s="170"/>
      <c r="H68" s="170"/>
      <c r="I68" s="170"/>
      <c r="J68" s="171">
        <f>J480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105</v>
      </c>
      <c r="E69" s="176"/>
      <c r="F69" s="176"/>
      <c r="G69" s="176"/>
      <c r="H69" s="176"/>
      <c r="I69" s="176"/>
      <c r="J69" s="177">
        <f>J481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106</v>
      </c>
      <c r="E70" s="170"/>
      <c r="F70" s="170"/>
      <c r="G70" s="170"/>
      <c r="H70" s="170"/>
      <c r="I70" s="170"/>
      <c r="J70" s="171">
        <f>J536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107</v>
      </c>
      <c r="E71" s="176"/>
      <c r="F71" s="176"/>
      <c r="G71" s="176"/>
      <c r="H71" s="176"/>
      <c r="I71" s="176"/>
      <c r="J71" s="177">
        <f>J537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108</v>
      </c>
      <c r="E72" s="176"/>
      <c r="F72" s="176"/>
      <c r="G72" s="176"/>
      <c r="H72" s="176"/>
      <c r="I72" s="176"/>
      <c r="J72" s="177">
        <f>J563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109</v>
      </c>
      <c r="E73" s="170"/>
      <c r="F73" s="170"/>
      <c r="G73" s="170"/>
      <c r="H73" s="170"/>
      <c r="I73" s="170"/>
      <c r="J73" s="171">
        <f>J645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7"/>
      <c r="C74" s="168"/>
      <c r="D74" s="169" t="s">
        <v>110</v>
      </c>
      <c r="E74" s="170"/>
      <c r="F74" s="170"/>
      <c r="G74" s="170"/>
      <c r="H74" s="170"/>
      <c r="I74" s="170"/>
      <c r="J74" s="171">
        <f>J650</f>
        <v>0</v>
      </c>
      <c r="K74" s="168"/>
      <c r="L74" s="17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3"/>
      <c r="C75" s="174"/>
      <c r="D75" s="175" t="s">
        <v>111</v>
      </c>
      <c r="E75" s="176"/>
      <c r="F75" s="176"/>
      <c r="G75" s="176"/>
      <c r="H75" s="176"/>
      <c r="I75" s="176"/>
      <c r="J75" s="177">
        <f>J651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112</v>
      </c>
      <c r="E76" s="176"/>
      <c r="F76" s="176"/>
      <c r="G76" s="176"/>
      <c r="H76" s="176"/>
      <c r="I76" s="176"/>
      <c r="J76" s="177">
        <f>J657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113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6.25" customHeight="1">
      <c r="A86" s="40"/>
      <c r="B86" s="41"/>
      <c r="C86" s="42"/>
      <c r="D86" s="42"/>
      <c r="E86" s="162" t="str">
        <f>E7</f>
        <v>PŘECHODY PRO CHODCE V ULICI MEISNEROVA, K.Ú. CHOMUTOV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90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30" customHeight="1">
      <c r="A88" s="40"/>
      <c r="B88" s="41"/>
      <c r="C88" s="42"/>
      <c r="D88" s="42"/>
      <c r="E88" s="71" t="str">
        <f>E9</f>
        <v>SO 101 - Přechod pro chodce v ulici Meisnerova u křižovatky s ulicí Maxima Gorkého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 xml:space="preserve"> </v>
      </c>
      <c r="G90" s="42"/>
      <c r="H90" s="42"/>
      <c r="I90" s="34" t="s">
        <v>23</v>
      </c>
      <c r="J90" s="74" t="str">
        <f>IF(J12="","",J12)</f>
        <v>25. 9. 2024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E15</f>
        <v>STATUTÁRNÍ MĚSTO CHOMUTOV,Zborovská 4602,Chomutov</v>
      </c>
      <c r="G92" s="42"/>
      <c r="H92" s="42"/>
      <c r="I92" s="34" t="s">
        <v>31</v>
      </c>
      <c r="J92" s="38" t="str">
        <f>E21</f>
        <v>DOSPRO s.r.o.,Bořivojova 2420/19,Praha 3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IF(E18="","",E18)</f>
        <v>Vyplň údaj</v>
      </c>
      <c r="G93" s="42"/>
      <c r="H93" s="42"/>
      <c r="I93" s="34" t="s">
        <v>36</v>
      </c>
      <c r="J93" s="38" t="str">
        <f>E24</f>
        <v xml:space="preserve"> 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114</v>
      </c>
      <c r="D95" s="182" t="s">
        <v>58</v>
      </c>
      <c r="E95" s="182" t="s">
        <v>54</v>
      </c>
      <c r="F95" s="182" t="s">
        <v>55</v>
      </c>
      <c r="G95" s="182" t="s">
        <v>115</v>
      </c>
      <c r="H95" s="182" t="s">
        <v>116</v>
      </c>
      <c r="I95" s="182" t="s">
        <v>117</v>
      </c>
      <c r="J95" s="182" t="s">
        <v>94</v>
      </c>
      <c r="K95" s="183" t="s">
        <v>118</v>
      </c>
      <c r="L95" s="184"/>
      <c r="M95" s="94" t="s">
        <v>19</v>
      </c>
      <c r="N95" s="95" t="s">
        <v>43</v>
      </c>
      <c r="O95" s="95" t="s">
        <v>119</v>
      </c>
      <c r="P95" s="95" t="s">
        <v>120</v>
      </c>
      <c r="Q95" s="95" t="s">
        <v>121</v>
      </c>
      <c r="R95" s="95" t="s">
        <v>122</v>
      </c>
      <c r="S95" s="95" t="s">
        <v>123</v>
      </c>
      <c r="T95" s="96" t="s">
        <v>124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125</v>
      </c>
      <c r="D96" s="42"/>
      <c r="E96" s="42"/>
      <c r="F96" s="42"/>
      <c r="G96" s="42"/>
      <c r="H96" s="42"/>
      <c r="I96" s="42"/>
      <c r="J96" s="185">
        <f>BK96</f>
        <v>0</v>
      </c>
      <c r="K96" s="42"/>
      <c r="L96" s="46"/>
      <c r="M96" s="97"/>
      <c r="N96" s="186"/>
      <c r="O96" s="98"/>
      <c r="P96" s="187">
        <f>P97+P480+P536+P645+P650</f>
        <v>0</v>
      </c>
      <c r="Q96" s="98"/>
      <c r="R96" s="187">
        <f>R97+R480+R536+R645+R650</f>
        <v>81.320507505567988</v>
      </c>
      <c r="S96" s="98"/>
      <c r="T96" s="188">
        <f>T97+T480+T536+T645+T650</f>
        <v>58.195999999999998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95</v>
      </c>
      <c r="BK96" s="189">
        <f>BK97+BK480+BK536+BK645+BK650</f>
        <v>0</v>
      </c>
    </row>
    <row r="97" s="12" customFormat="1" ht="25.92" customHeight="1">
      <c r="A97" s="12"/>
      <c r="B97" s="190"/>
      <c r="C97" s="191"/>
      <c r="D97" s="192" t="s">
        <v>72</v>
      </c>
      <c r="E97" s="193" t="s">
        <v>126</v>
      </c>
      <c r="F97" s="193" t="s">
        <v>127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P98+P244+P264+P321+P330+P445+P476</f>
        <v>0</v>
      </c>
      <c r="Q97" s="198"/>
      <c r="R97" s="199">
        <f>R98+R244+R264+R321+R330+R445+R476</f>
        <v>67.263919520000002</v>
      </c>
      <c r="S97" s="198"/>
      <c r="T97" s="200">
        <f>T98+T244+T264+T321+T330+T445+T476</f>
        <v>58.195999999999998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81</v>
      </c>
      <c r="AT97" s="202" t="s">
        <v>72</v>
      </c>
      <c r="AU97" s="202" t="s">
        <v>73</v>
      </c>
      <c r="AY97" s="201" t="s">
        <v>128</v>
      </c>
      <c r="BK97" s="203">
        <f>BK98+BK244+BK264+BK321+BK330+BK445+BK476</f>
        <v>0</v>
      </c>
    </row>
    <row r="98" s="12" customFormat="1" ht="22.8" customHeight="1">
      <c r="A98" s="12"/>
      <c r="B98" s="190"/>
      <c r="C98" s="191"/>
      <c r="D98" s="192" t="s">
        <v>72</v>
      </c>
      <c r="E98" s="204" t="s">
        <v>81</v>
      </c>
      <c r="F98" s="204" t="s">
        <v>129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SUM(P99:P243)</f>
        <v>0</v>
      </c>
      <c r="Q98" s="198"/>
      <c r="R98" s="199">
        <f>SUM(R99:R243)</f>
        <v>16.022845</v>
      </c>
      <c r="S98" s="198"/>
      <c r="T98" s="200">
        <f>SUM(T99:T243)</f>
        <v>57.705999999999996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81</v>
      </c>
      <c r="AT98" s="202" t="s">
        <v>72</v>
      </c>
      <c r="AU98" s="202" t="s">
        <v>81</v>
      </c>
      <c r="AY98" s="201" t="s">
        <v>128</v>
      </c>
      <c r="BK98" s="203">
        <f>SUM(BK99:BK243)</f>
        <v>0</v>
      </c>
    </row>
    <row r="99" s="2" customFormat="1" ht="24.15" customHeight="1">
      <c r="A99" s="40"/>
      <c r="B99" s="41"/>
      <c r="C99" s="206" t="s">
        <v>81</v>
      </c>
      <c r="D99" s="206" t="s">
        <v>130</v>
      </c>
      <c r="E99" s="207" t="s">
        <v>131</v>
      </c>
      <c r="F99" s="208" t="s">
        <v>132</v>
      </c>
      <c r="G99" s="209" t="s">
        <v>133</v>
      </c>
      <c r="H99" s="210">
        <v>16</v>
      </c>
      <c r="I99" s="211"/>
      <c r="J99" s="212">
        <f>ROUND(I99*H99,2)</f>
        <v>0</v>
      </c>
      <c r="K99" s="208" t="s">
        <v>134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0.255</v>
      </c>
      <c r="T99" s="216">
        <f>S99*H99</f>
        <v>4.0800000000000001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135</v>
      </c>
      <c r="AT99" s="217" t="s">
        <v>130</v>
      </c>
      <c r="AU99" s="217" t="s">
        <v>83</v>
      </c>
      <c r="AY99" s="19" t="s">
        <v>128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135</v>
      </c>
      <c r="BM99" s="217" t="s">
        <v>136</v>
      </c>
    </row>
    <row r="100" s="2" customFormat="1">
      <c r="A100" s="40"/>
      <c r="B100" s="41"/>
      <c r="C100" s="42"/>
      <c r="D100" s="219" t="s">
        <v>137</v>
      </c>
      <c r="E100" s="42"/>
      <c r="F100" s="220" t="s">
        <v>138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137</v>
      </c>
      <c r="AU100" s="19" t="s">
        <v>83</v>
      </c>
    </row>
    <row r="101" s="2" customFormat="1">
      <c r="A101" s="40"/>
      <c r="B101" s="41"/>
      <c r="C101" s="42"/>
      <c r="D101" s="224" t="s">
        <v>139</v>
      </c>
      <c r="E101" s="42"/>
      <c r="F101" s="225" t="s">
        <v>140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139</v>
      </c>
      <c r="AU101" s="19" t="s">
        <v>83</v>
      </c>
    </row>
    <row r="102" s="13" customFormat="1">
      <c r="A102" s="13"/>
      <c r="B102" s="226"/>
      <c r="C102" s="227"/>
      <c r="D102" s="219" t="s">
        <v>141</v>
      </c>
      <c r="E102" s="228" t="s">
        <v>19</v>
      </c>
      <c r="F102" s="229" t="s">
        <v>142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141</v>
      </c>
      <c r="AU102" s="235" t="s">
        <v>83</v>
      </c>
      <c r="AV102" s="13" t="s">
        <v>81</v>
      </c>
      <c r="AW102" s="13" t="s">
        <v>35</v>
      </c>
      <c r="AX102" s="13" t="s">
        <v>73</v>
      </c>
      <c r="AY102" s="235" t="s">
        <v>128</v>
      </c>
    </row>
    <row r="103" s="14" customFormat="1">
      <c r="A103" s="14"/>
      <c r="B103" s="236"/>
      <c r="C103" s="237"/>
      <c r="D103" s="219" t="s">
        <v>141</v>
      </c>
      <c r="E103" s="238" t="s">
        <v>19</v>
      </c>
      <c r="F103" s="239" t="s">
        <v>143</v>
      </c>
      <c r="G103" s="237"/>
      <c r="H103" s="240">
        <v>16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141</v>
      </c>
      <c r="AU103" s="246" t="s">
        <v>83</v>
      </c>
      <c r="AV103" s="14" t="s">
        <v>83</v>
      </c>
      <c r="AW103" s="14" t="s">
        <v>35</v>
      </c>
      <c r="AX103" s="14" t="s">
        <v>81</v>
      </c>
      <c r="AY103" s="246" t="s">
        <v>128</v>
      </c>
    </row>
    <row r="104" s="2" customFormat="1" ht="24.15" customHeight="1">
      <c r="A104" s="40"/>
      <c r="B104" s="41"/>
      <c r="C104" s="206" t="s">
        <v>83</v>
      </c>
      <c r="D104" s="206" t="s">
        <v>130</v>
      </c>
      <c r="E104" s="207" t="s">
        <v>144</v>
      </c>
      <c r="F104" s="208" t="s">
        <v>145</v>
      </c>
      <c r="G104" s="209" t="s">
        <v>133</v>
      </c>
      <c r="H104" s="210">
        <v>68</v>
      </c>
      <c r="I104" s="211"/>
      <c r="J104" s="212">
        <f>ROUND(I104*H104,2)</f>
        <v>0</v>
      </c>
      <c r="K104" s="208" t="s">
        <v>134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0.28999999999999998</v>
      </c>
      <c r="T104" s="216">
        <f>S104*H104</f>
        <v>19.719999999999999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135</v>
      </c>
      <c r="AT104" s="217" t="s">
        <v>130</v>
      </c>
      <c r="AU104" s="217" t="s">
        <v>83</v>
      </c>
      <c r="AY104" s="19" t="s">
        <v>128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135</v>
      </c>
      <c r="BM104" s="217" t="s">
        <v>146</v>
      </c>
    </row>
    <row r="105" s="2" customFormat="1">
      <c r="A105" s="40"/>
      <c r="B105" s="41"/>
      <c r="C105" s="42"/>
      <c r="D105" s="219" t="s">
        <v>137</v>
      </c>
      <c r="E105" s="42"/>
      <c r="F105" s="220" t="s">
        <v>147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137</v>
      </c>
      <c r="AU105" s="19" t="s">
        <v>83</v>
      </c>
    </row>
    <row r="106" s="2" customFormat="1">
      <c r="A106" s="40"/>
      <c r="B106" s="41"/>
      <c r="C106" s="42"/>
      <c r="D106" s="224" t="s">
        <v>139</v>
      </c>
      <c r="E106" s="42"/>
      <c r="F106" s="225" t="s">
        <v>148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139</v>
      </c>
      <c r="AU106" s="19" t="s">
        <v>83</v>
      </c>
    </row>
    <row r="107" s="13" customFormat="1">
      <c r="A107" s="13"/>
      <c r="B107" s="226"/>
      <c r="C107" s="227"/>
      <c r="D107" s="219" t="s">
        <v>141</v>
      </c>
      <c r="E107" s="228" t="s">
        <v>19</v>
      </c>
      <c r="F107" s="229" t="s">
        <v>149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141</v>
      </c>
      <c r="AU107" s="235" t="s">
        <v>83</v>
      </c>
      <c r="AV107" s="13" t="s">
        <v>81</v>
      </c>
      <c r="AW107" s="13" t="s">
        <v>35</v>
      </c>
      <c r="AX107" s="13" t="s">
        <v>73</v>
      </c>
      <c r="AY107" s="235" t="s">
        <v>128</v>
      </c>
    </row>
    <row r="108" s="13" customFormat="1">
      <c r="A108" s="13"/>
      <c r="B108" s="226"/>
      <c r="C108" s="227"/>
      <c r="D108" s="219" t="s">
        <v>141</v>
      </c>
      <c r="E108" s="228" t="s">
        <v>19</v>
      </c>
      <c r="F108" s="229" t="s">
        <v>150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141</v>
      </c>
      <c r="AU108" s="235" t="s">
        <v>83</v>
      </c>
      <c r="AV108" s="13" t="s">
        <v>81</v>
      </c>
      <c r="AW108" s="13" t="s">
        <v>35</v>
      </c>
      <c r="AX108" s="13" t="s">
        <v>73</v>
      </c>
      <c r="AY108" s="235" t="s">
        <v>128</v>
      </c>
    </row>
    <row r="109" s="13" customFormat="1">
      <c r="A109" s="13"/>
      <c r="B109" s="226"/>
      <c r="C109" s="227"/>
      <c r="D109" s="219" t="s">
        <v>141</v>
      </c>
      <c r="E109" s="228" t="s">
        <v>19</v>
      </c>
      <c r="F109" s="229" t="s">
        <v>151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141</v>
      </c>
      <c r="AU109" s="235" t="s">
        <v>83</v>
      </c>
      <c r="AV109" s="13" t="s">
        <v>81</v>
      </c>
      <c r="AW109" s="13" t="s">
        <v>35</v>
      </c>
      <c r="AX109" s="13" t="s">
        <v>73</v>
      </c>
      <c r="AY109" s="235" t="s">
        <v>128</v>
      </c>
    </row>
    <row r="110" s="14" customFormat="1">
      <c r="A110" s="14"/>
      <c r="B110" s="236"/>
      <c r="C110" s="237"/>
      <c r="D110" s="219" t="s">
        <v>141</v>
      </c>
      <c r="E110" s="238" t="s">
        <v>19</v>
      </c>
      <c r="F110" s="239" t="s">
        <v>152</v>
      </c>
      <c r="G110" s="237"/>
      <c r="H110" s="240">
        <v>47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141</v>
      </c>
      <c r="AU110" s="246" t="s">
        <v>83</v>
      </c>
      <c r="AV110" s="14" t="s">
        <v>83</v>
      </c>
      <c r="AW110" s="14" t="s">
        <v>35</v>
      </c>
      <c r="AX110" s="14" t="s">
        <v>73</v>
      </c>
      <c r="AY110" s="246" t="s">
        <v>128</v>
      </c>
    </row>
    <row r="111" s="13" customFormat="1">
      <c r="A111" s="13"/>
      <c r="B111" s="226"/>
      <c r="C111" s="227"/>
      <c r="D111" s="219" t="s">
        <v>141</v>
      </c>
      <c r="E111" s="228" t="s">
        <v>19</v>
      </c>
      <c r="F111" s="229" t="s">
        <v>153</v>
      </c>
      <c r="G111" s="227"/>
      <c r="H111" s="228" t="s">
        <v>19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141</v>
      </c>
      <c r="AU111" s="235" t="s">
        <v>83</v>
      </c>
      <c r="AV111" s="13" t="s">
        <v>81</v>
      </c>
      <c r="AW111" s="13" t="s">
        <v>35</v>
      </c>
      <c r="AX111" s="13" t="s">
        <v>73</v>
      </c>
      <c r="AY111" s="235" t="s">
        <v>128</v>
      </c>
    </row>
    <row r="112" s="13" customFormat="1">
      <c r="A112" s="13"/>
      <c r="B112" s="226"/>
      <c r="C112" s="227"/>
      <c r="D112" s="219" t="s">
        <v>141</v>
      </c>
      <c r="E112" s="228" t="s">
        <v>19</v>
      </c>
      <c r="F112" s="229" t="s">
        <v>154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141</v>
      </c>
      <c r="AU112" s="235" t="s">
        <v>83</v>
      </c>
      <c r="AV112" s="13" t="s">
        <v>81</v>
      </c>
      <c r="AW112" s="13" t="s">
        <v>35</v>
      </c>
      <c r="AX112" s="13" t="s">
        <v>73</v>
      </c>
      <c r="AY112" s="235" t="s">
        <v>128</v>
      </c>
    </row>
    <row r="113" s="14" customFormat="1">
      <c r="A113" s="14"/>
      <c r="B113" s="236"/>
      <c r="C113" s="237"/>
      <c r="D113" s="219" t="s">
        <v>141</v>
      </c>
      <c r="E113" s="238" t="s">
        <v>19</v>
      </c>
      <c r="F113" s="239" t="s">
        <v>7</v>
      </c>
      <c r="G113" s="237"/>
      <c r="H113" s="240">
        <v>21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141</v>
      </c>
      <c r="AU113" s="246" t="s">
        <v>83</v>
      </c>
      <c r="AV113" s="14" t="s">
        <v>83</v>
      </c>
      <c r="AW113" s="14" t="s">
        <v>35</v>
      </c>
      <c r="AX113" s="14" t="s">
        <v>73</v>
      </c>
      <c r="AY113" s="246" t="s">
        <v>128</v>
      </c>
    </row>
    <row r="114" s="15" customFormat="1">
      <c r="A114" s="15"/>
      <c r="B114" s="247"/>
      <c r="C114" s="248"/>
      <c r="D114" s="219" t="s">
        <v>141</v>
      </c>
      <c r="E114" s="249" t="s">
        <v>19</v>
      </c>
      <c r="F114" s="250" t="s">
        <v>155</v>
      </c>
      <c r="G114" s="248"/>
      <c r="H114" s="251">
        <v>68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141</v>
      </c>
      <c r="AU114" s="257" t="s">
        <v>83</v>
      </c>
      <c r="AV114" s="15" t="s">
        <v>135</v>
      </c>
      <c r="AW114" s="15" t="s">
        <v>35</v>
      </c>
      <c r="AX114" s="15" t="s">
        <v>81</v>
      </c>
      <c r="AY114" s="257" t="s">
        <v>128</v>
      </c>
    </row>
    <row r="115" s="2" customFormat="1" ht="24.15" customHeight="1">
      <c r="A115" s="40"/>
      <c r="B115" s="41"/>
      <c r="C115" s="206" t="s">
        <v>156</v>
      </c>
      <c r="D115" s="206" t="s">
        <v>130</v>
      </c>
      <c r="E115" s="207" t="s">
        <v>157</v>
      </c>
      <c r="F115" s="208" t="s">
        <v>158</v>
      </c>
      <c r="G115" s="209" t="s">
        <v>133</v>
      </c>
      <c r="H115" s="210">
        <v>47</v>
      </c>
      <c r="I115" s="211"/>
      <c r="J115" s="212">
        <f>ROUND(I115*H115,2)</f>
        <v>0</v>
      </c>
      <c r="K115" s="208" t="s">
        <v>134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0.32500000000000001</v>
      </c>
      <c r="T115" s="216">
        <f>S115*H115</f>
        <v>15.275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135</v>
      </c>
      <c r="AT115" s="217" t="s">
        <v>130</v>
      </c>
      <c r="AU115" s="217" t="s">
        <v>83</v>
      </c>
      <c r="AY115" s="19" t="s">
        <v>128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135</v>
      </c>
      <c r="BM115" s="217" t="s">
        <v>159</v>
      </c>
    </row>
    <row r="116" s="2" customFormat="1">
      <c r="A116" s="40"/>
      <c r="B116" s="41"/>
      <c r="C116" s="42"/>
      <c r="D116" s="219" t="s">
        <v>137</v>
      </c>
      <c r="E116" s="42"/>
      <c r="F116" s="220" t="s">
        <v>160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137</v>
      </c>
      <c r="AU116" s="19" t="s">
        <v>83</v>
      </c>
    </row>
    <row r="117" s="2" customFormat="1">
      <c r="A117" s="40"/>
      <c r="B117" s="41"/>
      <c r="C117" s="42"/>
      <c r="D117" s="224" t="s">
        <v>139</v>
      </c>
      <c r="E117" s="42"/>
      <c r="F117" s="225" t="s">
        <v>161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139</v>
      </c>
      <c r="AU117" s="19" t="s">
        <v>83</v>
      </c>
    </row>
    <row r="118" s="13" customFormat="1">
      <c r="A118" s="13"/>
      <c r="B118" s="226"/>
      <c r="C118" s="227"/>
      <c r="D118" s="219" t="s">
        <v>141</v>
      </c>
      <c r="E118" s="228" t="s">
        <v>19</v>
      </c>
      <c r="F118" s="229" t="s">
        <v>149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141</v>
      </c>
      <c r="AU118" s="235" t="s">
        <v>83</v>
      </c>
      <c r="AV118" s="13" t="s">
        <v>81</v>
      </c>
      <c r="AW118" s="13" t="s">
        <v>35</v>
      </c>
      <c r="AX118" s="13" t="s">
        <v>73</v>
      </c>
      <c r="AY118" s="235" t="s">
        <v>128</v>
      </c>
    </row>
    <row r="119" s="13" customFormat="1">
      <c r="A119" s="13"/>
      <c r="B119" s="226"/>
      <c r="C119" s="227"/>
      <c r="D119" s="219" t="s">
        <v>141</v>
      </c>
      <c r="E119" s="228" t="s">
        <v>19</v>
      </c>
      <c r="F119" s="229" t="s">
        <v>150</v>
      </c>
      <c r="G119" s="227"/>
      <c r="H119" s="228" t="s">
        <v>19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141</v>
      </c>
      <c r="AU119" s="235" t="s">
        <v>83</v>
      </c>
      <c r="AV119" s="13" t="s">
        <v>81</v>
      </c>
      <c r="AW119" s="13" t="s">
        <v>35</v>
      </c>
      <c r="AX119" s="13" t="s">
        <v>73</v>
      </c>
      <c r="AY119" s="235" t="s">
        <v>128</v>
      </c>
    </row>
    <row r="120" s="13" customFormat="1">
      <c r="A120" s="13"/>
      <c r="B120" s="226"/>
      <c r="C120" s="227"/>
      <c r="D120" s="219" t="s">
        <v>141</v>
      </c>
      <c r="E120" s="228" t="s">
        <v>19</v>
      </c>
      <c r="F120" s="229" t="s">
        <v>151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141</v>
      </c>
      <c r="AU120" s="235" t="s">
        <v>83</v>
      </c>
      <c r="AV120" s="13" t="s">
        <v>81</v>
      </c>
      <c r="AW120" s="13" t="s">
        <v>35</v>
      </c>
      <c r="AX120" s="13" t="s">
        <v>73</v>
      </c>
      <c r="AY120" s="235" t="s">
        <v>128</v>
      </c>
    </row>
    <row r="121" s="14" customFormat="1">
      <c r="A121" s="14"/>
      <c r="B121" s="236"/>
      <c r="C121" s="237"/>
      <c r="D121" s="219" t="s">
        <v>141</v>
      </c>
      <c r="E121" s="238" t="s">
        <v>19</v>
      </c>
      <c r="F121" s="239" t="s">
        <v>152</v>
      </c>
      <c r="G121" s="237"/>
      <c r="H121" s="240">
        <v>47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141</v>
      </c>
      <c r="AU121" s="246" t="s">
        <v>83</v>
      </c>
      <c r="AV121" s="14" t="s">
        <v>83</v>
      </c>
      <c r="AW121" s="14" t="s">
        <v>35</v>
      </c>
      <c r="AX121" s="14" t="s">
        <v>81</v>
      </c>
      <c r="AY121" s="246" t="s">
        <v>128</v>
      </c>
    </row>
    <row r="122" s="2" customFormat="1" ht="24.15" customHeight="1">
      <c r="A122" s="40"/>
      <c r="B122" s="41"/>
      <c r="C122" s="206" t="s">
        <v>135</v>
      </c>
      <c r="D122" s="206" t="s">
        <v>130</v>
      </c>
      <c r="E122" s="207" t="s">
        <v>162</v>
      </c>
      <c r="F122" s="208" t="s">
        <v>163</v>
      </c>
      <c r="G122" s="209" t="s">
        <v>133</v>
      </c>
      <c r="H122" s="210">
        <v>5</v>
      </c>
      <c r="I122" s="211"/>
      <c r="J122" s="212">
        <f>ROUND(I122*H122,2)</f>
        <v>0</v>
      </c>
      <c r="K122" s="208" t="s">
        <v>134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0.098000000000000004</v>
      </c>
      <c r="T122" s="216">
        <f>S122*H122</f>
        <v>0.48999999999999999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135</v>
      </c>
      <c r="AT122" s="217" t="s">
        <v>130</v>
      </c>
      <c r="AU122" s="217" t="s">
        <v>83</v>
      </c>
      <c r="AY122" s="19" t="s">
        <v>128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135</v>
      </c>
      <c r="BM122" s="217" t="s">
        <v>164</v>
      </c>
    </row>
    <row r="123" s="2" customFormat="1">
      <c r="A123" s="40"/>
      <c r="B123" s="41"/>
      <c r="C123" s="42"/>
      <c r="D123" s="219" t="s">
        <v>137</v>
      </c>
      <c r="E123" s="42"/>
      <c r="F123" s="220" t="s">
        <v>165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137</v>
      </c>
      <c r="AU123" s="19" t="s">
        <v>83</v>
      </c>
    </row>
    <row r="124" s="2" customFormat="1">
      <c r="A124" s="40"/>
      <c r="B124" s="41"/>
      <c r="C124" s="42"/>
      <c r="D124" s="224" t="s">
        <v>139</v>
      </c>
      <c r="E124" s="42"/>
      <c r="F124" s="225" t="s">
        <v>166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139</v>
      </c>
      <c r="AU124" s="19" t="s">
        <v>83</v>
      </c>
    </row>
    <row r="125" s="13" customFormat="1">
      <c r="A125" s="13"/>
      <c r="B125" s="226"/>
      <c r="C125" s="227"/>
      <c r="D125" s="219" t="s">
        <v>141</v>
      </c>
      <c r="E125" s="228" t="s">
        <v>19</v>
      </c>
      <c r="F125" s="229" t="s">
        <v>167</v>
      </c>
      <c r="G125" s="227"/>
      <c r="H125" s="228" t="s">
        <v>19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141</v>
      </c>
      <c r="AU125" s="235" t="s">
        <v>83</v>
      </c>
      <c r="AV125" s="13" t="s">
        <v>81</v>
      </c>
      <c r="AW125" s="13" t="s">
        <v>35</v>
      </c>
      <c r="AX125" s="13" t="s">
        <v>73</v>
      </c>
      <c r="AY125" s="235" t="s">
        <v>128</v>
      </c>
    </row>
    <row r="126" s="14" customFormat="1">
      <c r="A126" s="14"/>
      <c r="B126" s="236"/>
      <c r="C126" s="237"/>
      <c r="D126" s="219" t="s">
        <v>141</v>
      </c>
      <c r="E126" s="238" t="s">
        <v>19</v>
      </c>
      <c r="F126" s="239" t="s">
        <v>168</v>
      </c>
      <c r="G126" s="237"/>
      <c r="H126" s="240">
        <v>5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141</v>
      </c>
      <c r="AU126" s="246" t="s">
        <v>83</v>
      </c>
      <c r="AV126" s="14" t="s">
        <v>83</v>
      </c>
      <c r="AW126" s="14" t="s">
        <v>35</v>
      </c>
      <c r="AX126" s="14" t="s">
        <v>81</v>
      </c>
      <c r="AY126" s="246" t="s">
        <v>128</v>
      </c>
    </row>
    <row r="127" s="2" customFormat="1" ht="24.15" customHeight="1">
      <c r="A127" s="40"/>
      <c r="B127" s="41"/>
      <c r="C127" s="206" t="s">
        <v>168</v>
      </c>
      <c r="D127" s="206" t="s">
        <v>130</v>
      </c>
      <c r="E127" s="207" t="s">
        <v>169</v>
      </c>
      <c r="F127" s="208" t="s">
        <v>170</v>
      </c>
      <c r="G127" s="209" t="s">
        <v>133</v>
      </c>
      <c r="H127" s="210">
        <v>47</v>
      </c>
      <c r="I127" s="211"/>
      <c r="J127" s="212">
        <f>ROUND(I127*H127,2)</f>
        <v>0</v>
      </c>
      <c r="K127" s="208" t="s">
        <v>134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1.0000000000000001E-05</v>
      </c>
      <c r="R127" s="215">
        <f>Q127*H127</f>
        <v>0.00047000000000000004</v>
      </c>
      <c r="S127" s="215">
        <v>0.091999999999999998</v>
      </c>
      <c r="T127" s="216">
        <f>S127*H127</f>
        <v>4.3239999999999998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135</v>
      </c>
      <c r="AT127" s="217" t="s">
        <v>130</v>
      </c>
      <c r="AU127" s="217" t="s">
        <v>83</v>
      </c>
      <c r="AY127" s="19" t="s">
        <v>128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135</v>
      </c>
      <c r="BM127" s="217" t="s">
        <v>171</v>
      </c>
    </row>
    <row r="128" s="2" customFormat="1">
      <c r="A128" s="40"/>
      <c r="B128" s="41"/>
      <c r="C128" s="42"/>
      <c r="D128" s="219" t="s">
        <v>137</v>
      </c>
      <c r="E128" s="42"/>
      <c r="F128" s="220" t="s">
        <v>172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137</v>
      </c>
      <c r="AU128" s="19" t="s">
        <v>83</v>
      </c>
    </row>
    <row r="129" s="2" customFormat="1">
      <c r="A129" s="40"/>
      <c r="B129" s="41"/>
      <c r="C129" s="42"/>
      <c r="D129" s="224" t="s">
        <v>139</v>
      </c>
      <c r="E129" s="42"/>
      <c r="F129" s="225" t="s">
        <v>173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139</v>
      </c>
      <c r="AU129" s="19" t="s">
        <v>83</v>
      </c>
    </row>
    <row r="130" s="13" customFormat="1">
      <c r="A130" s="13"/>
      <c r="B130" s="226"/>
      <c r="C130" s="227"/>
      <c r="D130" s="219" t="s">
        <v>141</v>
      </c>
      <c r="E130" s="228" t="s">
        <v>19</v>
      </c>
      <c r="F130" s="229" t="s">
        <v>174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141</v>
      </c>
      <c r="AU130" s="235" t="s">
        <v>83</v>
      </c>
      <c r="AV130" s="13" t="s">
        <v>81</v>
      </c>
      <c r="AW130" s="13" t="s">
        <v>35</v>
      </c>
      <c r="AX130" s="13" t="s">
        <v>73</v>
      </c>
      <c r="AY130" s="235" t="s">
        <v>128</v>
      </c>
    </row>
    <row r="131" s="14" customFormat="1">
      <c r="A131" s="14"/>
      <c r="B131" s="236"/>
      <c r="C131" s="237"/>
      <c r="D131" s="219" t="s">
        <v>141</v>
      </c>
      <c r="E131" s="238" t="s">
        <v>19</v>
      </c>
      <c r="F131" s="239" t="s">
        <v>152</v>
      </c>
      <c r="G131" s="237"/>
      <c r="H131" s="240">
        <v>47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141</v>
      </c>
      <c r="AU131" s="246" t="s">
        <v>83</v>
      </c>
      <c r="AV131" s="14" t="s">
        <v>83</v>
      </c>
      <c r="AW131" s="14" t="s">
        <v>35</v>
      </c>
      <c r="AX131" s="14" t="s">
        <v>81</v>
      </c>
      <c r="AY131" s="246" t="s">
        <v>128</v>
      </c>
    </row>
    <row r="132" s="2" customFormat="1" ht="24.15" customHeight="1">
      <c r="A132" s="40"/>
      <c r="B132" s="41"/>
      <c r="C132" s="206" t="s">
        <v>175</v>
      </c>
      <c r="D132" s="206" t="s">
        <v>130</v>
      </c>
      <c r="E132" s="207" t="s">
        <v>176</v>
      </c>
      <c r="F132" s="208" t="s">
        <v>177</v>
      </c>
      <c r="G132" s="209" t="s">
        <v>133</v>
      </c>
      <c r="H132" s="210">
        <v>47</v>
      </c>
      <c r="I132" s="211"/>
      <c r="J132" s="212">
        <f>ROUND(I132*H132,2)</f>
        <v>0</v>
      </c>
      <c r="K132" s="208" t="s">
        <v>134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2.0000000000000002E-05</v>
      </c>
      <c r="R132" s="215">
        <f>Q132*H132</f>
        <v>0.00094000000000000008</v>
      </c>
      <c r="S132" s="215">
        <v>0.161</v>
      </c>
      <c r="T132" s="216">
        <f>S132*H132</f>
        <v>7.5670000000000002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135</v>
      </c>
      <c r="AT132" s="217" t="s">
        <v>130</v>
      </c>
      <c r="AU132" s="217" t="s">
        <v>83</v>
      </c>
      <c r="AY132" s="19" t="s">
        <v>128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135</v>
      </c>
      <c r="BM132" s="217" t="s">
        <v>178</v>
      </c>
    </row>
    <row r="133" s="2" customFormat="1">
      <c r="A133" s="40"/>
      <c r="B133" s="41"/>
      <c r="C133" s="42"/>
      <c r="D133" s="219" t="s">
        <v>137</v>
      </c>
      <c r="E133" s="42"/>
      <c r="F133" s="220" t="s">
        <v>179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137</v>
      </c>
      <c r="AU133" s="19" t="s">
        <v>83</v>
      </c>
    </row>
    <row r="134" s="2" customFormat="1">
      <c r="A134" s="40"/>
      <c r="B134" s="41"/>
      <c r="C134" s="42"/>
      <c r="D134" s="224" t="s">
        <v>139</v>
      </c>
      <c r="E134" s="42"/>
      <c r="F134" s="225" t="s">
        <v>180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139</v>
      </c>
      <c r="AU134" s="19" t="s">
        <v>83</v>
      </c>
    </row>
    <row r="135" s="13" customFormat="1">
      <c r="A135" s="13"/>
      <c r="B135" s="226"/>
      <c r="C135" s="227"/>
      <c r="D135" s="219" t="s">
        <v>141</v>
      </c>
      <c r="E135" s="228" t="s">
        <v>19</v>
      </c>
      <c r="F135" s="229" t="s">
        <v>174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141</v>
      </c>
      <c r="AU135" s="235" t="s">
        <v>83</v>
      </c>
      <c r="AV135" s="13" t="s">
        <v>81</v>
      </c>
      <c r="AW135" s="13" t="s">
        <v>35</v>
      </c>
      <c r="AX135" s="13" t="s">
        <v>73</v>
      </c>
      <c r="AY135" s="235" t="s">
        <v>128</v>
      </c>
    </row>
    <row r="136" s="14" customFormat="1">
      <c r="A136" s="14"/>
      <c r="B136" s="236"/>
      <c r="C136" s="237"/>
      <c r="D136" s="219" t="s">
        <v>141</v>
      </c>
      <c r="E136" s="238" t="s">
        <v>19</v>
      </c>
      <c r="F136" s="239" t="s">
        <v>152</v>
      </c>
      <c r="G136" s="237"/>
      <c r="H136" s="240">
        <v>47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141</v>
      </c>
      <c r="AU136" s="246" t="s">
        <v>83</v>
      </c>
      <c r="AV136" s="14" t="s">
        <v>83</v>
      </c>
      <c r="AW136" s="14" t="s">
        <v>35</v>
      </c>
      <c r="AX136" s="14" t="s">
        <v>81</v>
      </c>
      <c r="AY136" s="246" t="s">
        <v>128</v>
      </c>
    </row>
    <row r="137" s="2" customFormat="1" ht="16.5" customHeight="1">
      <c r="A137" s="40"/>
      <c r="B137" s="41"/>
      <c r="C137" s="206" t="s">
        <v>181</v>
      </c>
      <c r="D137" s="206" t="s">
        <v>130</v>
      </c>
      <c r="E137" s="207" t="s">
        <v>182</v>
      </c>
      <c r="F137" s="208" t="s">
        <v>183</v>
      </c>
      <c r="G137" s="209" t="s">
        <v>184</v>
      </c>
      <c r="H137" s="210">
        <v>6</v>
      </c>
      <c r="I137" s="211"/>
      <c r="J137" s="212">
        <f>ROUND(I137*H137,2)</f>
        <v>0</v>
      </c>
      <c r="K137" s="208" t="s">
        <v>134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0.28999999999999998</v>
      </c>
      <c r="T137" s="216">
        <f>S137*H137</f>
        <v>1.7399999999999998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135</v>
      </c>
      <c r="AT137" s="217" t="s">
        <v>130</v>
      </c>
      <c r="AU137" s="217" t="s">
        <v>83</v>
      </c>
      <c r="AY137" s="19" t="s">
        <v>128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81</v>
      </c>
      <c r="BK137" s="218">
        <f>ROUND(I137*H137,2)</f>
        <v>0</v>
      </c>
      <c r="BL137" s="19" t="s">
        <v>135</v>
      </c>
      <c r="BM137" s="217" t="s">
        <v>185</v>
      </c>
    </row>
    <row r="138" s="2" customFormat="1">
      <c r="A138" s="40"/>
      <c r="B138" s="41"/>
      <c r="C138" s="42"/>
      <c r="D138" s="219" t="s">
        <v>137</v>
      </c>
      <c r="E138" s="42"/>
      <c r="F138" s="220" t="s">
        <v>186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137</v>
      </c>
      <c r="AU138" s="19" t="s">
        <v>83</v>
      </c>
    </row>
    <row r="139" s="2" customFormat="1">
      <c r="A139" s="40"/>
      <c r="B139" s="41"/>
      <c r="C139" s="42"/>
      <c r="D139" s="224" t="s">
        <v>139</v>
      </c>
      <c r="E139" s="42"/>
      <c r="F139" s="225" t="s">
        <v>187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139</v>
      </c>
      <c r="AU139" s="19" t="s">
        <v>83</v>
      </c>
    </row>
    <row r="140" s="13" customFormat="1">
      <c r="A140" s="13"/>
      <c r="B140" s="226"/>
      <c r="C140" s="227"/>
      <c r="D140" s="219" t="s">
        <v>141</v>
      </c>
      <c r="E140" s="228" t="s">
        <v>19</v>
      </c>
      <c r="F140" s="229" t="s">
        <v>188</v>
      </c>
      <c r="G140" s="227"/>
      <c r="H140" s="228" t="s">
        <v>19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141</v>
      </c>
      <c r="AU140" s="235" t="s">
        <v>83</v>
      </c>
      <c r="AV140" s="13" t="s">
        <v>81</v>
      </c>
      <c r="AW140" s="13" t="s">
        <v>35</v>
      </c>
      <c r="AX140" s="13" t="s">
        <v>73</v>
      </c>
      <c r="AY140" s="235" t="s">
        <v>128</v>
      </c>
    </row>
    <row r="141" s="13" customFormat="1">
      <c r="A141" s="13"/>
      <c r="B141" s="226"/>
      <c r="C141" s="227"/>
      <c r="D141" s="219" t="s">
        <v>141</v>
      </c>
      <c r="E141" s="228" t="s">
        <v>19</v>
      </c>
      <c r="F141" s="229" t="s">
        <v>189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141</v>
      </c>
      <c r="AU141" s="235" t="s">
        <v>83</v>
      </c>
      <c r="AV141" s="13" t="s">
        <v>81</v>
      </c>
      <c r="AW141" s="13" t="s">
        <v>35</v>
      </c>
      <c r="AX141" s="13" t="s">
        <v>73</v>
      </c>
      <c r="AY141" s="235" t="s">
        <v>128</v>
      </c>
    </row>
    <row r="142" s="13" customFormat="1">
      <c r="A142" s="13"/>
      <c r="B142" s="226"/>
      <c r="C142" s="227"/>
      <c r="D142" s="219" t="s">
        <v>141</v>
      </c>
      <c r="E142" s="228" t="s">
        <v>19</v>
      </c>
      <c r="F142" s="229" t="s">
        <v>190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141</v>
      </c>
      <c r="AU142" s="235" t="s">
        <v>83</v>
      </c>
      <c r="AV142" s="13" t="s">
        <v>81</v>
      </c>
      <c r="AW142" s="13" t="s">
        <v>35</v>
      </c>
      <c r="AX142" s="13" t="s">
        <v>73</v>
      </c>
      <c r="AY142" s="235" t="s">
        <v>128</v>
      </c>
    </row>
    <row r="143" s="14" customFormat="1">
      <c r="A143" s="14"/>
      <c r="B143" s="236"/>
      <c r="C143" s="237"/>
      <c r="D143" s="219" t="s">
        <v>141</v>
      </c>
      <c r="E143" s="238" t="s">
        <v>19</v>
      </c>
      <c r="F143" s="239" t="s">
        <v>175</v>
      </c>
      <c r="G143" s="237"/>
      <c r="H143" s="240">
        <v>6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141</v>
      </c>
      <c r="AU143" s="246" t="s">
        <v>83</v>
      </c>
      <c r="AV143" s="14" t="s">
        <v>83</v>
      </c>
      <c r="AW143" s="14" t="s">
        <v>35</v>
      </c>
      <c r="AX143" s="14" t="s">
        <v>81</v>
      </c>
      <c r="AY143" s="246" t="s">
        <v>128</v>
      </c>
    </row>
    <row r="144" s="2" customFormat="1" ht="16.5" customHeight="1">
      <c r="A144" s="40"/>
      <c r="B144" s="41"/>
      <c r="C144" s="206" t="s">
        <v>191</v>
      </c>
      <c r="D144" s="206" t="s">
        <v>130</v>
      </c>
      <c r="E144" s="207" t="s">
        <v>192</v>
      </c>
      <c r="F144" s="208" t="s">
        <v>193</v>
      </c>
      <c r="G144" s="209" t="s">
        <v>184</v>
      </c>
      <c r="H144" s="210">
        <v>22</v>
      </c>
      <c r="I144" s="211"/>
      <c r="J144" s="212">
        <f>ROUND(I144*H144,2)</f>
        <v>0</v>
      </c>
      <c r="K144" s="208" t="s">
        <v>134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0.20499999999999999</v>
      </c>
      <c r="T144" s="216">
        <f>S144*H144</f>
        <v>4.5099999999999998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135</v>
      </c>
      <c r="AT144" s="217" t="s">
        <v>130</v>
      </c>
      <c r="AU144" s="217" t="s">
        <v>83</v>
      </c>
      <c r="AY144" s="19" t="s">
        <v>128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135</v>
      </c>
      <c r="BM144" s="217" t="s">
        <v>194</v>
      </c>
    </row>
    <row r="145" s="2" customFormat="1">
      <c r="A145" s="40"/>
      <c r="B145" s="41"/>
      <c r="C145" s="42"/>
      <c r="D145" s="219" t="s">
        <v>137</v>
      </c>
      <c r="E145" s="42"/>
      <c r="F145" s="220" t="s">
        <v>195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137</v>
      </c>
      <c r="AU145" s="19" t="s">
        <v>83</v>
      </c>
    </row>
    <row r="146" s="2" customFormat="1">
      <c r="A146" s="40"/>
      <c r="B146" s="41"/>
      <c r="C146" s="42"/>
      <c r="D146" s="224" t="s">
        <v>139</v>
      </c>
      <c r="E146" s="42"/>
      <c r="F146" s="225" t="s">
        <v>196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139</v>
      </c>
      <c r="AU146" s="19" t="s">
        <v>83</v>
      </c>
    </row>
    <row r="147" s="2" customFormat="1" ht="24.15" customHeight="1">
      <c r="A147" s="40"/>
      <c r="B147" s="41"/>
      <c r="C147" s="206" t="s">
        <v>197</v>
      </c>
      <c r="D147" s="206" t="s">
        <v>130</v>
      </c>
      <c r="E147" s="207" t="s">
        <v>198</v>
      </c>
      <c r="F147" s="208" t="s">
        <v>199</v>
      </c>
      <c r="G147" s="209" t="s">
        <v>133</v>
      </c>
      <c r="H147" s="210">
        <v>20</v>
      </c>
      <c r="I147" s="211"/>
      <c r="J147" s="212">
        <f>ROUND(I147*H147,2)</f>
        <v>0</v>
      </c>
      <c r="K147" s="208" t="s">
        <v>134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135</v>
      </c>
      <c r="AT147" s="217" t="s">
        <v>130</v>
      </c>
      <c r="AU147" s="217" t="s">
        <v>83</v>
      </c>
      <c r="AY147" s="19" t="s">
        <v>128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81</v>
      </c>
      <c r="BK147" s="218">
        <f>ROUND(I147*H147,2)</f>
        <v>0</v>
      </c>
      <c r="BL147" s="19" t="s">
        <v>135</v>
      </c>
      <c r="BM147" s="217" t="s">
        <v>200</v>
      </c>
    </row>
    <row r="148" s="2" customFormat="1">
      <c r="A148" s="40"/>
      <c r="B148" s="41"/>
      <c r="C148" s="42"/>
      <c r="D148" s="219" t="s">
        <v>137</v>
      </c>
      <c r="E148" s="42"/>
      <c r="F148" s="220" t="s">
        <v>201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137</v>
      </c>
      <c r="AU148" s="19" t="s">
        <v>83</v>
      </c>
    </row>
    <row r="149" s="2" customFormat="1">
      <c r="A149" s="40"/>
      <c r="B149" s="41"/>
      <c r="C149" s="42"/>
      <c r="D149" s="224" t="s">
        <v>139</v>
      </c>
      <c r="E149" s="42"/>
      <c r="F149" s="225" t="s">
        <v>202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139</v>
      </c>
      <c r="AU149" s="19" t="s">
        <v>83</v>
      </c>
    </row>
    <row r="150" s="13" customFormat="1">
      <c r="A150" s="13"/>
      <c r="B150" s="226"/>
      <c r="C150" s="227"/>
      <c r="D150" s="219" t="s">
        <v>141</v>
      </c>
      <c r="E150" s="228" t="s">
        <v>19</v>
      </c>
      <c r="F150" s="229" t="s">
        <v>203</v>
      </c>
      <c r="G150" s="227"/>
      <c r="H150" s="228" t="s">
        <v>19</v>
      </c>
      <c r="I150" s="230"/>
      <c r="J150" s="227"/>
      <c r="K150" s="227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141</v>
      </c>
      <c r="AU150" s="235" t="s">
        <v>83</v>
      </c>
      <c r="AV150" s="13" t="s">
        <v>81</v>
      </c>
      <c r="AW150" s="13" t="s">
        <v>35</v>
      </c>
      <c r="AX150" s="13" t="s">
        <v>73</v>
      </c>
      <c r="AY150" s="235" t="s">
        <v>128</v>
      </c>
    </row>
    <row r="151" s="13" customFormat="1">
      <c r="A151" s="13"/>
      <c r="B151" s="226"/>
      <c r="C151" s="227"/>
      <c r="D151" s="219" t="s">
        <v>141</v>
      </c>
      <c r="E151" s="228" t="s">
        <v>19</v>
      </c>
      <c r="F151" s="229" t="s">
        <v>204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141</v>
      </c>
      <c r="AU151" s="235" t="s">
        <v>83</v>
      </c>
      <c r="AV151" s="13" t="s">
        <v>81</v>
      </c>
      <c r="AW151" s="13" t="s">
        <v>35</v>
      </c>
      <c r="AX151" s="13" t="s">
        <v>73</v>
      </c>
      <c r="AY151" s="235" t="s">
        <v>128</v>
      </c>
    </row>
    <row r="152" s="14" customFormat="1">
      <c r="A152" s="14"/>
      <c r="B152" s="236"/>
      <c r="C152" s="237"/>
      <c r="D152" s="219" t="s">
        <v>141</v>
      </c>
      <c r="E152" s="238" t="s">
        <v>19</v>
      </c>
      <c r="F152" s="239" t="s">
        <v>205</v>
      </c>
      <c r="G152" s="237"/>
      <c r="H152" s="240">
        <v>20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141</v>
      </c>
      <c r="AU152" s="246" t="s">
        <v>83</v>
      </c>
      <c r="AV152" s="14" t="s">
        <v>83</v>
      </c>
      <c r="AW152" s="14" t="s">
        <v>35</v>
      </c>
      <c r="AX152" s="14" t="s">
        <v>81</v>
      </c>
      <c r="AY152" s="246" t="s">
        <v>128</v>
      </c>
    </row>
    <row r="153" s="2" customFormat="1" ht="33" customHeight="1">
      <c r="A153" s="40"/>
      <c r="B153" s="41"/>
      <c r="C153" s="206" t="s">
        <v>206</v>
      </c>
      <c r="D153" s="206" t="s">
        <v>130</v>
      </c>
      <c r="E153" s="207" t="s">
        <v>207</v>
      </c>
      <c r="F153" s="208" t="s">
        <v>208</v>
      </c>
      <c r="G153" s="209" t="s">
        <v>209</v>
      </c>
      <c r="H153" s="210">
        <v>8.9250000000000007</v>
      </c>
      <c r="I153" s="211"/>
      <c r="J153" s="212">
        <f>ROUND(I153*H153,2)</f>
        <v>0</v>
      </c>
      <c r="K153" s="208" t="s">
        <v>134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135</v>
      </c>
      <c r="AT153" s="217" t="s">
        <v>130</v>
      </c>
      <c r="AU153" s="217" t="s">
        <v>83</v>
      </c>
      <c r="AY153" s="19" t="s">
        <v>128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81</v>
      </c>
      <c r="BK153" s="218">
        <f>ROUND(I153*H153,2)</f>
        <v>0</v>
      </c>
      <c r="BL153" s="19" t="s">
        <v>135</v>
      </c>
      <c r="BM153" s="217" t="s">
        <v>210</v>
      </c>
    </row>
    <row r="154" s="2" customFormat="1">
      <c r="A154" s="40"/>
      <c r="B154" s="41"/>
      <c r="C154" s="42"/>
      <c r="D154" s="219" t="s">
        <v>137</v>
      </c>
      <c r="E154" s="42"/>
      <c r="F154" s="220" t="s">
        <v>211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137</v>
      </c>
      <c r="AU154" s="19" t="s">
        <v>83</v>
      </c>
    </row>
    <row r="155" s="2" customFormat="1">
      <c r="A155" s="40"/>
      <c r="B155" s="41"/>
      <c r="C155" s="42"/>
      <c r="D155" s="224" t="s">
        <v>139</v>
      </c>
      <c r="E155" s="42"/>
      <c r="F155" s="225" t="s">
        <v>212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139</v>
      </c>
      <c r="AU155" s="19" t="s">
        <v>83</v>
      </c>
    </row>
    <row r="156" s="13" customFormat="1">
      <c r="A156" s="13"/>
      <c r="B156" s="226"/>
      <c r="C156" s="227"/>
      <c r="D156" s="219" t="s">
        <v>141</v>
      </c>
      <c r="E156" s="228" t="s">
        <v>19</v>
      </c>
      <c r="F156" s="229" t="s">
        <v>213</v>
      </c>
      <c r="G156" s="227"/>
      <c r="H156" s="228" t="s">
        <v>19</v>
      </c>
      <c r="I156" s="230"/>
      <c r="J156" s="227"/>
      <c r="K156" s="227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141</v>
      </c>
      <c r="AU156" s="235" t="s">
        <v>83</v>
      </c>
      <c r="AV156" s="13" t="s">
        <v>81</v>
      </c>
      <c r="AW156" s="13" t="s">
        <v>35</v>
      </c>
      <c r="AX156" s="13" t="s">
        <v>73</v>
      </c>
      <c r="AY156" s="235" t="s">
        <v>128</v>
      </c>
    </row>
    <row r="157" s="13" customFormat="1">
      <c r="A157" s="13"/>
      <c r="B157" s="226"/>
      <c r="C157" s="227"/>
      <c r="D157" s="219" t="s">
        <v>141</v>
      </c>
      <c r="E157" s="228" t="s">
        <v>19</v>
      </c>
      <c r="F157" s="229" t="s">
        <v>214</v>
      </c>
      <c r="G157" s="227"/>
      <c r="H157" s="228" t="s">
        <v>19</v>
      </c>
      <c r="I157" s="230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141</v>
      </c>
      <c r="AU157" s="235" t="s">
        <v>83</v>
      </c>
      <c r="AV157" s="13" t="s">
        <v>81</v>
      </c>
      <c r="AW157" s="13" t="s">
        <v>35</v>
      </c>
      <c r="AX157" s="13" t="s">
        <v>73</v>
      </c>
      <c r="AY157" s="235" t="s">
        <v>128</v>
      </c>
    </row>
    <row r="158" s="13" customFormat="1">
      <c r="A158" s="13"/>
      <c r="B158" s="226"/>
      <c r="C158" s="227"/>
      <c r="D158" s="219" t="s">
        <v>141</v>
      </c>
      <c r="E158" s="228" t="s">
        <v>19</v>
      </c>
      <c r="F158" s="229" t="s">
        <v>215</v>
      </c>
      <c r="G158" s="227"/>
      <c r="H158" s="228" t="s">
        <v>19</v>
      </c>
      <c r="I158" s="230"/>
      <c r="J158" s="227"/>
      <c r="K158" s="227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141</v>
      </c>
      <c r="AU158" s="235" t="s">
        <v>83</v>
      </c>
      <c r="AV158" s="13" t="s">
        <v>81</v>
      </c>
      <c r="AW158" s="13" t="s">
        <v>35</v>
      </c>
      <c r="AX158" s="13" t="s">
        <v>73</v>
      </c>
      <c r="AY158" s="235" t="s">
        <v>128</v>
      </c>
    </row>
    <row r="159" s="13" customFormat="1">
      <c r="A159" s="13"/>
      <c r="B159" s="226"/>
      <c r="C159" s="227"/>
      <c r="D159" s="219" t="s">
        <v>141</v>
      </c>
      <c r="E159" s="228" t="s">
        <v>19</v>
      </c>
      <c r="F159" s="229" t="s">
        <v>216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141</v>
      </c>
      <c r="AU159" s="235" t="s">
        <v>83</v>
      </c>
      <c r="AV159" s="13" t="s">
        <v>81</v>
      </c>
      <c r="AW159" s="13" t="s">
        <v>35</v>
      </c>
      <c r="AX159" s="13" t="s">
        <v>73</v>
      </c>
      <c r="AY159" s="235" t="s">
        <v>128</v>
      </c>
    </row>
    <row r="160" s="14" customFormat="1">
      <c r="A160" s="14"/>
      <c r="B160" s="236"/>
      <c r="C160" s="237"/>
      <c r="D160" s="219" t="s">
        <v>141</v>
      </c>
      <c r="E160" s="238" t="s">
        <v>19</v>
      </c>
      <c r="F160" s="239" t="s">
        <v>217</v>
      </c>
      <c r="G160" s="237"/>
      <c r="H160" s="240">
        <v>8.9250000000000007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141</v>
      </c>
      <c r="AU160" s="246" t="s">
        <v>83</v>
      </c>
      <c r="AV160" s="14" t="s">
        <v>83</v>
      </c>
      <c r="AW160" s="14" t="s">
        <v>35</v>
      </c>
      <c r="AX160" s="14" t="s">
        <v>81</v>
      </c>
      <c r="AY160" s="246" t="s">
        <v>128</v>
      </c>
    </row>
    <row r="161" s="2" customFormat="1" ht="24.15" customHeight="1">
      <c r="A161" s="40"/>
      <c r="B161" s="41"/>
      <c r="C161" s="206" t="s">
        <v>218</v>
      </c>
      <c r="D161" s="206" t="s">
        <v>130</v>
      </c>
      <c r="E161" s="207" t="s">
        <v>219</v>
      </c>
      <c r="F161" s="208" t="s">
        <v>220</v>
      </c>
      <c r="G161" s="209" t="s">
        <v>209</v>
      </c>
      <c r="H161" s="210">
        <v>0.216</v>
      </c>
      <c r="I161" s="211"/>
      <c r="J161" s="212">
        <f>ROUND(I161*H161,2)</f>
        <v>0</v>
      </c>
      <c r="K161" s="208" t="s">
        <v>134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135</v>
      </c>
      <c r="AT161" s="217" t="s">
        <v>130</v>
      </c>
      <c r="AU161" s="217" t="s">
        <v>83</v>
      </c>
      <c r="AY161" s="19" t="s">
        <v>128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135</v>
      </c>
      <c r="BM161" s="217" t="s">
        <v>221</v>
      </c>
    </row>
    <row r="162" s="2" customFormat="1">
      <c r="A162" s="40"/>
      <c r="B162" s="41"/>
      <c r="C162" s="42"/>
      <c r="D162" s="219" t="s">
        <v>137</v>
      </c>
      <c r="E162" s="42"/>
      <c r="F162" s="220" t="s">
        <v>222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137</v>
      </c>
      <c r="AU162" s="19" t="s">
        <v>83</v>
      </c>
    </row>
    <row r="163" s="2" customFormat="1">
      <c r="A163" s="40"/>
      <c r="B163" s="41"/>
      <c r="C163" s="42"/>
      <c r="D163" s="224" t="s">
        <v>139</v>
      </c>
      <c r="E163" s="42"/>
      <c r="F163" s="225" t="s">
        <v>223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139</v>
      </c>
      <c r="AU163" s="19" t="s">
        <v>83</v>
      </c>
    </row>
    <row r="164" s="2" customFormat="1" ht="33" customHeight="1">
      <c r="A164" s="40"/>
      <c r="B164" s="41"/>
      <c r="C164" s="206" t="s">
        <v>8</v>
      </c>
      <c r="D164" s="206" t="s">
        <v>130</v>
      </c>
      <c r="E164" s="207" t="s">
        <v>224</v>
      </c>
      <c r="F164" s="208" t="s">
        <v>225</v>
      </c>
      <c r="G164" s="209" t="s">
        <v>209</v>
      </c>
      <c r="H164" s="210">
        <v>9.25</v>
      </c>
      <c r="I164" s="211"/>
      <c r="J164" s="212">
        <f>ROUND(I164*H164,2)</f>
        <v>0</v>
      </c>
      <c r="K164" s="208" t="s">
        <v>134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135</v>
      </c>
      <c r="AT164" s="217" t="s">
        <v>130</v>
      </c>
      <c r="AU164" s="217" t="s">
        <v>83</v>
      </c>
      <c r="AY164" s="19" t="s">
        <v>128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135</v>
      </c>
      <c r="BM164" s="217" t="s">
        <v>226</v>
      </c>
    </row>
    <row r="165" s="2" customFormat="1">
      <c r="A165" s="40"/>
      <c r="B165" s="41"/>
      <c r="C165" s="42"/>
      <c r="D165" s="219" t="s">
        <v>137</v>
      </c>
      <c r="E165" s="42"/>
      <c r="F165" s="220" t="s">
        <v>227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137</v>
      </c>
      <c r="AU165" s="19" t="s">
        <v>83</v>
      </c>
    </row>
    <row r="166" s="2" customFormat="1">
      <c r="A166" s="40"/>
      <c r="B166" s="41"/>
      <c r="C166" s="42"/>
      <c r="D166" s="224" t="s">
        <v>139</v>
      </c>
      <c r="E166" s="42"/>
      <c r="F166" s="225" t="s">
        <v>228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139</v>
      </c>
      <c r="AU166" s="19" t="s">
        <v>83</v>
      </c>
    </row>
    <row r="167" s="13" customFormat="1">
      <c r="A167" s="13"/>
      <c r="B167" s="226"/>
      <c r="C167" s="227"/>
      <c r="D167" s="219" t="s">
        <v>141</v>
      </c>
      <c r="E167" s="228" t="s">
        <v>19</v>
      </c>
      <c r="F167" s="229" t="s">
        <v>229</v>
      </c>
      <c r="G167" s="227"/>
      <c r="H167" s="228" t="s">
        <v>19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141</v>
      </c>
      <c r="AU167" s="235" t="s">
        <v>83</v>
      </c>
      <c r="AV167" s="13" t="s">
        <v>81</v>
      </c>
      <c r="AW167" s="13" t="s">
        <v>35</v>
      </c>
      <c r="AX167" s="13" t="s">
        <v>73</v>
      </c>
      <c r="AY167" s="235" t="s">
        <v>128</v>
      </c>
    </row>
    <row r="168" s="13" customFormat="1">
      <c r="A168" s="13"/>
      <c r="B168" s="226"/>
      <c r="C168" s="227"/>
      <c r="D168" s="219" t="s">
        <v>141</v>
      </c>
      <c r="E168" s="228" t="s">
        <v>19</v>
      </c>
      <c r="F168" s="229" t="s">
        <v>230</v>
      </c>
      <c r="G168" s="227"/>
      <c r="H168" s="228" t="s">
        <v>19</v>
      </c>
      <c r="I168" s="230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141</v>
      </c>
      <c r="AU168" s="235" t="s">
        <v>83</v>
      </c>
      <c r="AV168" s="13" t="s">
        <v>81</v>
      </c>
      <c r="AW168" s="13" t="s">
        <v>35</v>
      </c>
      <c r="AX168" s="13" t="s">
        <v>73</v>
      </c>
      <c r="AY168" s="235" t="s">
        <v>128</v>
      </c>
    </row>
    <row r="169" s="14" customFormat="1">
      <c r="A169" s="14"/>
      <c r="B169" s="236"/>
      <c r="C169" s="237"/>
      <c r="D169" s="219" t="s">
        <v>141</v>
      </c>
      <c r="E169" s="238" t="s">
        <v>19</v>
      </c>
      <c r="F169" s="239" t="s">
        <v>231</v>
      </c>
      <c r="G169" s="237"/>
      <c r="H169" s="240">
        <v>9.25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141</v>
      </c>
      <c r="AU169" s="246" t="s">
        <v>83</v>
      </c>
      <c r="AV169" s="14" t="s">
        <v>83</v>
      </c>
      <c r="AW169" s="14" t="s">
        <v>35</v>
      </c>
      <c r="AX169" s="14" t="s">
        <v>81</v>
      </c>
      <c r="AY169" s="246" t="s">
        <v>128</v>
      </c>
    </row>
    <row r="170" s="2" customFormat="1" ht="37.8" customHeight="1">
      <c r="A170" s="40"/>
      <c r="B170" s="41"/>
      <c r="C170" s="206" t="s">
        <v>232</v>
      </c>
      <c r="D170" s="206" t="s">
        <v>130</v>
      </c>
      <c r="E170" s="207" t="s">
        <v>233</v>
      </c>
      <c r="F170" s="208" t="s">
        <v>234</v>
      </c>
      <c r="G170" s="209" t="s">
        <v>209</v>
      </c>
      <c r="H170" s="210">
        <v>6</v>
      </c>
      <c r="I170" s="211"/>
      <c r="J170" s="212">
        <f>ROUND(I170*H170,2)</f>
        <v>0</v>
      </c>
      <c r="K170" s="208" t="s">
        <v>134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135</v>
      </c>
      <c r="AT170" s="217" t="s">
        <v>130</v>
      </c>
      <c r="AU170" s="217" t="s">
        <v>83</v>
      </c>
      <c r="AY170" s="19" t="s">
        <v>128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135</v>
      </c>
      <c r="BM170" s="217" t="s">
        <v>235</v>
      </c>
    </row>
    <row r="171" s="2" customFormat="1">
      <c r="A171" s="40"/>
      <c r="B171" s="41"/>
      <c r="C171" s="42"/>
      <c r="D171" s="219" t="s">
        <v>137</v>
      </c>
      <c r="E171" s="42"/>
      <c r="F171" s="220" t="s">
        <v>236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137</v>
      </c>
      <c r="AU171" s="19" t="s">
        <v>83</v>
      </c>
    </row>
    <row r="172" s="2" customFormat="1">
      <c r="A172" s="40"/>
      <c r="B172" s="41"/>
      <c r="C172" s="42"/>
      <c r="D172" s="224" t="s">
        <v>139</v>
      </c>
      <c r="E172" s="42"/>
      <c r="F172" s="225" t="s">
        <v>237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139</v>
      </c>
      <c r="AU172" s="19" t="s">
        <v>83</v>
      </c>
    </row>
    <row r="173" s="13" customFormat="1">
      <c r="A173" s="13"/>
      <c r="B173" s="226"/>
      <c r="C173" s="227"/>
      <c r="D173" s="219" t="s">
        <v>141</v>
      </c>
      <c r="E173" s="228" t="s">
        <v>19</v>
      </c>
      <c r="F173" s="229" t="s">
        <v>238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141</v>
      </c>
      <c r="AU173" s="235" t="s">
        <v>83</v>
      </c>
      <c r="AV173" s="13" t="s">
        <v>81</v>
      </c>
      <c r="AW173" s="13" t="s">
        <v>35</v>
      </c>
      <c r="AX173" s="13" t="s">
        <v>73</v>
      </c>
      <c r="AY173" s="235" t="s">
        <v>128</v>
      </c>
    </row>
    <row r="174" s="14" customFormat="1">
      <c r="A174" s="14"/>
      <c r="B174" s="236"/>
      <c r="C174" s="237"/>
      <c r="D174" s="219" t="s">
        <v>141</v>
      </c>
      <c r="E174" s="238" t="s">
        <v>19</v>
      </c>
      <c r="F174" s="239" t="s">
        <v>239</v>
      </c>
      <c r="G174" s="237"/>
      <c r="H174" s="240">
        <v>3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141</v>
      </c>
      <c r="AU174" s="246" t="s">
        <v>83</v>
      </c>
      <c r="AV174" s="14" t="s">
        <v>83</v>
      </c>
      <c r="AW174" s="14" t="s">
        <v>35</v>
      </c>
      <c r="AX174" s="14" t="s">
        <v>73</v>
      </c>
      <c r="AY174" s="246" t="s">
        <v>128</v>
      </c>
    </row>
    <row r="175" s="13" customFormat="1">
      <c r="A175" s="13"/>
      <c r="B175" s="226"/>
      <c r="C175" s="227"/>
      <c r="D175" s="219" t="s">
        <v>141</v>
      </c>
      <c r="E175" s="228" t="s">
        <v>19</v>
      </c>
      <c r="F175" s="229" t="s">
        <v>240</v>
      </c>
      <c r="G175" s="227"/>
      <c r="H175" s="228" t="s">
        <v>19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141</v>
      </c>
      <c r="AU175" s="235" t="s">
        <v>83</v>
      </c>
      <c r="AV175" s="13" t="s">
        <v>81</v>
      </c>
      <c r="AW175" s="13" t="s">
        <v>35</v>
      </c>
      <c r="AX175" s="13" t="s">
        <v>73</v>
      </c>
      <c r="AY175" s="235" t="s">
        <v>128</v>
      </c>
    </row>
    <row r="176" s="14" customFormat="1">
      <c r="A176" s="14"/>
      <c r="B176" s="236"/>
      <c r="C176" s="237"/>
      <c r="D176" s="219" t="s">
        <v>141</v>
      </c>
      <c r="E176" s="238" t="s">
        <v>19</v>
      </c>
      <c r="F176" s="239" t="s">
        <v>239</v>
      </c>
      <c r="G176" s="237"/>
      <c r="H176" s="240">
        <v>3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141</v>
      </c>
      <c r="AU176" s="246" t="s">
        <v>83</v>
      </c>
      <c r="AV176" s="14" t="s">
        <v>83</v>
      </c>
      <c r="AW176" s="14" t="s">
        <v>35</v>
      </c>
      <c r="AX176" s="14" t="s">
        <v>73</v>
      </c>
      <c r="AY176" s="246" t="s">
        <v>128</v>
      </c>
    </row>
    <row r="177" s="15" customFormat="1">
      <c r="A177" s="15"/>
      <c r="B177" s="247"/>
      <c r="C177" s="248"/>
      <c r="D177" s="219" t="s">
        <v>141</v>
      </c>
      <c r="E177" s="249" t="s">
        <v>19</v>
      </c>
      <c r="F177" s="250" t="s">
        <v>155</v>
      </c>
      <c r="G177" s="248"/>
      <c r="H177" s="251">
        <v>6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7" t="s">
        <v>141</v>
      </c>
      <c r="AU177" s="257" t="s">
        <v>83</v>
      </c>
      <c r="AV177" s="15" t="s">
        <v>135</v>
      </c>
      <c r="AW177" s="15" t="s">
        <v>35</v>
      </c>
      <c r="AX177" s="15" t="s">
        <v>81</v>
      </c>
      <c r="AY177" s="257" t="s">
        <v>128</v>
      </c>
    </row>
    <row r="178" s="2" customFormat="1" ht="37.8" customHeight="1">
      <c r="A178" s="40"/>
      <c r="B178" s="41"/>
      <c r="C178" s="206" t="s">
        <v>241</v>
      </c>
      <c r="D178" s="206" t="s">
        <v>130</v>
      </c>
      <c r="E178" s="207" t="s">
        <v>242</v>
      </c>
      <c r="F178" s="208" t="s">
        <v>243</v>
      </c>
      <c r="G178" s="209" t="s">
        <v>209</v>
      </c>
      <c r="H178" s="210">
        <v>24</v>
      </c>
      <c r="I178" s="211"/>
      <c r="J178" s="212">
        <f>ROUND(I178*H178,2)</f>
        <v>0</v>
      </c>
      <c r="K178" s="208" t="s">
        <v>134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135</v>
      </c>
      <c r="AT178" s="217" t="s">
        <v>130</v>
      </c>
      <c r="AU178" s="217" t="s">
        <v>83</v>
      </c>
      <c r="AY178" s="19" t="s">
        <v>128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ROUND(I178*H178,2)</f>
        <v>0</v>
      </c>
      <c r="BL178" s="19" t="s">
        <v>135</v>
      </c>
      <c r="BM178" s="217" t="s">
        <v>244</v>
      </c>
    </row>
    <row r="179" s="2" customFormat="1">
      <c r="A179" s="40"/>
      <c r="B179" s="41"/>
      <c r="C179" s="42"/>
      <c r="D179" s="219" t="s">
        <v>137</v>
      </c>
      <c r="E179" s="42"/>
      <c r="F179" s="220" t="s">
        <v>245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137</v>
      </c>
      <c r="AU179" s="19" t="s">
        <v>83</v>
      </c>
    </row>
    <row r="180" s="2" customFormat="1">
      <c r="A180" s="40"/>
      <c r="B180" s="41"/>
      <c r="C180" s="42"/>
      <c r="D180" s="224" t="s">
        <v>139</v>
      </c>
      <c r="E180" s="42"/>
      <c r="F180" s="225" t="s">
        <v>246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139</v>
      </c>
      <c r="AU180" s="19" t="s">
        <v>83</v>
      </c>
    </row>
    <row r="181" s="14" customFormat="1">
      <c r="A181" s="14"/>
      <c r="B181" s="236"/>
      <c r="C181" s="237"/>
      <c r="D181" s="219" t="s">
        <v>141</v>
      </c>
      <c r="E181" s="237"/>
      <c r="F181" s="239" t="s">
        <v>247</v>
      </c>
      <c r="G181" s="237"/>
      <c r="H181" s="240">
        <v>24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141</v>
      </c>
      <c r="AU181" s="246" t="s">
        <v>83</v>
      </c>
      <c r="AV181" s="14" t="s">
        <v>83</v>
      </c>
      <c r="AW181" s="14" t="s">
        <v>4</v>
      </c>
      <c r="AX181" s="14" t="s">
        <v>81</v>
      </c>
      <c r="AY181" s="246" t="s">
        <v>128</v>
      </c>
    </row>
    <row r="182" s="2" customFormat="1" ht="37.8" customHeight="1">
      <c r="A182" s="40"/>
      <c r="B182" s="41"/>
      <c r="C182" s="206" t="s">
        <v>248</v>
      </c>
      <c r="D182" s="206" t="s">
        <v>130</v>
      </c>
      <c r="E182" s="207" t="s">
        <v>249</v>
      </c>
      <c r="F182" s="208" t="s">
        <v>250</v>
      </c>
      <c r="G182" s="209" t="s">
        <v>209</v>
      </c>
      <c r="H182" s="210">
        <v>18.390999999999998</v>
      </c>
      <c r="I182" s="211"/>
      <c r="J182" s="212">
        <f>ROUND(I182*H182,2)</f>
        <v>0</v>
      </c>
      <c r="K182" s="208" t="s">
        <v>134</v>
      </c>
      <c r="L182" s="46"/>
      <c r="M182" s="213" t="s">
        <v>19</v>
      </c>
      <c r="N182" s="214" t="s">
        <v>44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135</v>
      </c>
      <c r="AT182" s="217" t="s">
        <v>130</v>
      </c>
      <c r="AU182" s="217" t="s">
        <v>83</v>
      </c>
      <c r="AY182" s="19" t="s">
        <v>128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81</v>
      </c>
      <c r="BK182" s="218">
        <f>ROUND(I182*H182,2)</f>
        <v>0</v>
      </c>
      <c r="BL182" s="19" t="s">
        <v>135</v>
      </c>
      <c r="BM182" s="217" t="s">
        <v>251</v>
      </c>
    </row>
    <row r="183" s="2" customFormat="1">
      <c r="A183" s="40"/>
      <c r="B183" s="41"/>
      <c r="C183" s="42"/>
      <c r="D183" s="219" t="s">
        <v>137</v>
      </c>
      <c r="E183" s="42"/>
      <c r="F183" s="220" t="s">
        <v>252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137</v>
      </c>
      <c r="AU183" s="19" t="s">
        <v>83</v>
      </c>
    </row>
    <row r="184" s="2" customFormat="1">
      <c r="A184" s="40"/>
      <c r="B184" s="41"/>
      <c r="C184" s="42"/>
      <c r="D184" s="224" t="s">
        <v>139</v>
      </c>
      <c r="E184" s="42"/>
      <c r="F184" s="225" t="s">
        <v>253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139</v>
      </c>
      <c r="AU184" s="19" t="s">
        <v>83</v>
      </c>
    </row>
    <row r="185" s="2" customFormat="1" ht="37.8" customHeight="1">
      <c r="A185" s="40"/>
      <c r="B185" s="41"/>
      <c r="C185" s="206" t="s">
        <v>143</v>
      </c>
      <c r="D185" s="206" t="s">
        <v>130</v>
      </c>
      <c r="E185" s="207" t="s">
        <v>254</v>
      </c>
      <c r="F185" s="208" t="s">
        <v>255</v>
      </c>
      <c r="G185" s="209" t="s">
        <v>209</v>
      </c>
      <c r="H185" s="210">
        <v>183.91</v>
      </c>
      <c r="I185" s="211"/>
      <c r="J185" s="212">
        <f>ROUND(I185*H185,2)</f>
        <v>0</v>
      </c>
      <c r="K185" s="208" t="s">
        <v>134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135</v>
      </c>
      <c r="AT185" s="217" t="s">
        <v>130</v>
      </c>
      <c r="AU185" s="217" t="s">
        <v>83</v>
      </c>
      <c r="AY185" s="19" t="s">
        <v>128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81</v>
      </c>
      <c r="BK185" s="218">
        <f>ROUND(I185*H185,2)</f>
        <v>0</v>
      </c>
      <c r="BL185" s="19" t="s">
        <v>135</v>
      </c>
      <c r="BM185" s="217" t="s">
        <v>256</v>
      </c>
    </row>
    <row r="186" s="2" customFormat="1">
      <c r="A186" s="40"/>
      <c r="B186" s="41"/>
      <c r="C186" s="42"/>
      <c r="D186" s="219" t="s">
        <v>137</v>
      </c>
      <c r="E186" s="42"/>
      <c r="F186" s="220" t="s">
        <v>257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137</v>
      </c>
      <c r="AU186" s="19" t="s">
        <v>83</v>
      </c>
    </row>
    <row r="187" s="2" customFormat="1">
      <c r="A187" s="40"/>
      <c r="B187" s="41"/>
      <c r="C187" s="42"/>
      <c r="D187" s="224" t="s">
        <v>139</v>
      </c>
      <c r="E187" s="42"/>
      <c r="F187" s="225" t="s">
        <v>258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139</v>
      </c>
      <c r="AU187" s="19" t="s">
        <v>83</v>
      </c>
    </row>
    <row r="188" s="14" customFormat="1">
      <c r="A188" s="14"/>
      <c r="B188" s="236"/>
      <c r="C188" s="237"/>
      <c r="D188" s="219" t="s">
        <v>141</v>
      </c>
      <c r="E188" s="237"/>
      <c r="F188" s="239" t="s">
        <v>259</v>
      </c>
      <c r="G188" s="237"/>
      <c r="H188" s="240">
        <v>183.91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141</v>
      </c>
      <c r="AU188" s="246" t="s">
        <v>83</v>
      </c>
      <c r="AV188" s="14" t="s">
        <v>83</v>
      </c>
      <c r="AW188" s="14" t="s">
        <v>4</v>
      </c>
      <c r="AX188" s="14" t="s">
        <v>81</v>
      </c>
      <c r="AY188" s="246" t="s">
        <v>128</v>
      </c>
    </row>
    <row r="189" s="2" customFormat="1" ht="24.15" customHeight="1">
      <c r="A189" s="40"/>
      <c r="B189" s="41"/>
      <c r="C189" s="206" t="s">
        <v>260</v>
      </c>
      <c r="D189" s="206" t="s">
        <v>130</v>
      </c>
      <c r="E189" s="207" t="s">
        <v>261</v>
      </c>
      <c r="F189" s="208" t="s">
        <v>262</v>
      </c>
      <c r="G189" s="209" t="s">
        <v>209</v>
      </c>
      <c r="H189" s="210">
        <v>3</v>
      </c>
      <c r="I189" s="211"/>
      <c r="J189" s="212">
        <f>ROUND(I189*H189,2)</f>
        <v>0</v>
      </c>
      <c r="K189" s="208" t="s">
        <v>134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135</v>
      </c>
      <c r="AT189" s="217" t="s">
        <v>130</v>
      </c>
      <c r="AU189" s="217" t="s">
        <v>83</v>
      </c>
      <c r="AY189" s="19" t="s">
        <v>128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81</v>
      </c>
      <c r="BK189" s="218">
        <f>ROUND(I189*H189,2)</f>
        <v>0</v>
      </c>
      <c r="BL189" s="19" t="s">
        <v>135</v>
      </c>
      <c r="BM189" s="217" t="s">
        <v>263</v>
      </c>
    </row>
    <row r="190" s="2" customFormat="1">
      <c r="A190" s="40"/>
      <c r="B190" s="41"/>
      <c r="C190" s="42"/>
      <c r="D190" s="219" t="s">
        <v>137</v>
      </c>
      <c r="E190" s="42"/>
      <c r="F190" s="220" t="s">
        <v>264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137</v>
      </c>
      <c r="AU190" s="19" t="s">
        <v>83</v>
      </c>
    </row>
    <row r="191" s="2" customFormat="1">
      <c r="A191" s="40"/>
      <c r="B191" s="41"/>
      <c r="C191" s="42"/>
      <c r="D191" s="224" t="s">
        <v>139</v>
      </c>
      <c r="E191" s="42"/>
      <c r="F191" s="225" t="s">
        <v>265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139</v>
      </c>
      <c r="AU191" s="19" t="s">
        <v>83</v>
      </c>
    </row>
    <row r="192" s="13" customFormat="1">
      <c r="A192" s="13"/>
      <c r="B192" s="226"/>
      <c r="C192" s="227"/>
      <c r="D192" s="219" t="s">
        <v>141</v>
      </c>
      <c r="E192" s="228" t="s">
        <v>19</v>
      </c>
      <c r="F192" s="229" t="s">
        <v>240</v>
      </c>
      <c r="G192" s="227"/>
      <c r="H192" s="228" t="s">
        <v>19</v>
      </c>
      <c r="I192" s="230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141</v>
      </c>
      <c r="AU192" s="235" t="s">
        <v>83</v>
      </c>
      <c r="AV192" s="13" t="s">
        <v>81</v>
      </c>
      <c r="AW192" s="13" t="s">
        <v>35</v>
      </c>
      <c r="AX192" s="13" t="s">
        <v>73</v>
      </c>
      <c r="AY192" s="235" t="s">
        <v>128</v>
      </c>
    </row>
    <row r="193" s="14" customFormat="1">
      <c r="A193" s="14"/>
      <c r="B193" s="236"/>
      <c r="C193" s="237"/>
      <c r="D193" s="219" t="s">
        <v>141</v>
      </c>
      <c r="E193" s="238" t="s">
        <v>19</v>
      </c>
      <c r="F193" s="239" t="s">
        <v>239</v>
      </c>
      <c r="G193" s="237"/>
      <c r="H193" s="240">
        <v>3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141</v>
      </c>
      <c r="AU193" s="246" t="s">
        <v>83</v>
      </c>
      <c r="AV193" s="14" t="s">
        <v>83</v>
      </c>
      <c r="AW193" s="14" t="s">
        <v>35</v>
      </c>
      <c r="AX193" s="14" t="s">
        <v>81</v>
      </c>
      <c r="AY193" s="246" t="s">
        <v>128</v>
      </c>
    </row>
    <row r="194" s="2" customFormat="1" ht="24.15" customHeight="1">
      <c r="A194" s="40"/>
      <c r="B194" s="41"/>
      <c r="C194" s="206" t="s">
        <v>266</v>
      </c>
      <c r="D194" s="206" t="s">
        <v>130</v>
      </c>
      <c r="E194" s="207" t="s">
        <v>267</v>
      </c>
      <c r="F194" s="208" t="s">
        <v>268</v>
      </c>
      <c r="G194" s="209" t="s">
        <v>209</v>
      </c>
      <c r="H194" s="210">
        <v>5.75</v>
      </c>
      <c r="I194" s="211"/>
      <c r="J194" s="212">
        <f>ROUND(I194*H194,2)</f>
        <v>0</v>
      </c>
      <c r="K194" s="208" t="s">
        <v>134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135</v>
      </c>
      <c r="AT194" s="217" t="s">
        <v>130</v>
      </c>
      <c r="AU194" s="217" t="s">
        <v>83</v>
      </c>
      <c r="AY194" s="19" t="s">
        <v>128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81</v>
      </c>
      <c r="BK194" s="218">
        <f>ROUND(I194*H194,2)</f>
        <v>0</v>
      </c>
      <c r="BL194" s="19" t="s">
        <v>135</v>
      </c>
      <c r="BM194" s="217" t="s">
        <v>269</v>
      </c>
    </row>
    <row r="195" s="2" customFormat="1">
      <c r="A195" s="40"/>
      <c r="B195" s="41"/>
      <c r="C195" s="42"/>
      <c r="D195" s="219" t="s">
        <v>137</v>
      </c>
      <c r="E195" s="42"/>
      <c r="F195" s="220" t="s">
        <v>270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137</v>
      </c>
      <c r="AU195" s="19" t="s">
        <v>83</v>
      </c>
    </row>
    <row r="196" s="2" customFormat="1">
      <c r="A196" s="40"/>
      <c r="B196" s="41"/>
      <c r="C196" s="42"/>
      <c r="D196" s="224" t="s">
        <v>139</v>
      </c>
      <c r="E196" s="42"/>
      <c r="F196" s="225" t="s">
        <v>271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139</v>
      </c>
      <c r="AU196" s="19" t="s">
        <v>83</v>
      </c>
    </row>
    <row r="197" s="13" customFormat="1">
      <c r="A197" s="13"/>
      <c r="B197" s="226"/>
      <c r="C197" s="227"/>
      <c r="D197" s="219" t="s">
        <v>141</v>
      </c>
      <c r="E197" s="228" t="s">
        <v>19</v>
      </c>
      <c r="F197" s="229" t="s">
        <v>272</v>
      </c>
      <c r="G197" s="227"/>
      <c r="H197" s="228" t="s">
        <v>19</v>
      </c>
      <c r="I197" s="230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141</v>
      </c>
      <c r="AU197" s="235" t="s">
        <v>83</v>
      </c>
      <c r="AV197" s="13" t="s">
        <v>81</v>
      </c>
      <c r="AW197" s="13" t="s">
        <v>35</v>
      </c>
      <c r="AX197" s="13" t="s">
        <v>73</v>
      </c>
      <c r="AY197" s="235" t="s">
        <v>128</v>
      </c>
    </row>
    <row r="198" s="13" customFormat="1">
      <c r="A198" s="13"/>
      <c r="B198" s="226"/>
      <c r="C198" s="227"/>
      <c r="D198" s="219" t="s">
        <v>141</v>
      </c>
      <c r="E198" s="228" t="s">
        <v>19</v>
      </c>
      <c r="F198" s="229" t="s">
        <v>273</v>
      </c>
      <c r="G198" s="227"/>
      <c r="H198" s="228" t="s">
        <v>19</v>
      </c>
      <c r="I198" s="230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141</v>
      </c>
      <c r="AU198" s="235" t="s">
        <v>83</v>
      </c>
      <c r="AV198" s="13" t="s">
        <v>81</v>
      </c>
      <c r="AW198" s="13" t="s">
        <v>35</v>
      </c>
      <c r="AX198" s="13" t="s">
        <v>73</v>
      </c>
      <c r="AY198" s="235" t="s">
        <v>128</v>
      </c>
    </row>
    <row r="199" s="13" customFormat="1">
      <c r="A199" s="13"/>
      <c r="B199" s="226"/>
      <c r="C199" s="227"/>
      <c r="D199" s="219" t="s">
        <v>141</v>
      </c>
      <c r="E199" s="228" t="s">
        <v>19</v>
      </c>
      <c r="F199" s="229" t="s">
        <v>274</v>
      </c>
      <c r="G199" s="227"/>
      <c r="H199" s="228" t="s">
        <v>19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141</v>
      </c>
      <c r="AU199" s="235" t="s">
        <v>83</v>
      </c>
      <c r="AV199" s="13" t="s">
        <v>81</v>
      </c>
      <c r="AW199" s="13" t="s">
        <v>35</v>
      </c>
      <c r="AX199" s="13" t="s">
        <v>73</v>
      </c>
      <c r="AY199" s="235" t="s">
        <v>128</v>
      </c>
    </row>
    <row r="200" s="14" customFormat="1">
      <c r="A200" s="14"/>
      <c r="B200" s="236"/>
      <c r="C200" s="237"/>
      <c r="D200" s="219" t="s">
        <v>141</v>
      </c>
      <c r="E200" s="238" t="s">
        <v>19</v>
      </c>
      <c r="F200" s="239" t="s">
        <v>275</v>
      </c>
      <c r="G200" s="237"/>
      <c r="H200" s="240">
        <v>5.75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141</v>
      </c>
      <c r="AU200" s="246" t="s">
        <v>83</v>
      </c>
      <c r="AV200" s="14" t="s">
        <v>83</v>
      </c>
      <c r="AW200" s="14" t="s">
        <v>35</v>
      </c>
      <c r="AX200" s="14" t="s">
        <v>81</v>
      </c>
      <c r="AY200" s="246" t="s">
        <v>128</v>
      </c>
    </row>
    <row r="201" s="2" customFormat="1" ht="16.5" customHeight="1">
      <c r="A201" s="40"/>
      <c r="B201" s="41"/>
      <c r="C201" s="258" t="s">
        <v>276</v>
      </c>
      <c r="D201" s="258" t="s">
        <v>277</v>
      </c>
      <c r="E201" s="259" t="s">
        <v>278</v>
      </c>
      <c r="F201" s="260" t="s">
        <v>279</v>
      </c>
      <c r="G201" s="261" t="s">
        <v>280</v>
      </c>
      <c r="H201" s="262">
        <v>10.35</v>
      </c>
      <c r="I201" s="263"/>
      <c r="J201" s="264">
        <f>ROUND(I201*H201,2)</f>
        <v>0</v>
      </c>
      <c r="K201" s="260" t="s">
        <v>134</v>
      </c>
      <c r="L201" s="265"/>
      <c r="M201" s="266" t="s">
        <v>19</v>
      </c>
      <c r="N201" s="267" t="s">
        <v>44</v>
      </c>
      <c r="O201" s="86"/>
      <c r="P201" s="215">
        <f>O201*H201</f>
        <v>0</v>
      </c>
      <c r="Q201" s="215">
        <v>1</v>
      </c>
      <c r="R201" s="215">
        <f>Q201*H201</f>
        <v>10.35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191</v>
      </c>
      <c r="AT201" s="217" t="s">
        <v>277</v>
      </c>
      <c r="AU201" s="217" t="s">
        <v>83</v>
      </c>
      <c r="AY201" s="19" t="s">
        <v>128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135</v>
      </c>
      <c r="BM201" s="217" t="s">
        <v>281</v>
      </c>
    </row>
    <row r="202" s="2" customFormat="1">
      <c r="A202" s="40"/>
      <c r="B202" s="41"/>
      <c r="C202" s="42"/>
      <c r="D202" s="219" t="s">
        <v>137</v>
      </c>
      <c r="E202" s="42"/>
      <c r="F202" s="220" t="s">
        <v>279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137</v>
      </c>
      <c r="AU202" s="19" t="s">
        <v>83</v>
      </c>
    </row>
    <row r="203" s="14" customFormat="1">
      <c r="A203" s="14"/>
      <c r="B203" s="236"/>
      <c r="C203" s="237"/>
      <c r="D203" s="219" t="s">
        <v>141</v>
      </c>
      <c r="E203" s="237"/>
      <c r="F203" s="239" t="s">
        <v>282</v>
      </c>
      <c r="G203" s="237"/>
      <c r="H203" s="240">
        <v>10.35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141</v>
      </c>
      <c r="AU203" s="246" t="s">
        <v>83</v>
      </c>
      <c r="AV203" s="14" t="s">
        <v>83</v>
      </c>
      <c r="AW203" s="14" t="s">
        <v>4</v>
      </c>
      <c r="AX203" s="14" t="s">
        <v>81</v>
      </c>
      <c r="AY203" s="246" t="s">
        <v>128</v>
      </c>
    </row>
    <row r="204" s="2" customFormat="1" ht="33" customHeight="1">
      <c r="A204" s="40"/>
      <c r="B204" s="41"/>
      <c r="C204" s="206" t="s">
        <v>205</v>
      </c>
      <c r="D204" s="206" t="s">
        <v>130</v>
      </c>
      <c r="E204" s="207" t="s">
        <v>283</v>
      </c>
      <c r="F204" s="208" t="s">
        <v>284</v>
      </c>
      <c r="G204" s="209" t="s">
        <v>280</v>
      </c>
      <c r="H204" s="210">
        <v>33.103999999999999</v>
      </c>
      <c r="I204" s="211"/>
      <c r="J204" s="212">
        <f>ROUND(I204*H204,2)</f>
        <v>0</v>
      </c>
      <c r="K204" s="208" t="s">
        <v>134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135</v>
      </c>
      <c r="AT204" s="217" t="s">
        <v>130</v>
      </c>
      <c r="AU204" s="217" t="s">
        <v>83</v>
      </c>
      <c r="AY204" s="19" t="s">
        <v>128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81</v>
      </c>
      <c r="BK204" s="218">
        <f>ROUND(I204*H204,2)</f>
        <v>0</v>
      </c>
      <c r="BL204" s="19" t="s">
        <v>135</v>
      </c>
      <c r="BM204" s="217" t="s">
        <v>285</v>
      </c>
    </row>
    <row r="205" s="2" customFormat="1">
      <c r="A205" s="40"/>
      <c r="B205" s="41"/>
      <c r="C205" s="42"/>
      <c r="D205" s="219" t="s">
        <v>137</v>
      </c>
      <c r="E205" s="42"/>
      <c r="F205" s="220" t="s">
        <v>286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137</v>
      </c>
      <c r="AU205" s="19" t="s">
        <v>83</v>
      </c>
    </row>
    <row r="206" s="2" customFormat="1">
      <c r="A206" s="40"/>
      <c r="B206" s="41"/>
      <c r="C206" s="42"/>
      <c r="D206" s="224" t="s">
        <v>139</v>
      </c>
      <c r="E206" s="42"/>
      <c r="F206" s="225" t="s">
        <v>287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139</v>
      </c>
      <c r="AU206" s="19" t="s">
        <v>83</v>
      </c>
    </row>
    <row r="207" s="13" customFormat="1">
      <c r="A207" s="13"/>
      <c r="B207" s="226"/>
      <c r="C207" s="227"/>
      <c r="D207" s="219" t="s">
        <v>141</v>
      </c>
      <c r="E207" s="228" t="s">
        <v>19</v>
      </c>
      <c r="F207" s="229" t="s">
        <v>288</v>
      </c>
      <c r="G207" s="227"/>
      <c r="H207" s="228" t="s">
        <v>19</v>
      </c>
      <c r="I207" s="230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141</v>
      </c>
      <c r="AU207" s="235" t="s">
        <v>83</v>
      </c>
      <c r="AV207" s="13" t="s">
        <v>81</v>
      </c>
      <c r="AW207" s="13" t="s">
        <v>35</v>
      </c>
      <c r="AX207" s="13" t="s">
        <v>73</v>
      </c>
      <c r="AY207" s="235" t="s">
        <v>128</v>
      </c>
    </row>
    <row r="208" s="14" customFormat="1">
      <c r="A208" s="14"/>
      <c r="B208" s="236"/>
      <c r="C208" s="237"/>
      <c r="D208" s="219" t="s">
        <v>141</v>
      </c>
      <c r="E208" s="238" t="s">
        <v>19</v>
      </c>
      <c r="F208" s="239" t="s">
        <v>289</v>
      </c>
      <c r="G208" s="237"/>
      <c r="H208" s="240">
        <v>18.390999999999998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141</v>
      </c>
      <c r="AU208" s="246" t="s">
        <v>83</v>
      </c>
      <c r="AV208" s="14" t="s">
        <v>83</v>
      </c>
      <c r="AW208" s="14" t="s">
        <v>35</v>
      </c>
      <c r="AX208" s="14" t="s">
        <v>81</v>
      </c>
      <c r="AY208" s="246" t="s">
        <v>128</v>
      </c>
    </row>
    <row r="209" s="14" customFormat="1">
      <c r="A209" s="14"/>
      <c r="B209" s="236"/>
      <c r="C209" s="237"/>
      <c r="D209" s="219" t="s">
        <v>141</v>
      </c>
      <c r="E209" s="237"/>
      <c r="F209" s="239" t="s">
        <v>290</v>
      </c>
      <c r="G209" s="237"/>
      <c r="H209" s="240">
        <v>33.103999999999999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141</v>
      </c>
      <c r="AU209" s="246" t="s">
        <v>83</v>
      </c>
      <c r="AV209" s="14" t="s">
        <v>83</v>
      </c>
      <c r="AW209" s="14" t="s">
        <v>4</v>
      </c>
      <c r="AX209" s="14" t="s">
        <v>81</v>
      </c>
      <c r="AY209" s="246" t="s">
        <v>128</v>
      </c>
    </row>
    <row r="210" s="2" customFormat="1" ht="16.5" customHeight="1">
      <c r="A210" s="40"/>
      <c r="B210" s="41"/>
      <c r="C210" s="206" t="s">
        <v>7</v>
      </c>
      <c r="D210" s="206" t="s">
        <v>130</v>
      </c>
      <c r="E210" s="207" t="s">
        <v>291</v>
      </c>
      <c r="F210" s="208" t="s">
        <v>292</v>
      </c>
      <c r="G210" s="209" t="s">
        <v>209</v>
      </c>
      <c r="H210" s="210">
        <v>21.390999999999998</v>
      </c>
      <c r="I210" s="211"/>
      <c r="J210" s="212">
        <f>ROUND(I210*H210,2)</f>
        <v>0</v>
      </c>
      <c r="K210" s="208" t="s">
        <v>134</v>
      </c>
      <c r="L210" s="46"/>
      <c r="M210" s="213" t="s">
        <v>19</v>
      </c>
      <c r="N210" s="214" t="s">
        <v>44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135</v>
      </c>
      <c r="AT210" s="217" t="s">
        <v>130</v>
      </c>
      <c r="AU210" s="217" t="s">
        <v>83</v>
      </c>
      <c r="AY210" s="19" t="s">
        <v>128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81</v>
      </c>
      <c r="BK210" s="218">
        <f>ROUND(I210*H210,2)</f>
        <v>0</v>
      </c>
      <c r="BL210" s="19" t="s">
        <v>135</v>
      </c>
      <c r="BM210" s="217" t="s">
        <v>293</v>
      </c>
    </row>
    <row r="211" s="2" customFormat="1">
      <c r="A211" s="40"/>
      <c r="B211" s="41"/>
      <c r="C211" s="42"/>
      <c r="D211" s="219" t="s">
        <v>137</v>
      </c>
      <c r="E211" s="42"/>
      <c r="F211" s="220" t="s">
        <v>294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137</v>
      </c>
      <c r="AU211" s="19" t="s">
        <v>83</v>
      </c>
    </row>
    <row r="212" s="2" customFormat="1">
      <c r="A212" s="40"/>
      <c r="B212" s="41"/>
      <c r="C212" s="42"/>
      <c r="D212" s="224" t="s">
        <v>139</v>
      </c>
      <c r="E212" s="42"/>
      <c r="F212" s="225" t="s">
        <v>295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139</v>
      </c>
      <c r="AU212" s="19" t="s">
        <v>83</v>
      </c>
    </row>
    <row r="213" s="13" customFormat="1">
      <c r="A213" s="13"/>
      <c r="B213" s="226"/>
      <c r="C213" s="227"/>
      <c r="D213" s="219" t="s">
        <v>141</v>
      </c>
      <c r="E213" s="228" t="s">
        <v>19</v>
      </c>
      <c r="F213" s="229" t="s">
        <v>238</v>
      </c>
      <c r="G213" s="227"/>
      <c r="H213" s="228" t="s">
        <v>19</v>
      </c>
      <c r="I213" s="230"/>
      <c r="J213" s="227"/>
      <c r="K213" s="227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141</v>
      </c>
      <c r="AU213" s="235" t="s">
        <v>83</v>
      </c>
      <c r="AV213" s="13" t="s">
        <v>81</v>
      </c>
      <c r="AW213" s="13" t="s">
        <v>35</v>
      </c>
      <c r="AX213" s="13" t="s">
        <v>73</v>
      </c>
      <c r="AY213" s="235" t="s">
        <v>128</v>
      </c>
    </row>
    <row r="214" s="14" customFormat="1">
      <c r="A214" s="14"/>
      <c r="B214" s="236"/>
      <c r="C214" s="237"/>
      <c r="D214" s="219" t="s">
        <v>141</v>
      </c>
      <c r="E214" s="238" t="s">
        <v>19</v>
      </c>
      <c r="F214" s="239" t="s">
        <v>239</v>
      </c>
      <c r="G214" s="237"/>
      <c r="H214" s="240">
        <v>3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141</v>
      </c>
      <c r="AU214" s="246" t="s">
        <v>83</v>
      </c>
      <c r="AV214" s="14" t="s">
        <v>83</v>
      </c>
      <c r="AW214" s="14" t="s">
        <v>35</v>
      </c>
      <c r="AX214" s="14" t="s">
        <v>73</v>
      </c>
      <c r="AY214" s="246" t="s">
        <v>128</v>
      </c>
    </row>
    <row r="215" s="13" customFormat="1">
      <c r="A215" s="13"/>
      <c r="B215" s="226"/>
      <c r="C215" s="227"/>
      <c r="D215" s="219" t="s">
        <v>141</v>
      </c>
      <c r="E215" s="228" t="s">
        <v>19</v>
      </c>
      <c r="F215" s="229" t="s">
        <v>288</v>
      </c>
      <c r="G215" s="227"/>
      <c r="H215" s="228" t="s">
        <v>19</v>
      </c>
      <c r="I215" s="230"/>
      <c r="J215" s="227"/>
      <c r="K215" s="227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141</v>
      </c>
      <c r="AU215" s="235" t="s">
        <v>83</v>
      </c>
      <c r="AV215" s="13" t="s">
        <v>81</v>
      </c>
      <c r="AW215" s="13" t="s">
        <v>35</v>
      </c>
      <c r="AX215" s="13" t="s">
        <v>73</v>
      </c>
      <c r="AY215" s="235" t="s">
        <v>128</v>
      </c>
    </row>
    <row r="216" s="14" customFormat="1">
      <c r="A216" s="14"/>
      <c r="B216" s="236"/>
      <c r="C216" s="237"/>
      <c r="D216" s="219" t="s">
        <v>141</v>
      </c>
      <c r="E216" s="238" t="s">
        <v>19</v>
      </c>
      <c r="F216" s="239" t="s">
        <v>289</v>
      </c>
      <c r="G216" s="237"/>
      <c r="H216" s="240">
        <v>18.390999999999998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141</v>
      </c>
      <c r="AU216" s="246" t="s">
        <v>83</v>
      </c>
      <c r="AV216" s="14" t="s">
        <v>83</v>
      </c>
      <c r="AW216" s="14" t="s">
        <v>35</v>
      </c>
      <c r="AX216" s="14" t="s">
        <v>73</v>
      </c>
      <c r="AY216" s="246" t="s">
        <v>128</v>
      </c>
    </row>
    <row r="217" s="15" customFormat="1">
      <c r="A217" s="15"/>
      <c r="B217" s="247"/>
      <c r="C217" s="248"/>
      <c r="D217" s="219" t="s">
        <v>141</v>
      </c>
      <c r="E217" s="249" t="s">
        <v>19</v>
      </c>
      <c r="F217" s="250" t="s">
        <v>155</v>
      </c>
      <c r="G217" s="248"/>
      <c r="H217" s="251">
        <v>21.390999999999998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7" t="s">
        <v>141</v>
      </c>
      <c r="AU217" s="257" t="s">
        <v>83</v>
      </c>
      <c r="AV217" s="15" t="s">
        <v>135</v>
      </c>
      <c r="AW217" s="15" t="s">
        <v>35</v>
      </c>
      <c r="AX217" s="15" t="s">
        <v>81</v>
      </c>
      <c r="AY217" s="257" t="s">
        <v>128</v>
      </c>
    </row>
    <row r="218" s="2" customFormat="1" ht="24.15" customHeight="1">
      <c r="A218" s="40"/>
      <c r="B218" s="41"/>
      <c r="C218" s="206" t="s">
        <v>296</v>
      </c>
      <c r="D218" s="206" t="s">
        <v>130</v>
      </c>
      <c r="E218" s="207" t="s">
        <v>297</v>
      </c>
      <c r="F218" s="208" t="s">
        <v>298</v>
      </c>
      <c r="G218" s="209" t="s">
        <v>133</v>
      </c>
      <c r="H218" s="210">
        <v>41</v>
      </c>
      <c r="I218" s="211"/>
      <c r="J218" s="212">
        <f>ROUND(I218*H218,2)</f>
        <v>0</v>
      </c>
      <c r="K218" s="208" t="s">
        <v>134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135</v>
      </c>
      <c r="AT218" s="217" t="s">
        <v>130</v>
      </c>
      <c r="AU218" s="217" t="s">
        <v>83</v>
      </c>
      <c r="AY218" s="19" t="s">
        <v>128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81</v>
      </c>
      <c r="BK218" s="218">
        <f>ROUND(I218*H218,2)</f>
        <v>0</v>
      </c>
      <c r="BL218" s="19" t="s">
        <v>135</v>
      </c>
      <c r="BM218" s="217" t="s">
        <v>299</v>
      </c>
    </row>
    <row r="219" s="2" customFormat="1">
      <c r="A219" s="40"/>
      <c r="B219" s="41"/>
      <c r="C219" s="42"/>
      <c r="D219" s="219" t="s">
        <v>137</v>
      </c>
      <c r="E219" s="42"/>
      <c r="F219" s="220" t="s">
        <v>300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137</v>
      </c>
      <c r="AU219" s="19" t="s">
        <v>83</v>
      </c>
    </row>
    <row r="220" s="2" customFormat="1">
      <c r="A220" s="40"/>
      <c r="B220" s="41"/>
      <c r="C220" s="42"/>
      <c r="D220" s="224" t="s">
        <v>139</v>
      </c>
      <c r="E220" s="42"/>
      <c r="F220" s="225" t="s">
        <v>301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139</v>
      </c>
      <c r="AU220" s="19" t="s">
        <v>83</v>
      </c>
    </row>
    <row r="221" s="13" customFormat="1">
      <c r="A221" s="13"/>
      <c r="B221" s="226"/>
      <c r="C221" s="227"/>
      <c r="D221" s="219" t="s">
        <v>141</v>
      </c>
      <c r="E221" s="228" t="s">
        <v>19</v>
      </c>
      <c r="F221" s="229" t="s">
        <v>302</v>
      </c>
      <c r="G221" s="227"/>
      <c r="H221" s="228" t="s">
        <v>19</v>
      </c>
      <c r="I221" s="230"/>
      <c r="J221" s="227"/>
      <c r="K221" s="227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141</v>
      </c>
      <c r="AU221" s="235" t="s">
        <v>83</v>
      </c>
      <c r="AV221" s="13" t="s">
        <v>81</v>
      </c>
      <c r="AW221" s="13" t="s">
        <v>35</v>
      </c>
      <c r="AX221" s="13" t="s">
        <v>73</v>
      </c>
      <c r="AY221" s="235" t="s">
        <v>128</v>
      </c>
    </row>
    <row r="222" s="13" customFormat="1">
      <c r="A222" s="13"/>
      <c r="B222" s="226"/>
      <c r="C222" s="227"/>
      <c r="D222" s="219" t="s">
        <v>141</v>
      </c>
      <c r="E222" s="228" t="s">
        <v>19</v>
      </c>
      <c r="F222" s="229" t="s">
        <v>303</v>
      </c>
      <c r="G222" s="227"/>
      <c r="H222" s="228" t="s">
        <v>19</v>
      </c>
      <c r="I222" s="230"/>
      <c r="J222" s="227"/>
      <c r="K222" s="227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141</v>
      </c>
      <c r="AU222" s="235" t="s">
        <v>83</v>
      </c>
      <c r="AV222" s="13" t="s">
        <v>81</v>
      </c>
      <c r="AW222" s="13" t="s">
        <v>35</v>
      </c>
      <c r="AX222" s="13" t="s">
        <v>73</v>
      </c>
      <c r="AY222" s="235" t="s">
        <v>128</v>
      </c>
    </row>
    <row r="223" s="14" customFormat="1">
      <c r="A223" s="14"/>
      <c r="B223" s="236"/>
      <c r="C223" s="237"/>
      <c r="D223" s="219" t="s">
        <v>141</v>
      </c>
      <c r="E223" s="238" t="s">
        <v>19</v>
      </c>
      <c r="F223" s="239" t="s">
        <v>304</v>
      </c>
      <c r="G223" s="237"/>
      <c r="H223" s="240">
        <v>41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141</v>
      </c>
      <c r="AU223" s="246" t="s">
        <v>83</v>
      </c>
      <c r="AV223" s="14" t="s">
        <v>83</v>
      </c>
      <c r="AW223" s="14" t="s">
        <v>35</v>
      </c>
      <c r="AX223" s="14" t="s">
        <v>81</v>
      </c>
      <c r="AY223" s="246" t="s">
        <v>128</v>
      </c>
    </row>
    <row r="224" s="2" customFormat="1" ht="16.5" customHeight="1">
      <c r="A224" s="40"/>
      <c r="B224" s="41"/>
      <c r="C224" s="258" t="s">
        <v>305</v>
      </c>
      <c r="D224" s="258" t="s">
        <v>277</v>
      </c>
      <c r="E224" s="259" t="s">
        <v>306</v>
      </c>
      <c r="F224" s="260" t="s">
        <v>307</v>
      </c>
      <c r="G224" s="261" t="s">
        <v>280</v>
      </c>
      <c r="H224" s="262">
        <v>5.6699999999999999</v>
      </c>
      <c r="I224" s="263"/>
      <c r="J224" s="264">
        <f>ROUND(I224*H224,2)</f>
        <v>0</v>
      </c>
      <c r="K224" s="260" t="s">
        <v>134</v>
      </c>
      <c r="L224" s="265"/>
      <c r="M224" s="266" t="s">
        <v>19</v>
      </c>
      <c r="N224" s="267" t="s">
        <v>44</v>
      </c>
      <c r="O224" s="86"/>
      <c r="P224" s="215">
        <f>O224*H224</f>
        <v>0</v>
      </c>
      <c r="Q224" s="215">
        <v>1</v>
      </c>
      <c r="R224" s="215">
        <f>Q224*H224</f>
        <v>5.6699999999999999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191</v>
      </c>
      <c r="AT224" s="217" t="s">
        <v>277</v>
      </c>
      <c r="AU224" s="217" t="s">
        <v>83</v>
      </c>
      <c r="AY224" s="19" t="s">
        <v>128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81</v>
      </c>
      <c r="BK224" s="218">
        <f>ROUND(I224*H224,2)</f>
        <v>0</v>
      </c>
      <c r="BL224" s="19" t="s">
        <v>135</v>
      </c>
      <c r="BM224" s="217" t="s">
        <v>308</v>
      </c>
    </row>
    <row r="225" s="2" customFormat="1">
      <c r="A225" s="40"/>
      <c r="B225" s="41"/>
      <c r="C225" s="42"/>
      <c r="D225" s="219" t="s">
        <v>137</v>
      </c>
      <c r="E225" s="42"/>
      <c r="F225" s="220" t="s">
        <v>307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137</v>
      </c>
      <c r="AU225" s="19" t="s">
        <v>83</v>
      </c>
    </row>
    <row r="226" s="14" customFormat="1">
      <c r="A226" s="14"/>
      <c r="B226" s="236"/>
      <c r="C226" s="237"/>
      <c r="D226" s="219" t="s">
        <v>141</v>
      </c>
      <c r="E226" s="238" t="s">
        <v>19</v>
      </c>
      <c r="F226" s="239" t="s">
        <v>309</v>
      </c>
      <c r="G226" s="237"/>
      <c r="H226" s="240">
        <v>3.1499999999999999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141</v>
      </c>
      <c r="AU226" s="246" t="s">
        <v>83</v>
      </c>
      <c r="AV226" s="14" t="s">
        <v>83</v>
      </c>
      <c r="AW226" s="14" t="s">
        <v>35</v>
      </c>
      <c r="AX226" s="14" t="s">
        <v>81</v>
      </c>
      <c r="AY226" s="246" t="s">
        <v>128</v>
      </c>
    </row>
    <row r="227" s="14" customFormat="1">
      <c r="A227" s="14"/>
      <c r="B227" s="236"/>
      <c r="C227" s="237"/>
      <c r="D227" s="219" t="s">
        <v>141</v>
      </c>
      <c r="E227" s="237"/>
      <c r="F227" s="239" t="s">
        <v>310</v>
      </c>
      <c r="G227" s="237"/>
      <c r="H227" s="240">
        <v>5.6699999999999999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141</v>
      </c>
      <c r="AU227" s="246" t="s">
        <v>83</v>
      </c>
      <c r="AV227" s="14" t="s">
        <v>83</v>
      </c>
      <c r="AW227" s="14" t="s">
        <v>4</v>
      </c>
      <c r="AX227" s="14" t="s">
        <v>81</v>
      </c>
      <c r="AY227" s="246" t="s">
        <v>128</v>
      </c>
    </row>
    <row r="228" s="2" customFormat="1" ht="24.15" customHeight="1">
      <c r="A228" s="40"/>
      <c r="B228" s="41"/>
      <c r="C228" s="206" t="s">
        <v>311</v>
      </c>
      <c r="D228" s="206" t="s">
        <v>130</v>
      </c>
      <c r="E228" s="207" t="s">
        <v>312</v>
      </c>
      <c r="F228" s="208" t="s">
        <v>313</v>
      </c>
      <c r="G228" s="209" t="s">
        <v>133</v>
      </c>
      <c r="H228" s="210">
        <v>41</v>
      </c>
      <c r="I228" s="211"/>
      <c r="J228" s="212">
        <f>ROUND(I228*H228,2)</f>
        <v>0</v>
      </c>
      <c r="K228" s="208" t="s">
        <v>134</v>
      </c>
      <c r="L228" s="46"/>
      <c r="M228" s="213" t="s">
        <v>19</v>
      </c>
      <c r="N228" s="214" t="s">
        <v>44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135</v>
      </c>
      <c r="AT228" s="217" t="s">
        <v>130</v>
      </c>
      <c r="AU228" s="217" t="s">
        <v>83</v>
      </c>
      <c r="AY228" s="19" t="s">
        <v>128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81</v>
      </c>
      <c r="BK228" s="218">
        <f>ROUND(I228*H228,2)</f>
        <v>0</v>
      </c>
      <c r="BL228" s="19" t="s">
        <v>135</v>
      </c>
      <c r="BM228" s="217" t="s">
        <v>314</v>
      </c>
    </row>
    <row r="229" s="2" customFormat="1">
      <c r="A229" s="40"/>
      <c r="B229" s="41"/>
      <c r="C229" s="42"/>
      <c r="D229" s="219" t="s">
        <v>137</v>
      </c>
      <c r="E229" s="42"/>
      <c r="F229" s="220" t="s">
        <v>315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137</v>
      </c>
      <c r="AU229" s="19" t="s">
        <v>83</v>
      </c>
    </row>
    <row r="230" s="2" customFormat="1">
      <c r="A230" s="40"/>
      <c r="B230" s="41"/>
      <c r="C230" s="42"/>
      <c r="D230" s="224" t="s">
        <v>139</v>
      </c>
      <c r="E230" s="42"/>
      <c r="F230" s="225" t="s">
        <v>316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139</v>
      </c>
      <c r="AU230" s="19" t="s">
        <v>83</v>
      </c>
    </row>
    <row r="231" s="2" customFormat="1" ht="16.5" customHeight="1">
      <c r="A231" s="40"/>
      <c r="B231" s="41"/>
      <c r="C231" s="258" t="s">
        <v>317</v>
      </c>
      <c r="D231" s="258" t="s">
        <v>277</v>
      </c>
      <c r="E231" s="259" t="s">
        <v>318</v>
      </c>
      <c r="F231" s="260" t="s">
        <v>319</v>
      </c>
      <c r="G231" s="261" t="s">
        <v>320</v>
      </c>
      <c r="H231" s="262">
        <v>1.4350000000000001</v>
      </c>
      <c r="I231" s="263"/>
      <c r="J231" s="264">
        <f>ROUND(I231*H231,2)</f>
        <v>0</v>
      </c>
      <c r="K231" s="260" t="s">
        <v>134</v>
      </c>
      <c r="L231" s="265"/>
      <c r="M231" s="266" t="s">
        <v>19</v>
      </c>
      <c r="N231" s="267" t="s">
        <v>44</v>
      </c>
      <c r="O231" s="86"/>
      <c r="P231" s="215">
        <f>O231*H231</f>
        <v>0</v>
      </c>
      <c r="Q231" s="215">
        <v>0.001</v>
      </c>
      <c r="R231" s="215">
        <f>Q231*H231</f>
        <v>0.0014350000000000001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191</v>
      </c>
      <c r="AT231" s="217" t="s">
        <v>277</v>
      </c>
      <c r="AU231" s="217" t="s">
        <v>83</v>
      </c>
      <c r="AY231" s="19" t="s">
        <v>128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81</v>
      </c>
      <c r="BK231" s="218">
        <f>ROUND(I231*H231,2)</f>
        <v>0</v>
      </c>
      <c r="BL231" s="19" t="s">
        <v>135</v>
      </c>
      <c r="BM231" s="217" t="s">
        <v>321</v>
      </c>
    </row>
    <row r="232" s="2" customFormat="1">
      <c r="A232" s="40"/>
      <c r="B232" s="41"/>
      <c r="C232" s="42"/>
      <c r="D232" s="219" t="s">
        <v>137</v>
      </c>
      <c r="E232" s="42"/>
      <c r="F232" s="220" t="s">
        <v>319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137</v>
      </c>
      <c r="AU232" s="19" t="s">
        <v>83</v>
      </c>
    </row>
    <row r="233" s="14" customFormat="1">
      <c r="A233" s="14"/>
      <c r="B233" s="236"/>
      <c r="C233" s="237"/>
      <c r="D233" s="219" t="s">
        <v>141</v>
      </c>
      <c r="E233" s="237"/>
      <c r="F233" s="239" t="s">
        <v>322</v>
      </c>
      <c r="G233" s="237"/>
      <c r="H233" s="240">
        <v>1.4350000000000001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141</v>
      </c>
      <c r="AU233" s="246" t="s">
        <v>83</v>
      </c>
      <c r="AV233" s="14" t="s">
        <v>83</v>
      </c>
      <c r="AW233" s="14" t="s">
        <v>4</v>
      </c>
      <c r="AX233" s="14" t="s">
        <v>81</v>
      </c>
      <c r="AY233" s="246" t="s">
        <v>128</v>
      </c>
    </row>
    <row r="234" s="2" customFormat="1" ht="24.15" customHeight="1">
      <c r="A234" s="40"/>
      <c r="B234" s="41"/>
      <c r="C234" s="206" t="s">
        <v>323</v>
      </c>
      <c r="D234" s="206" t="s">
        <v>130</v>
      </c>
      <c r="E234" s="207" t="s">
        <v>324</v>
      </c>
      <c r="F234" s="208" t="s">
        <v>325</v>
      </c>
      <c r="G234" s="209" t="s">
        <v>133</v>
      </c>
      <c r="H234" s="210">
        <v>44.299999999999997</v>
      </c>
      <c r="I234" s="211"/>
      <c r="J234" s="212">
        <f>ROUND(I234*H234,2)</f>
        <v>0</v>
      </c>
      <c r="K234" s="208" t="s">
        <v>134</v>
      </c>
      <c r="L234" s="46"/>
      <c r="M234" s="213" t="s">
        <v>19</v>
      </c>
      <c r="N234" s="214" t="s">
        <v>44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135</v>
      </c>
      <c r="AT234" s="217" t="s">
        <v>130</v>
      </c>
      <c r="AU234" s="217" t="s">
        <v>83</v>
      </c>
      <c r="AY234" s="19" t="s">
        <v>128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81</v>
      </c>
      <c r="BK234" s="218">
        <f>ROUND(I234*H234,2)</f>
        <v>0</v>
      </c>
      <c r="BL234" s="19" t="s">
        <v>135</v>
      </c>
      <c r="BM234" s="217" t="s">
        <v>326</v>
      </c>
    </row>
    <row r="235" s="2" customFormat="1">
      <c r="A235" s="40"/>
      <c r="B235" s="41"/>
      <c r="C235" s="42"/>
      <c r="D235" s="219" t="s">
        <v>137</v>
      </c>
      <c r="E235" s="42"/>
      <c r="F235" s="220" t="s">
        <v>327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137</v>
      </c>
      <c r="AU235" s="19" t="s">
        <v>83</v>
      </c>
    </row>
    <row r="236" s="2" customFormat="1">
      <c r="A236" s="40"/>
      <c r="B236" s="41"/>
      <c r="C236" s="42"/>
      <c r="D236" s="224" t="s">
        <v>139</v>
      </c>
      <c r="E236" s="42"/>
      <c r="F236" s="225" t="s">
        <v>328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139</v>
      </c>
      <c r="AU236" s="19" t="s">
        <v>83</v>
      </c>
    </row>
    <row r="237" s="13" customFormat="1">
      <c r="A237" s="13"/>
      <c r="B237" s="226"/>
      <c r="C237" s="227"/>
      <c r="D237" s="219" t="s">
        <v>141</v>
      </c>
      <c r="E237" s="228" t="s">
        <v>19</v>
      </c>
      <c r="F237" s="229" t="s">
        <v>329</v>
      </c>
      <c r="G237" s="227"/>
      <c r="H237" s="228" t="s">
        <v>19</v>
      </c>
      <c r="I237" s="230"/>
      <c r="J237" s="227"/>
      <c r="K237" s="227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141</v>
      </c>
      <c r="AU237" s="235" t="s">
        <v>83</v>
      </c>
      <c r="AV237" s="13" t="s">
        <v>81</v>
      </c>
      <c r="AW237" s="13" t="s">
        <v>35</v>
      </c>
      <c r="AX237" s="13" t="s">
        <v>73</v>
      </c>
      <c r="AY237" s="235" t="s">
        <v>128</v>
      </c>
    </row>
    <row r="238" s="14" customFormat="1">
      <c r="A238" s="14"/>
      <c r="B238" s="236"/>
      <c r="C238" s="237"/>
      <c r="D238" s="219" t="s">
        <v>141</v>
      </c>
      <c r="E238" s="238" t="s">
        <v>19</v>
      </c>
      <c r="F238" s="239" t="s">
        <v>260</v>
      </c>
      <c r="G238" s="237"/>
      <c r="H238" s="240">
        <v>17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141</v>
      </c>
      <c r="AU238" s="246" t="s">
        <v>83</v>
      </c>
      <c r="AV238" s="14" t="s">
        <v>83</v>
      </c>
      <c r="AW238" s="14" t="s">
        <v>35</v>
      </c>
      <c r="AX238" s="14" t="s">
        <v>73</v>
      </c>
      <c r="AY238" s="246" t="s">
        <v>128</v>
      </c>
    </row>
    <row r="239" s="13" customFormat="1">
      <c r="A239" s="13"/>
      <c r="B239" s="226"/>
      <c r="C239" s="227"/>
      <c r="D239" s="219" t="s">
        <v>141</v>
      </c>
      <c r="E239" s="228" t="s">
        <v>19</v>
      </c>
      <c r="F239" s="229" t="s">
        <v>330</v>
      </c>
      <c r="G239" s="227"/>
      <c r="H239" s="228" t="s">
        <v>19</v>
      </c>
      <c r="I239" s="230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141</v>
      </c>
      <c r="AU239" s="235" t="s">
        <v>83</v>
      </c>
      <c r="AV239" s="13" t="s">
        <v>81</v>
      </c>
      <c r="AW239" s="13" t="s">
        <v>35</v>
      </c>
      <c r="AX239" s="13" t="s">
        <v>73</v>
      </c>
      <c r="AY239" s="235" t="s">
        <v>128</v>
      </c>
    </row>
    <row r="240" s="14" customFormat="1">
      <c r="A240" s="14"/>
      <c r="B240" s="236"/>
      <c r="C240" s="237"/>
      <c r="D240" s="219" t="s">
        <v>141</v>
      </c>
      <c r="E240" s="238" t="s">
        <v>19</v>
      </c>
      <c r="F240" s="239" t="s">
        <v>331</v>
      </c>
      <c r="G240" s="237"/>
      <c r="H240" s="240">
        <v>18.899999999999999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141</v>
      </c>
      <c r="AU240" s="246" t="s">
        <v>83</v>
      </c>
      <c r="AV240" s="14" t="s">
        <v>83</v>
      </c>
      <c r="AW240" s="14" t="s">
        <v>35</v>
      </c>
      <c r="AX240" s="14" t="s">
        <v>73</v>
      </c>
      <c r="AY240" s="246" t="s">
        <v>128</v>
      </c>
    </row>
    <row r="241" s="13" customFormat="1">
      <c r="A241" s="13"/>
      <c r="B241" s="226"/>
      <c r="C241" s="227"/>
      <c r="D241" s="219" t="s">
        <v>141</v>
      </c>
      <c r="E241" s="228" t="s">
        <v>19</v>
      </c>
      <c r="F241" s="229" t="s">
        <v>332</v>
      </c>
      <c r="G241" s="227"/>
      <c r="H241" s="228" t="s">
        <v>19</v>
      </c>
      <c r="I241" s="230"/>
      <c r="J241" s="227"/>
      <c r="K241" s="227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141</v>
      </c>
      <c r="AU241" s="235" t="s">
        <v>83</v>
      </c>
      <c r="AV241" s="13" t="s">
        <v>81</v>
      </c>
      <c r="AW241" s="13" t="s">
        <v>35</v>
      </c>
      <c r="AX241" s="13" t="s">
        <v>73</v>
      </c>
      <c r="AY241" s="235" t="s">
        <v>128</v>
      </c>
    </row>
    <row r="242" s="14" customFormat="1">
      <c r="A242" s="14"/>
      <c r="B242" s="236"/>
      <c r="C242" s="237"/>
      <c r="D242" s="219" t="s">
        <v>141</v>
      </c>
      <c r="E242" s="238" t="s">
        <v>19</v>
      </c>
      <c r="F242" s="239" t="s">
        <v>333</v>
      </c>
      <c r="G242" s="237"/>
      <c r="H242" s="240">
        <v>8.4000000000000004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141</v>
      </c>
      <c r="AU242" s="246" t="s">
        <v>83</v>
      </c>
      <c r="AV242" s="14" t="s">
        <v>83</v>
      </c>
      <c r="AW242" s="14" t="s">
        <v>35</v>
      </c>
      <c r="AX242" s="14" t="s">
        <v>73</v>
      </c>
      <c r="AY242" s="246" t="s">
        <v>128</v>
      </c>
    </row>
    <row r="243" s="15" customFormat="1">
      <c r="A243" s="15"/>
      <c r="B243" s="247"/>
      <c r="C243" s="248"/>
      <c r="D243" s="219" t="s">
        <v>141</v>
      </c>
      <c r="E243" s="249" t="s">
        <v>19</v>
      </c>
      <c r="F243" s="250" t="s">
        <v>155</v>
      </c>
      <c r="G243" s="248"/>
      <c r="H243" s="251">
        <v>44.299999999999997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7" t="s">
        <v>141</v>
      </c>
      <c r="AU243" s="257" t="s">
        <v>83</v>
      </c>
      <c r="AV243" s="15" t="s">
        <v>135</v>
      </c>
      <c r="AW243" s="15" t="s">
        <v>35</v>
      </c>
      <c r="AX243" s="15" t="s">
        <v>81</v>
      </c>
      <c r="AY243" s="257" t="s">
        <v>128</v>
      </c>
    </row>
    <row r="244" s="12" customFormat="1" ht="22.8" customHeight="1">
      <c r="A244" s="12"/>
      <c r="B244" s="190"/>
      <c r="C244" s="191"/>
      <c r="D244" s="192" t="s">
        <v>72</v>
      </c>
      <c r="E244" s="204" t="s">
        <v>83</v>
      </c>
      <c r="F244" s="204" t="s">
        <v>334</v>
      </c>
      <c r="G244" s="191"/>
      <c r="H244" s="191"/>
      <c r="I244" s="194"/>
      <c r="J244" s="205">
        <f>BK244</f>
        <v>0</v>
      </c>
      <c r="K244" s="191"/>
      <c r="L244" s="196"/>
      <c r="M244" s="197"/>
      <c r="N244" s="198"/>
      <c r="O244" s="198"/>
      <c r="P244" s="199">
        <f>SUM(P245:P263)</f>
        <v>0</v>
      </c>
      <c r="Q244" s="198"/>
      <c r="R244" s="199">
        <f>SUM(R245:R263)</f>
        <v>0.57962391999999996</v>
      </c>
      <c r="S244" s="198"/>
      <c r="T244" s="200">
        <f>SUM(T245:T263)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1" t="s">
        <v>81</v>
      </c>
      <c r="AT244" s="202" t="s">
        <v>72</v>
      </c>
      <c r="AU244" s="202" t="s">
        <v>81</v>
      </c>
      <c r="AY244" s="201" t="s">
        <v>128</v>
      </c>
      <c r="BK244" s="203">
        <f>SUM(BK245:BK263)</f>
        <v>0</v>
      </c>
    </row>
    <row r="245" s="2" customFormat="1" ht="33" customHeight="1">
      <c r="A245" s="40"/>
      <c r="B245" s="41"/>
      <c r="C245" s="206" t="s">
        <v>335</v>
      </c>
      <c r="D245" s="206" t="s">
        <v>130</v>
      </c>
      <c r="E245" s="207" t="s">
        <v>336</v>
      </c>
      <c r="F245" s="208" t="s">
        <v>337</v>
      </c>
      <c r="G245" s="209" t="s">
        <v>209</v>
      </c>
      <c r="H245" s="210">
        <v>9.25</v>
      </c>
      <c r="I245" s="211"/>
      <c r="J245" s="212">
        <f>ROUND(I245*H245,2)</f>
        <v>0</v>
      </c>
      <c r="K245" s="208" t="s">
        <v>134</v>
      </c>
      <c r="L245" s="46"/>
      <c r="M245" s="213" t="s">
        <v>19</v>
      </c>
      <c r="N245" s="214" t="s">
        <v>44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135</v>
      </c>
      <c r="AT245" s="217" t="s">
        <v>130</v>
      </c>
      <c r="AU245" s="217" t="s">
        <v>83</v>
      </c>
      <c r="AY245" s="19" t="s">
        <v>128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81</v>
      </c>
      <c r="BK245" s="218">
        <f>ROUND(I245*H245,2)</f>
        <v>0</v>
      </c>
      <c r="BL245" s="19" t="s">
        <v>135</v>
      </c>
      <c r="BM245" s="217" t="s">
        <v>338</v>
      </c>
    </row>
    <row r="246" s="2" customFormat="1">
      <c r="A246" s="40"/>
      <c r="B246" s="41"/>
      <c r="C246" s="42"/>
      <c r="D246" s="219" t="s">
        <v>137</v>
      </c>
      <c r="E246" s="42"/>
      <c r="F246" s="220" t="s">
        <v>339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137</v>
      </c>
      <c r="AU246" s="19" t="s">
        <v>83</v>
      </c>
    </row>
    <row r="247" s="2" customFormat="1">
      <c r="A247" s="40"/>
      <c r="B247" s="41"/>
      <c r="C247" s="42"/>
      <c r="D247" s="224" t="s">
        <v>139</v>
      </c>
      <c r="E247" s="42"/>
      <c r="F247" s="225" t="s">
        <v>340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139</v>
      </c>
      <c r="AU247" s="19" t="s">
        <v>83</v>
      </c>
    </row>
    <row r="248" s="13" customFormat="1">
      <c r="A248" s="13"/>
      <c r="B248" s="226"/>
      <c r="C248" s="227"/>
      <c r="D248" s="219" t="s">
        <v>141</v>
      </c>
      <c r="E248" s="228" t="s">
        <v>19</v>
      </c>
      <c r="F248" s="229" t="s">
        <v>229</v>
      </c>
      <c r="G248" s="227"/>
      <c r="H248" s="228" t="s">
        <v>19</v>
      </c>
      <c r="I248" s="230"/>
      <c r="J248" s="227"/>
      <c r="K248" s="227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141</v>
      </c>
      <c r="AU248" s="235" t="s">
        <v>83</v>
      </c>
      <c r="AV248" s="13" t="s">
        <v>81</v>
      </c>
      <c r="AW248" s="13" t="s">
        <v>35</v>
      </c>
      <c r="AX248" s="13" t="s">
        <v>73</v>
      </c>
      <c r="AY248" s="235" t="s">
        <v>128</v>
      </c>
    </row>
    <row r="249" s="13" customFormat="1">
      <c r="A249" s="13"/>
      <c r="B249" s="226"/>
      <c r="C249" s="227"/>
      <c r="D249" s="219" t="s">
        <v>141</v>
      </c>
      <c r="E249" s="228" t="s">
        <v>19</v>
      </c>
      <c r="F249" s="229" t="s">
        <v>341</v>
      </c>
      <c r="G249" s="227"/>
      <c r="H249" s="228" t="s">
        <v>19</v>
      </c>
      <c r="I249" s="230"/>
      <c r="J249" s="227"/>
      <c r="K249" s="227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141</v>
      </c>
      <c r="AU249" s="235" t="s">
        <v>83</v>
      </c>
      <c r="AV249" s="13" t="s">
        <v>81</v>
      </c>
      <c r="AW249" s="13" t="s">
        <v>35</v>
      </c>
      <c r="AX249" s="13" t="s">
        <v>73</v>
      </c>
      <c r="AY249" s="235" t="s">
        <v>128</v>
      </c>
    </row>
    <row r="250" s="14" customFormat="1">
      <c r="A250" s="14"/>
      <c r="B250" s="236"/>
      <c r="C250" s="237"/>
      <c r="D250" s="219" t="s">
        <v>141</v>
      </c>
      <c r="E250" s="238" t="s">
        <v>19</v>
      </c>
      <c r="F250" s="239" t="s">
        <v>231</v>
      </c>
      <c r="G250" s="237"/>
      <c r="H250" s="240">
        <v>9.25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141</v>
      </c>
      <c r="AU250" s="246" t="s">
        <v>83</v>
      </c>
      <c r="AV250" s="14" t="s">
        <v>83</v>
      </c>
      <c r="AW250" s="14" t="s">
        <v>35</v>
      </c>
      <c r="AX250" s="14" t="s">
        <v>81</v>
      </c>
      <c r="AY250" s="246" t="s">
        <v>128</v>
      </c>
    </row>
    <row r="251" s="2" customFormat="1" ht="24.15" customHeight="1">
      <c r="A251" s="40"/>
      <c r="B251" s="41"/>
      <c r="C251" s="206" t="s">
        <v>342</v>
      </c>
      <c r="D251" s="206" t="s">
        <v>130</v>
      </c>
      <c r="E251" s="207" t="s">
        <v>343</v>
      </c>
      <c r="F251" s="208" t="s">
        <v>344</v>
      </c>
      <c r="G251" s="209" t="s">
        <v>133</v>
      </c>
      <c r="H251" s="210">
        <v>74</v>
      </c>
      <c r="I251" s="211"/>
      <c r="J251" s="212">
        <f>ROUND(I251*H251,2)</f>
        <v>0</v>
      </c>
      <c r="K251" s="208" t="s">
        <v>134</v>
      </c>
      <c r="L251" s="46"/>
      <c r="M251" s="213" t="s">
        <v>19</v>
      </c>
      <c r="N251" s="214" t="s">
        <v>44</v>
      </c>
      <c r="O251" s="86"/>
      <c r="P251" s="215">
        <f>O251*H251</f>
        <v>0</v>
      </c>
      <c r="Q251" s="215">
        <v>0.00017000000000000001</v>
      </c>
      <c r="R251" s="215">
        <f>Q251*H251</f>
        <v>0.012580000000000001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135</v>
      </c>
      <c r="AT251" s="217" t="s">
        <v>130</v>
      </c>
      <c r="AU251" s="217" t="s">
        <v>83</v>
      </c>
      <c r="AY251" s="19" t="s">
        <v>128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81</v>
      </c>
      <c r="BK251" s="218">
        <f>ROUND(I251*H251,2)</f>
        <v>0</v>
      </c>
      <c r="BL251" s="19" t="s">
        <v>135</v>
      </c>
      <c r="BM251" s="217" t="s">
        <v>345</v>
      </c>
    </row>
    <row r="252" s="2" customFormat="1">
      <c r="A252" s="40"/>
      <c r="B252" s="41"/>
      <c r="C252" s="42"/>
      <c r="D252" s="219" t="s">
        <v>137</v>
      </c>
      <c r="E252" s="42"/>
      <c r="F252" s="220" t="s">
        <v>346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137</v>
      </c>
      <c r="AU252" s="19" t="s">
        <v>83</v>
      </c>
    </row>
    <row r="253" s="2" customFormat="1">
      <c r="A253" s="40"/>
      <c r="B253" s="41"/>
      <c r="C253" s="42"/>
      <c r="D253" s="224" t="s">
        <v>139</v>
      </c>
      <c r="E253" s="42"/>
      <c r="F253" s="225" t="s">
        <v>347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139</v>
      </c>
      <c r="AU253" s="19" t="s">
        <v>83</v>
      </c>
    </row>
    <row r="254" s="13" customFormat="1">
      <c r="A254" s="13"/>
      <c r="B254" s="226"/>
      <c r="C254" s="227"/>
      <c r="D254" s="219" t="s">
        <v>141</v>
      </c>
      <c r="E254" s="228" t="s">
        <v>19</v>
      </c>
      <c r="F254" s="229" t="s">
        <v>229</v>
      </c>
      <c r="G254" s="227"/>
      <c r="H254" s="228" t="s">
        <v>19</v>
      </c>
      <c r="I254" s="230"/>
      <c r="J254" s="227"/>
      <c r="K254" s="227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141</v>
      </c>
      <c r="AU254" s="235" t="s">
        <v>83</v>
      </c>
      <c r="AV254" s="13" t="s">
        <v>81</v>
      </c>
      <c r="AW254" s="13" t="s">
        <v>35</v>
      </c>
      <c r="AX254" s="13" t="s">
        <v>73</v>
      </c>
      <c r="AY254" s="235" t="s">
        <v>128</v>
      </c>
    </row>
    <row r="255" s="14" customFormat="1">
      <c r="A255" s="14"/>
      <c r="B255" s="236"/>
      <c r="C255" s="237"/>
      <c r="D255" s="219" t="s">
        <v>141</v>
      </c>
      <c r="E255" s="238" t="s">
        <v>19</v>
      </c>
      <c r="F255" s="239" t="s">
        <v>348</v>
      </c>
      <c r="G255" s="237"/>
      <c r="H255" s="240">
        <v>74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141</v>
      </c>
      <c r="AU255" s="246" t="s">
        <v>83</v>
      </c>
      <c r="AV255" s="14" t="s">
        <v>83</v>
      </c>
      <c r="AW255" s="14" t="s">
        <v>35</v>
      </c>
      <c r="AX255" s="14" t="s">
        <v>81</v>
      </c>
      <c r="AY255" s="246" t="s">
        <v>128</v>
      </c>
    </row>
    <row r="256" s="2" customFormat="1" ht="24.15" customHeight="1">
      <c r="A256" s="40"/>
      <c r="B256" s="41"/>
      <c r="C256" s="258" t="s">
        <v>349</v>
      </c>
      <c r="D256" s="258" t="s">
        <v>277</v>
      </c>
      <c r="E256" s="259" t="s">
        <v>350</v>
      </c>
      <c r="F256" s="260" t="s">
        <v>351</v>
      </c>
      <c r="G256" s="261" t="s">
        <v>133</v>
      </c>
      <c r="H256" s="262">
        <v>88.799999999999997</v>
      </c>
      <c r="I256" s="263"/>
      <c r="J256" s="264">
        <f>ROUND(I256*H256,2)</f>
        <v>0</v>
      </c>
      <c r="K256" s="260" t="s">
        <v>134</v>
      </c>
      <c r="L256" s="265"/>
      <c r="M256" s="266" t="s">
        <v>19</v>
      </c>
      <c r="N256" s="267" t="s">
        <v>44</v>
      </c>
      <c r="O256" s="86"/>
      <c r="P256" s="215">
        <f>O256*H256</f>
        <v>0</v>
      </c>
      <c r="Q256" s="215">
        <v>0.00029999999999999997</v>
      </c>
      <c r="R256" s="215">
        <f>Q256*H256</f>
        <v>0.026639999999999997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191</v>
      </c>
      <c r="AT256" s="217" t="s">
        <v>277</v>
      </c>
      <c r="AU256" s="217" t="s">
        <v>83</v>
      </c>
      <c r="AY256" s="19" t="s">
        <v>128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81</v>
      </c>
      <c r="BK256" s="218">
        <f>ROUND(I256*H256,2)</f>
        <v>0</v>
      </c>
      <c r="BL256" s="19" t="s">
        <v>135</v>
      </c>
      <c r="BM256" s="217" t="s">
        <v>352</v>
      </c>
    </row>
    <row r="257" s="2" customFormat="1">
      <c r="A257" s="40"/>
      <c r="B257" s="41"/>
      <c r="C257" s="42"/>
      <c r="D257" s="219" t="s">
        <v>137</v>
      </c>
      <c r="E257" s="42"/>
      <c r="F257" s="220" t="s">
        <v>351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137</v>
      </c>
      <c r="AU257" s="19" t="s">
        <v>83</v>
      </c>
    </row>
    <row r="258" s="14" customFormat="1">
      <c r="A258" s="14"/>
      <c r="B258" s="236"/>
      <c r="C258" s="237"/>
      <c r="D258" s="219" t="s">
        <v>141</v>
      </c>
      <c r="E258" s="237"/>
      <c r="F258" s="239" t="s">
        <v>353</v>
      </c>
      <c r="G258" s="237"/>
      <c r="H258" s="240">
        <v>88.799999999999997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141</v>
      </c>
      <c r="AU258" s="246" t="s">
        <v>83</v>
      </c>
      <c r="AV258" s="14" t="s">
        <v>83</v>
      </c>
      <c r="AW258" s="14" t="s">
        <v>4</v>
      </c>
      <c r="AX258" s="14" t="s">
        <v>81</v>
      </c>
      <c r="AY258" s="246" t="s">
        <v>128</v>
      </c>
    </row>
    <row r="259" s="2" customFormat="1" ht="16.5" customHeight="1">
      <c r="A259" s="40"/>
      <c r="B259" s="41"/>
      <c r="C259" s="206" t="s">
        <v>354</v>
      </c>
      <c r="D259" s="206" t="s">
        <v>130</v>
      </c>
      <c r="E259" s="207" t="s">
        <v>355</v>
      </c>
      <c r="F259" s="208" t="s">
        <v>356</v>
      </c>
      <c r="G259" s="209" t="s">
        <v>209</v>
      </c>
      <c r="H259" s="210">
        <v>0.216</v>
      </c>
      <c r="I259" s="211"/>
      <c r="J259" s="212">
        <f>ROUND(I259*H259,2)</f>
        <v>0</v>
      </c>
      <c r="K259" s="208" t="s">
        <v>134</v>
      </c>
      <c r="L259" s="46"/>
      <c r="M259" s="213" t="s">
        <v>19</v>
      </c>
      <c r="N259" s="214" t="s">
        <v>44</v>
      </c>
      <c r="O259" s="86"/>
      <c r="P259" s="215">
        <f>O259*H259</f>
        <v>0</v>
      </c>
      <c r="Q259" s="215">
        <v>2.5018699999999998</v>
      </c>
      <c r="R259" s="215">
        <f>Q259*H259</f>
        <v>0.54040391999999993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135</v>
      </c>
      <c r="AT259" s="217" t="s">
        <v>130</v>
      </c>
      <c r="AU259" s="217" t="s">
        <v>83</v>
      </c>
      <c r="AY259" s="19" t="s">
        <v>128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81</v>
      </c>
      <c r="BK259" s="218">
        <f>ROUND(I259*H259,2)</f>
        <v>0</v>
      </c>
      <c r="BL259" s="19" t="s">
        <v>135</v>
      </c>
      <c r="BM259" s="217" t="s">
        <v>357</v>
      </c>
    </row>
    <row r="260" s="2" customFormat="1">
      <c r="A260" s="40"/>
      <c r="B260" s="41"/>
      <c r="C260" s="42"/>
      <c r="D260" s="219" t="s">
        <v>137</v>
      </c>
      <c r="E260" s="42"/>
      <c r="F260" s="220" t="s">
        <v>358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137</v>
      </c>
      <c r="AU260" s="19" t="s">
        <v>83</v>
      </c>
    </row>
    <row r="261" s="2" customFormat="1">
      <c r="A261" s="40"/>
      <c r="B261" s="41"/>
      <c r="C261" s="42"/>
      <c r="D261" s="224" t="s">
        <v>139</v>
      </c>
      <c r="E261" s="42"/>
      <c r="F261" s="225" t="s">
        <v>359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139</v>
      </c>
      <c r="AU261" s="19" t="s">
        <v>83</v>
      </c>
    </row>
    <row r="262" s="13" customFormat="1">
      <c r="A262" s="13"/>
      <c r="B262" s="226"/>
      <c r="C262" s="227"/>
      <c r="D262" s="219" t="s">
        <v>141</v>
      </c>
      <c r="E262" s="228" t="s">
        <v>19</v>
      </c>
      <c r="F262" s="229" t="s">
        <v>360</v>
      </c>
      <c r="G262" s="227"/>
      <c r="H262" s="228" t="s">
        <v>19</v>
      </c>
      <c r="I262" s="230"/>
      <c r="J262" s="227"/>
      <c r="K262" s="227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141</v>
      </c>
      <c r="AU262" s="235" t="s">
        <v>83</v>
      </c>
      <c r="AV262" s="13" t="s">
        <v>81</v>
      </c>
      <c r="AW262" s="13" t="s">
        <v>35</v>
      </c>
      <c r="AX262" s="13" t="s">
        <v>73</v>
      </c>
      <c r="AY262" s="235" t="s">
        <v>128</v>
      </c>
    </row>
    <row r="263" s="14" customFormat="1">
      <c r="A263" s="14"/>
      <c r="B263" s="236"/>
      <c r="C263" s="237"/>
      <c r="D263" s="219" t="s">
        <v>141</v>
      </c>
      <c r="E263" s="238" t="s">
        <v>19</v>
      </c>
      <c r="F263" s="239" t="s">
        <v>361</v>
      </c>
      <c r="G263" s="237"/>
      <c r="H263" s="240">
        <v>0.216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141</v>
      </c>
      <c r="AU263" s="246" t="s">
        <v>83</v>
      </c>
      <c r="AV263" s="14" t="s">
        <v>83</v>
      </c>
      <c r="AW263" s="14" t="s">
        <v>35</v>
      </c>
      <c r="AX263" s="14" t="s">
        <v>81</v>
      </c>
      <c r="AY263" s="246" t="s">
        <v>128</v>
      </c>
    </row>
    <row r="264" s="12" customFormat="1" ht="22.8" customHeight="1">
      <c r="A264" s="12"/>
      <c r="B264" s="190"/>
      <c r="C264" s="191"/>
      <c r="D264" s="192" t="s">
        <v>72</v>
      </c>
      <c r="E264" s="204" t="s">
        <v>168</v>
      </c>
      <c r="F264" s="204" t="s">
        <v>362</v>
      </c>
      <c r="G264" s="191"/>
      <c r="H264" s="191"/>
      <c r="I264" s="194"/>
      <c r="J264" s="205">
        <f>BK264</f>
        <v>0</v>
      </c>
      <c r="K264" s="191"/>
      <c r="L264" s="196"/>
      <c r="M264" s="197"/>
      <c r="N264" s="198"/>
      <c r="O264" s="198"/>
      <c r="P264" s="199">
        <f>SUM(P265:P320)</f>
        <v>0</v>
      </c>
      <c r="Q264" s="198"/>
      <c r="R264" s="199">
        <f>SUM(R265:R320)</f>
        <v>36.96837</v>
      </c>
      <c r="S264" s="198"/>
      <c r="T264" s="200">
        <f>SUM(T265:T320)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1" t="s">
        <v>81</v>
      </c>
      <c r="AT264" s="202" t="s">
        <v>72</v>
      </c>
      <c r="AU264" s="202" t="s">
        <v>81</v>
      </c>
      <c r="AY264" s="201" t="s">
        <v>128</v>
      </c>
      <c r="BK264" s="203">
        <f>SUM(BK265:BK320)</f>
        <v>0</v>
      </c>
    </row>
    <row r="265" s="2" customFormat="1" ht="21.75" customHeight="1">
      <c r="A265" s="40"/>
      <c r="B265" s="41"/>
      <c r="C265" s="206" t="s">
        <v>363</v>
      </c>
      <c r="D265" s="206" t="s">
        <v>130</v>
      </c>
      <c r="E265" s="207" t="s">
        <v>364</v>
      </c>
      <c r="F265" s="208" t="s">
        <v>365</v>
      </c>
      <c r="G265" s="209" t="s">
        <v>133</v>
      </c>
      <c r="H265" s="210">
        <v>34</v>
      </c>
      <c r="I265" s="211"/>
      <c r="J265" s="212">
        <f>ROUND(I265*H265,2)</f>
        <v>0</v>
      </c>
      <c r="K265" s="208" t="s">
        <v>134</v>
      </c>
      <c r="L265" s="46"/>
      <c r="M265" s="213" t="s">
        <v>19</v>
      </c>
      <c r="N265" s="214" t="s">
        <v>44</v>
      </c>
      <c r="O265" s="86"/>
      <c r="P265" s="215">
        <f>O265*H265</f>
        <v>0</v>
      </c>
      <c r="Q265" s="215">
        <v>0.34499999999999997</v>
      </c>
      <c r="R265" s="215">
        <f>Q265*H265</f>
        <v>11.729999999999999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135</v>
      </c>
      <c r="AT265" s="217" t="s">
        <v>130</v>
      </c>
      <c r="AU265" s="217" t="s">
        <v>83</v>
      </c>
      <c r="AY265" s="19" t="s">
        <v>128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81</v>
      </c>
      <c r="BK265" s="218">
        <f>ROUND(I265*H265,2)</f>
        <v>0</v>
      </c>
      <c r="BL265" s="19" t="s">
        <v>135</v>
      </c>
      <c r="BM265" s="217" t="s">
        <v>366</v>
      </c>
    </row>
    <row r="266" s="2" customFormat="1">
      <c r="A266" s="40"/>
      <c r="B266" s="41"/>
      <c r="C266" s="42"/>
      <c r="D266" s="219" t="s">
        <v>137</v>
      </c>
      <c r="E266" s="42"/>
      <c r="F266" s="220" t="s">
        <v>367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137</v>
      </c>
      <c r="AU266" s="19" t="s">
        <v>83</v>
      </c>
    </row>
    <row r="267" s="2" customFormat="1">
      <c r="A267" s="40"/>
      <c r="B267" s="41"/>
      <c r="C267" s="42"/>
      <c r="D267" s="224" t="s">
        <v>139</v>
      </c>
      <c r="E267" s="42"/>
      <c r="F267" s="225" t="s">
        <v>368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139</v>
      </c>
      <c r="AU267" s="19" t="s">
        <v>83</v>
      </c>
    </row>
    <row r="268" s="13" customFormat="1">
      <c r="A268" s="13"/>
      <c r="B268" s="226"/>
      <c r="C268" s="227"/>
      <c r="D268" s="219" t="s">
        <v>141</v>
      </c>
      <c r="E268" s="228" t="s">
        <v>19</v>
      </c>
      <c r="F268" s="229" t="s">
        <v>329</v>
      </c>
      <c r="G268" s="227"/>
      <c r="H268" s="228" t="s">
        <v>19</v>
      </c>
      <c r="I268" s="230"/>
      <c r="J268" s="227"/>
      <c r="K268" s="227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141</v>
      </c>
      <c r="AU268" s="235" t="s">
        <v>83</v>
      </c>
      <c r="AV268" s="13" t="s">
        <v>81</v>
      </c>
      <c r="AW268" s="13" t="s">
        <v>35</v>
      </c>
      <c r="AX268" s="13" t="s">
        <v>73</v>
      </c>
      <c r="AY268" s="235" t="s">
        <v>128</v>
      </c>
    </row>
    <row r="269" s="13" customFormat="1">
      <c r="A269" s="13"/>
      <c r="B269" s="226"/>
      <c r="C269" s="227"/>
      <c r="D269" s="219" t="s">
        <v>141</v>
      </c>
      <c r="E269" s="228" t="s">
        <v>19</v>
      </c>
      <c r="F269" s="229" t="s">
        <v>369</v>
      </c>
      <c r="G269" s="227"/>
      <c r="H269" s="228" t="s">
        <v>19</v>
      </c>
      <c r="I269" s="230"/>
      <c r="J269" s="227"/>
      <c r="K269" s="227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141</v>
      </c>
      <c r="AU269" s="235" t="s">
        <v>83</v>
      </c>
      <c r="AV269" s="13" t="s">
        <v>81</v>
      </c>
      <c r="AW269" s="13" t="s">
        <v>35</v>
      </c>
      <c r="AX269" s="13" t="s">
        <v>73</v>
      </c>
      <c r="AY269" s="235" t="s">
        <v>128</v>
      </c>
    </row>
    <row r="270" s="14" customFormat="1">
      <c r="A270" s="14"/>
      <c r="B270" s="236"/>
      <c r="C270" s="237"/>
      <c r="D270" s="219" t="s">
        <v>141</v>
      </c>
      <c r="E270" s="238" t="s">
        <v>19</v>
      </c>
      <c r="F270" s="239" t="s">
        <v>260</v>
      </c>
      <c r="G270" s="237"/>
      <c r="H270" s="240">
        <v>17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141</v>
      </c>
      <c r="AU270" s="246" t="s">
        <v>83</v>
      </c>
      <c r="AV270" s="14" t="s">
        <v>83</v>
      </c>
      <c r="AW270" s="14" t="s">
        <v>35</v>
      </c>
      <c r="AX270" s="14" t="s">
        <v>73</v>
      </c>
      <c r="AY270" s="246" t="s">
        <v>128</v>
      </c>
    </row>
    <row r="271" s="13" customFormat="1">
      <c r="A271" s="13"/>
      <c r="B271" s="226"/>
      <c r="C271" s="227"/>
      <c r="D271" s="219" t="s">
        <v>141</v>
      </c>
      <c r="E271" s="228" t="s">
        <v>19</v>
      </c>
      <c r="F271" s="229" t="s">
        <v>370</v>
      </c>
      <c r="G271" s="227"/>
      <c r="H271" s="228" t="s">
        <v>19</v>
      </c>
      <c r="I271" s="230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141</v>
      </c>
      <c r="AU271" s="235" t="s">
        <v>83</v>
      </c>
      <c r="AV271" s="13" t="s">
        <v>81</v>
      </c>
      <c r="AW271" s="13" t="s">
        <v>35</v>
      </c>
      <c r="AX271" s="13" t="s">
        <v>73</v>
      </c>
      <c r="AY271" s="235" t="s">
        <v>128</v>
      </c>
    </row>
    <row r="272" s="14" customFormat="1">
      <c r="A272" s="14"/>
      <c r="B272" s="236"/>
      <c r="C272" s="237"/>
      <c r="D272" s="219" t="s">
        <v>141</v>
      </c>
      <c r="E272" s="238" t="s">
        <v>19</v>
      </c>
      <c r="F272" s="239" t="s">
        <v>260</v>
      </c>
      <c r="G272" s="237"/>
      <c r="H272" s="240">
        <v>17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141</v>
      </c>
      <c r="AU272" s="246" t="s">
        <v>83</v>
      </c>
      <c r="AV272" s="14" t="s">
        <v>83</v>
      </c>
      <c r="AW272" s="14" t="s">
        <v>35</v>
      </c>
      <c r="AX272" s="14" t="s">
        <v>73</v>
      </c>
      <c r="AY272" s="246" t="s">
        <v>128</v>
      </c>
    </row>
    <row r="273" s="15" customFormat="1">
      <c r="A273" s="15"/>
      <c r="B273" s="247"/>
      <c r="C273" s="248"/>
      <c r="D273" s="219" t="s">
        <v>141</v>
      </c>
      <c r="E273" s="249" t="s">
        <v>19</v>
      </c>
      <c r="F273" s="250" t="s">
        <v>155</v>
      </c>
      <c r="G273" s="248"/>
      <c r="H273" s="251">
        <v>34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7" t="s">
        <v>141</v>
      </c>
      <c r="AU273" s="257" t="s">
        <v>83</v>
      </c>
      <c r="AV273" s="15" t="s">
        <v>135</v>
      </c>
      <c r="AW273" s="15" t="s">
        <v>35</v>
      </c>
      <c r="AX273" s="15" t="s">
        <v>81</v>
      </c>
      <c r="AY273" s="257" t="s">
        <v>128</v>
      </c>
    </row>
    <row r="274" s="2" customFormat="1" ht="21.75" customHeight="1">
      <c r="A274" s="40"/>
      <c r="B274" s="41"/>
      <c r="C274" s="206" t="s">
        <v>371</v>
      </c>
      <c r="D274" s="206" t="s">
        <v>130</v>
      </c>
      <c r="E274" s="207" t="s">
        <v>372</v>
      </c>
      <c r="F274" s="208" t="s">
        <v>373</v>
      </c>
      <c r="G274" s="209" t="s">
        <v>133</v>
      </c>
      <c r="H274" s="210">
        <v>27.300000000000001</v>
      </c>
      <c r="I274" s="211"/>
      <c r="J274" s="212">
        <f>ROUND(I274*H274,2)</f>
        <v>0</v>
      </c>
      <c r="K274" s="208" t="s">
        <v>134</v>
      </c>
      <c r="L274" s="46"/>
      <c r="M274" s="213" t="s">
        <v>19</v>
      </c>
      <c r="N274" s="214" t="s">
        <v>44</v>
      </c>
      <c r="O274" s="86"/>
      <c r="P274" s="215">
        <f>O274*H274</f>
        <v>0</v>
      </c>
      <c r="Q274" s="215">
        <v>0.46000000000000002</v>
      </c>
      <c r="R274" s="215">
        <f>Q274*H274</f>
        <v>12.558000000000002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135</v>
      </c>
      <c r="AT274" s="217" t="s">
        <v>130</v>
      </c>
      <c r="AU274" s="217" t="s">
        <v>83</v>
      </c>
      <c r="AY274" s="19" t="s">
        <v>128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81</v>
      </c>
      <c r="BK274" s="218">
        <f>ROUND(I274*H274,2)</f>
        <v>0</v>
      </c>
      <c r="BL274" s="19" t="s">
        <v>135</v>
      </c>
      <c r="BM274" s="217" t="s">
        <v>374</v>
      </c>
    </row>
    <row r="275" s="2" customFormat="1">
      <c r="A275" s="40"/>
      <c r="B275" s="41"/>
      <c r="C275" s="42"/>
      <c r="D275" s="219" t="s">
        <v>137</v>
      </c>
      <c r="E275" s="42"/>
      <c r="F275" s="220" t="s">
        <v>375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137</v>
      </c>
      <c r="AU275" s="19" t="s">
        <v>83</v>
      </c>
    </row>
    <row r="276" s="2" customFormat="1">
      <c r="A276" s="40"/>
      <c r="B276" s="41"/>
      <c r="C276" s="42"/>
      <c r="D276" s="224" t="s">
        <v>139</v>
      </c>
      <c r="E276" s="42"/>
      <c r="F276" s="225" t="s">
        <v>376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139</v>
      </c>
      <c r="AU276" s="19" t="s">
        <v>83</v>
      </c>
    </row>
    <row r="277" s="13" customFormat="1">
      <c r="A277" s="13"/>
      <c r="B277" s="226"/>
      <c r="C277" s="227"/>
      <c r="D277" s="219" t="s">
        <v>141</v>
      </c>
      <c r="E277" s="228" t="s">
        <v>19</v>
      </c>
      <c r="F277" s="229" t="s">
        <v>330</v>
      </c>
      <c r="G277" s="227"/>
      <c r="H277" s="228" t="s">
        <v>19</v>
      </c>
      <c r="I277" s="230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141</v>
      </c>
      <c r="AU277" s="235" t="s">
        <v>83</v>
      </c>
      <c r="AV277" s="13" t="s">
        <v>81</v>
      </c>
      <c r="AW277" s="13" t="s">
        <v>35</v>
      </c>
      <c r="AX277" s="13" t="s">
        <v>73</v>
      </c>
      <c r="AY277" s="235" t="s">
        <v>128</v>
      </c>
    </row>
    <row r="278" s="14" customFormat="1">
      <c r="A278" s="14"/>
      <c r="B278" s="236"/>
      <c r="C278" s="237"/>
      <c r="D278" s="219" t="s">
        <v>141</v>
      </c>
      <c r="E278" s="238" t="s">
        <v>19</v>
      </c>
      <c r="F278" s="239" t="s">
        <v>331</v>
      </c>
      <c r="G278" s="237"/>
      <c r="H278" s="240">
        <v>18.899999999999999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141</v>
      </c>
      <c r="AU278" s="246" t="s">
        <v>83</v>
      </c>
      <c r="AV278" s="14" t="s">
        <v>83</v>
      </c>
      <c r="AW278" s="14" t="s">
        <v>35</v>
      </c>
      <c r="AX278" s="14" t="s">
        <v>73</v>
      </c>
      <c r="AY278" s="246" t="s">
        <v>128</v>
      </c>
    </row>
    <row r="279" s="13" customFormat="1">
      <c r="A279" s="13"/>
      <c r="B279" s="226"/>
      <c r="C279" s="227"/>
      <c r="D279" s="219" t="s">
        <v>141</v>
      </c>
      <c r="E279" s="228" t="s">
        <v>19</v>
      </c>
      <c r="F279" s="229" t="s">
        <v>332</v>
      </c>
      <c r="G279" s="227"/>
      <c r="H279" s="228" t="s">
        <v>19</v>
      </c>
      <c r="I279" s="230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141</v>
      </c>
      <c r="AU279" s="235" t="s">
        <v>83</v>
      </c>
      <c r="AV279" s="13" t="s">
        <v>81</v>
      </c>
      <c r="AW279" s="13" t="s">
        <v>35</v>
      </c>
      <c r="AX279" s="13" t="s">
        <v>73</v>
      </c>
      <c r="AY279" s="235" t="s">
        <v>128</v>
      </c>
    </row>
    <row r="280" s="14" customFormat="1">
      <c r="A280" s="14"/>
      <c r="B280" s="236"/>
      <c r="C280" s="237"/>
      <c r="D280" s="219" t="s">
        <v>141</v>
      </c>
      <c r="E280" s="238" t="s">
        <v>19</v>
      </c>
      <c r="F280" s="239" t="s">
        <v>333</v>
      </c>
      <c r="G280" s="237"/>
      <c r="H280" s="240">
        <v>8.4000000000000004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141</v>
      </c>
      <c r="AU280" s="246" t="s">
        <v>83</v>
      </c>
      <c r="AV280" s="14" t="s">
        <v>83</v>
      </c>
      <c r="AW280" s="14" t="s">
        <v>35</v>
      </c>
      <c r="AX280" s="14" t="s">
        <v>73</v>
      </c>
      <c r="AY280" s="246" t="s">
        <v>128</v>
      </c>
    </row>
    <row r="281" s="15" customFormat="1">
      <c r="A281" s="15"/>
      <c r="B281" s="247"/>
      <c r="C281" s="248"/>
      <c r="D281" s="219" t="s">
        <v>141</v>
      </c>
      <c r="E281" s="249" t="s">
        <v>19</v>
      </c>
      <c r="F281" s="250" t="s">
        <v>155</v>
      </c>
      <c r="G281" s="248"/>
      <c r="H281" s="251">
        <v>27.299999999999997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7" t="s">
        <v>141</v>
      </c>
      <c r="AU281" s="257" t="s">
        <v>83</v>
      </c>
      <c r="AV281" s="15" t="s">
        <v>135</v>
      </c>
      <c r="AW281" s="15" t="s">
        <v>35</v>
      </c>
      <c r="AX281" s="15" t="s">
        <v>81</v>
      </c>
      <c r="AY281" s="257" t="s">
        <v>128</v>
      </c>
    </row>
    <row r="282" s="2" customFormat="1" ht="24.15" customHeight="1">
      <c r="A282" s="40"/>
      <c r="B282" s="41"/>
      <c r="C282" s="206" t="s">
        <v>377</v>
      </c>
      <c r="D282" s="206" t="s">
        <v>130</v>
      </c>
      <c r="E282" s="207" t="s">
        <v>378</v>
      </c>
      <c r="F282" s="208" t="s">
        <v>379</v>
      </c>
      <c r="G282" s="209" t="s">
        <v>133</v>
      </c>
      <c r="H282" s="210">
        <v>35.700000000000003</v>
      </c>
      <c r="I282" s="211"/>
      <c r="J282" s="212">
        <f>ROUND(I282*H282,2)</f>
        <v>0</v>
      </c>
      <c r="K282" s="208" t="s">
        <v>134</v>
      </c>
      <c r="L282" s="46"/>
      <c r="M282" s="213" t="s">
        <v>19</v>
      </c>
      <c r="N282" s="214" t="s">
        <v>44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135</v>
      </c>
      <c r="AT282" s="217" t="s">
        <v>130</v>
      </c>
      <c r="AU282" s="217" t="s">
        <v>83</v>
      </c>
      <c r="AY282" s="19" t="s">
        <v>128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81</v>
      </c>
      <c r="BK282" s="218">
        <f>ROUND(I282*H282,2)</f>
        <v>0</v>
      </c>
      <c r="BL282" s="19" t="s">
        <v>135</v>
      </c>
      <c r="BM282" s="217" t="s">
        <v>380</v>
      </c>
    </row>
    <row r="283" s="2" customFormat="1">
      <c r="A283" s="40"/>
      <c r="B283" s="41"/>
      <c r="C283" s="42"/>
      <c r="D283" s="219" t="s">
        <v>137</v>
      </c>
      <c r="E283" s="42"/>
      <c r="F283" s="220" t="s">
        <v>381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137</v>
      </c>
      <c r="AU283" s="19" t="s">
        <v>83</v>
      </c>
    </row>
    <row r="284" s="2" customFormat="1">
      <c r="A284" s="40"/>
      <c r="B284" s="41"/>
      <c r="C284" s="42"/>
      <c r="D284" s="224" t="s">
        <v>139</v>
      </c>
      <c r="E284" s="42"/>
      <c r="F284" s="225" t="s">
        <v>382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139</v>
      </c>
      <c r="AU284" s="19" t="s">
        <v>83</v>
      </c>
    </row>
    <row r="285" s="13" customFormat="1">
      <c r="A285" s="13"/>
      <c r="B285" s="226"/>
      <c r="C285" s="227"/>
      <c r="D285" s="219" t="s">
        <v>141</v>
      </c>
      <c r="E285" s="228" t="s">
        <v>19</v>
      </c>
      <c r="F285" s="229" t="s">
        <v>213</v>
      </c>
      <c r="G285" s="227"/>
      <c r="H285" s="228" t="s">
        <v>19</v>
      </c>
      <c r="I285" s="230"/>
      <c r="J285" s="227"/>
      <c r="K285" s="227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141</v>
      </c>
      <c r="AU285" s="235" t="s">
        <v>83</v>
      </c>
      <c r="AV285" s="13" t="s">
        <v>81</v>
      </c>
      <c r="AW285" s="13" t="s">
        <v>35</v>
      </c>
      <c r="AX285" s="13" t="s">
        <v>73</v>
      </c>
      <c r="AY285" s="235" t="s">
        <v>128</v>
      </c>
    </row>
    <row r="286" s="13" customFormat="1">
      <c r="A286" s="13"/>
      <c r="B286" s="226"/>
      <c r="C286" s="227"/>
      <c r="D286" s="219" t="s">
        <v>141</v>
      </c>
      <c r="E286" s="228" t="s">
        <v>19</v>
      </c>
      <c r="F286" s="229" t="s">
        <v>214</v>
      </c>
      <c r="G286" s="227"/>
      <c r="H286" s="228" t="s">
        <v>19</v>
      </c>
      <c r="I286" s="230"/>
      <c r="J286" s="227"/>
      <c r="K286" s="227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141</v>
      </c>
      <c r="AU286" s="235" t="s">
        <v>83</v>
      </c>
      <c r="AV286" s="13" t="s">
        <v>81</v>
      </c>
      <c r="AW286" s="13" t="s">
        <v>35</v>
      </c>
      <c r="AX286" s="13" t="s">
        <v>73</v>
      </c>
      <c r="AY286" s="235" t="s">
        <v>128</v>
      </c>
    </row>
    <row r="287" s="13" customFormat="1">
      <c r="A287" s="13"/>
      <c r="B287" s="226"/>
      <c r="C287" s="227"/>
      <c r="D287" s="219" t="s">
        <v>141</v>
      </c>
      <c r="E287" s="228" t="s">
        <v>19</v>
      </c>
      <c r="F287" s="229" t="s">
        <v>383</v>
      </c>
      <c r="G287" s="227"/>
      <c r="H287" s="228" t="s">
        <v>19</v>
      </c>
      <c r="I287" s="230"/>
      <c r="J287" s="227"/>
      <c r="K287" s="227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141</v>
      </c>
      <c r="AU287" s="235" t="s">
        <v>83</v>
      </c>
      <c r="AV287" s="13" t="s">
        <v>81</v>
      </c>
      <c r="AW287" s="13" t="s">
        <v>35</v>
      </c>
      <c r="AX287" s="13" t="s">
        <v>73</v>
      </c>
      <c r="AY287" s="235" t="s">
        <v>128</v>
      </c>
    </row>
    <row r="288" s="13" customFormat="1">
      <c r="A288" s="13"/>
      <c r="B288" s="226"/>
      <c r="C288" s="227"/>
      <c r="D288" s="219" t="s">
        <v>141</v>
      </c>
      <c r="E288" s="228" t="s">
        <v>19</v>
      </c>
      <c r="F288" s="229" t="s">
        <v>216</v>
      </c>
      <c r="G288" s="227"/>
      <c r="H288" s="228" t="s">
        <v>19</v>
      </c>
      <c r="I288" s="230"/>
      <c r="J288" s="227"/>
      <c r="K288" s="227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141</v>
      </c>
      <c r="AU288" s="235" t="s">
        <v>83</v>
      </c>
      <c r="AV288" s="13" t="s">
        <v>81</v>
      </c>
      <c r="AW288" s="13" t="s">
        <v>35</v>
      </c>
      <c r="AX288" s="13" t="s">
        <v>73</v>
      </c>
      <c r="AY288" s="235" t="s">
        <v>128</v>
      </c>
    </row>
    <row r="289" s="14" customFormat="1">
      <c r="A289" s="14"/>
      <c r="B289" s="236"/>
      <c r="C289" s="237"/>
      <c r="D289" s="219" t="s">
        <v>141</v>
      </c>
      <c r="E289" s="238" t="s">
        <v>19</v>
      </c>
      <c r="F289" s="239" t="s">
        <v>384</v>
      </c>
      <c r="G289" s="237"/>
      <c r="H289" s="240">
        <v>35.700000000000003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141</v>
      </c>
      <c r="AU289" s="246" t="s">
        <v>83</v>
      </c>
      <c r="AV289" s="14" t="s">
        <v>83</v>
      </c>
      <c r="AW289" s="14" t="s">
        <v>35</v>
      </c>
      <c r="AX289" s="14" t="s">
        <v>81</v>
      </c>
      <c r="AY289" s="246" t="s">
        <v>128</v>
      </c>
    </row>
    <row r="290" s="2" customFormat="1" ht="33" customHeight="1">
      <c r="A290" s="40"/>
      <c r="B290" s="41"/>
      <c r="C290" s="206" t="s">
        <v>385</v>
      </c>
      <c r="D290" s="206" t="s">
        <v>130</v>
      </c>
      <c r="E290" s="207" t="s">
        <v>386</v>
      </c>
      <c r="F290" s="208" t="s">
        <v>387</v>
      </c>
      <c r="G290" s="209" t="s">
        <v>133</v>
      </c>
      <c r="H290" s="210">
        <v>17</v>
      </c>
      <c r="I290" s="211"/>
      <c r="J290" s="212">
        <f>ROUND(I290*H290,2)</f>
        <v>0</v>
      </c>
      <c r="K290" s="208" t="s">
        <v>134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0.21099999999999999</v>
      </c>
      <c r="R290" s="215">
        <f>Q290*H290</f>
        <v>3.5869999999999997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135</v>
      </c>
      <c r="AT290" s="217" t="s">
        <v>130</v>
      </c>
      <c r="AU290" s="217" t="s">
        <v>83</v>
      </c>
      <c r="AY290" s="19" t="s">
        <v>128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81</v>
      </c>
      <c r="BK290" s="218">
        <f>ROUND(I290*H290,2)</f>
        <v>0</v>
      </c>
      <c r="BL290" s="19" t="s">
        <v>135</v>
      </c>
      <c r="BM290" s="217" t="s">
        <v>388</v>
      </c>
    </row>
    <row r="291" s="2" customFormat="1">
      <c r="A291" s="40"/>
      <c r="B291" s="41"/>
      <c r="C291" s="42"/>
      <c r="D291" s="219" t="s">
        <v>137</v>
      </c>
      <c r="E291" s="42"/>
      <c r="F291" s="220" t="s">
        <v>389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137</v>
      </c>
      <c r="AU291" s="19" t="s">
        <v>83</v>
      </c>
    </row>
    <row r="292" s="2" customFormat="1">
      <c r="A292" s="40"/>
      <c r="B292" s="41"/>
      <c r="C292" s="42"/>
      <c r="D292" s="224" t="s">
        <v>139</v>
      </c>
      <c r="E292" s="42"/>
      <c r="F292" s="225" t="s">
        <v>390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139</v>
      </c>
      <c r="AU292" s="19" t="s">
        <v>83</v>
      </c>
    </row>
    <row r="293" s="2" customFormat="1" ht="24.15" customHeight="1">
      <c r="A293" s="40"/>
      <c r="B293" s="41"/>
      <c r="C293" s="206" t="s">
        <v>391</v>
      </c>
      <c r="D293" s="206" t="s">
        <v>130</v>
      </c>
      <c r="E293" s="207" t="s">
        <v>392</v>
      </c>
      <c r="F293" s="208" t="s">
        <v>393</v>
      </c>
      <c r="G293" s="209" t="s">
        <v>133</v>
      </c>
      <c r="H293" s="210">
        <v>17</v>
      </c>
      <c r="I293" s="211"/>
      <c r="J293" s="212">
        <f>ROUND(I293*H293,2)</f>
        <v>0</v>
      </c>
      <c r="K293" s="208" t="s">
        <v>134</v>
      </c>
      <c r="L293" s="46"/>
      <c r="M293" s="213" t="s">
        <v>19</v>
      </c>
      <c r="N293" s="214" t="s">
        <v>44</v>
      </c>
      <c r="O293" s="86"/>
      <c r="P293" s="215">
        <f>O293*H293</f>
        <v>0</v>
      </c>
      <c r="Q293" s="215">
        <v>0.0060099999999999997</v>
      </c>
      <c r="R293" s="215">
        <f>Q293*H293</f>
        <v>0.10217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135</v>
      </c>
      <c r="AT293" s="217" t="s">
        <v>130</v>
      </c>
      <c r="AU293" s="217" t="s">
        <v>83</v>
      </c>
      <c r="AY293" s="19" t="s">
        <v>128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81</v>
      </c>
      <c r="BK293" s="218">
        <f>ROUND(I293*H293,2)</f>
        <v>0</v>
      </c>
      <c r="BL293" s="19" t="s">
        <v>135</v>
      </c>
      <c r="BM293" s="217" t="s">
        <v>394</v>
      </c>
    </row>
    <row r="294" s="2" customFormat="1">
      <c r="A294" s="40"/>
      <c r="B294" s="41"/>
      <c r="C294" s="42"/>
      <c r="D294" s="219" t="s">
        <v>137</v>
      </c>
      <c r="E294" s="42"/>
      <c r="F294" s="220" t="s">
        <v>395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137</v>
      </c>
      <c r="AU294" s="19" t="s">
        <v>83</v>
      </c>
    </row>
    <row r="295" s="2" customFormat="1">
      <c r="A295" s="40"/>
      <c r="B295" s="41"/>
      <c r="C295" s="42"/>
      <c r="D295" s="224" t="s">
        <v>139</v>
      </c>
      <c r="E295" s="42"/>
      <c r="F295" s="225" t="s">
        <v>396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139</v>
      </c>
      <c r="AU295" s="19" t="s">
        <v>83</v>
      </c>
    </row>
    <row r="296" s="2" customFormat="1" ht="24.15" customHeight="1">
      <c r="A296" s="40"/>
      <c r="B296" s="41"/>
      <c r="C296" s="206" t="s">
        <v>397</v>
      </c>
      <c r="D296" s="206" t="s">
        <v>130</v>
      </c>
      <c r="E296" s="207" t="s">
        <v>398</v>
      </c>
      <c r="F296" s="208" t="s">
        <v>399</v>
      </c>
      <c r="G296" s="209" t="s">
        <v>133</v>
      </c>
      <c r="H296" s="210">
        <v>17</v>
      </c>
      <c r="I296" s="211"/>
      <c r="J296" s="212">
        <f>ROUND(I296*H296,2)</f>
        <v>0</v>
      </c>
      <c r="K296" s="208" t="s">
        <v>134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0.00031</v>
      </c>
      <c r="R296" s="215">
        <f>Q296*H296</f>
        <v>0.0052700000000000004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135</v>
      </c>
      <c r="AT296" s="217" t="s">
        <v>130</v>
      </c>
      <c r="AU296" s="217" t="s">
        <v>83</v>
      </c>
      <c r="AY296" s="19" t="s">
        <v>128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81</v>
      </c>
      <c r="BK296" s="218">
        <f>ROUND(I296*H296,2)</f>
        <v>0</v>
      </c>
      <c r="BL296" s="19" t="s">
        <v>135</v>
      </c>
      <c r="BM296" s="217" t="s">
        <v>400</v>
      </c>
    </row>
    <row r="297" s="2" customFormat="1">
      <c r="A297" s="40"/>
      <c r="B297" s="41"/>
      <c r="C297" s="42"/>
      <c r="D297" s="219" t="s">
        <v>137</v>
      </c>
      <c r="E297" s="42"/>
      <c r="F297" s="220" t="s">
        <v>401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137</v>
      </c>
      <c r="AU297" s="19" t="s">
        <v>83</v>
      </c>
    </row>
    <row r="298" s="2" customFormat="1">
      <c r="A298" s="40"/>
      <c r="B298" s="41"/>
      <c r="C298" s="42"/>
      <c r="D298" s="224" t="s">
        <v>139</v>
      </c>
      <c r="E298" s="42"/>
      <c r="F298" s="225" t="s">
        <v>402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139</v>
      </c>
      <c r="AU298" s="19" t="s">
        <v>83</v>
      </c>
    </row>
    <row r="299" s="2" customFormat="1" ht="33" customHeight="1">
      <c r="A299" s="40"/>
      <c r="B299" s="41"/>
      <c r="C299" s="206" t="s">
        <v>403</v>
      </c>
      <c r="D299" s="206" t="s">
        <v>130</v>
      </c>
      <c r="E299" s="207" t="s">
        <v>404</v>
      </c>
      <c r="F299" s="208" t="s">
        <v>405</v>
      </c>
      <c r="G299" s="209" t="s">
        <v>133</v>
      </c>
      <c r="H299" s="210">
        <v>17</v>
      </c>
      <c r="I299" s="211"/>
      <c r="J299" s="212">
        <f>ROUND(I299*H299,2)</f>
        <v>0</v>
      </c>
      <c r="K299" s="208" t="s">
        <v>134</v>
      </c>
      <c r="L299" s="46"/>
      <c r="M299" s="213" t="s">
        <v>19</v>
      </c>
      <c r="N299" s="214" t="s">
        <v>44</v>
      </c>
      <c r="O299" s="86"/>
      <c r="P299" s="215">
        <f>O299*H299</f>
        <v>0</v>
      </c>
      <c r="Q299" s="215">
        <v>0.10373</v>
      </c>
      <c r="R299" s="215">
        <f>Q299*H299</f>
        <v>1.7634100000000001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135</v>
      </c>
      <c r="AT299" s="217" t="s">
        <v>130</v>
      </c>
      <c r="AU299" s="217" t="s">
        <v>83</v>
      </c>
      <c r="AY299" s="19" t="s">
        <v>128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81</v>
      </c>
      <c r="BK299" s="218">
        <f>ROUND(I299*H299,2)</f>
        <v>0</v>
      </c>
      <c r="BL299" s="19" t="s">
        <v>135</v>
      </c>
      <c r="BM299" s="217" t="s">
        <v>406</v>
      </c>
    </row>
    <row r="300" s="2" customFormat="1">
      <c r="A300" s="40"/>
      <c r="B300" s="41"/>
      <c r="C300" s="42"/>
      <c r="D300" s="219" t="s">
        <v>137</v>
      </c>
      <c r="E300" s="42"/>
      <c r="F300" s="220" t="s">
        <v>407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137</v>
      </c>
      <c r="AU300" s="19" t="s">
        <v>83</v>
      </c>
    </row>
    <row r="301" s="2" customFormat="1">
      <c r="A301" s="40"/>
      <c r="B301" s="41"/>
      <c r="C301" s="42"/>
      <c r="D301" s="224" t="s">
        <v>139</v>
      </c>
      <c r="E301" s="42"/>
      <c r="F301" s="225" t="s">
        <v>408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139</v>
      </c>
      <c r="AU301" s="19" t="s">
        <v>83</v>
      </c>
    </row>
    <row r="302" s="13" customFormat="1">
      <c r="A302" s="13"/>
      <c r="B302" s="226"/>
      <c r="C302" s="227"/>
      <c r="D302" s="219" t="s">
        <v>141</v>
      </c>
      <c r="E302" s="228" t="s">
        <v>19</v>
      </c>
      <c r="F302" s="229" t="s">
        <v>329</v>
      </c>
      <c r="G302" s="227"/>
      <c r="H302" s="228" t="s">
        <v>19</v>
      </c>
      <c r="I302" s="230"/>
      <c r="J302" s="227"/>
      <c r="K302" s="227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141</v>
      </c>
      <c r="AU302" s="235" t="s">
        <v>83</v>
      </c>
      <c r="AV302" s="13" t="s">
        <v>81</v>
      </c>
      <c r="AW302" s="13" t="s">
        <v>35</v>
      </c>
      <c r="AX302" s="13" t="s">
        <v>73</v>
      </c>
      <c r="AY302" s="235" t="s">
        <v>128</v>
      </c>
    </row>
    <row r="303" s="14" customFormat="1">
      <c r="A303" s="14"/>
      <c r="B303" s="236"/>
      <c r="C303" s="237"/>
      <c r="D303" s="219" t="s">
        <v>141</v>
      </c>
      <c r="E303" s="238" t="s">
        <v>19</v>
      </c>
      <c r="F303" s="239" t="s">
        <v>260</v>
      </c>
      <c r="G303" s="237"/>
      <c r="H303" s="240">
        <v>17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141</v>
      </c>
      <c r="AU303" s="246" t="s">
        <v>83</v>
      </c>
      <c r="AV303" s="14" t="s">
        <v>83</v>
      </c>
      <c r="AW303" s="14" t="s">
        <v>35</v>
      </c>
      <c r="AX303" s="14" t="s">
        <v>81</v>
      </c>
      <c r="AY303" s="246" t="s">
        <v>128</v>
      </c>
    </row>
    <row r="304" s="2" customFormat="1" ht="24.15" customHeight="1">
      <c r="A304" s="40"/>
      <c r="B304" s="41"/>
      <c r="C304" s="206" t="s">
        <v>409</v>
      </c>
      <c r="D304" s="206" t="s">
        <v>130</v>
      </c>
      <c r="E304" s="207" t="s">
        <v>410</v>
      </c>
      <c r="F304" s="208" t="s">
        <v>411</v>
      </c>
      <c r="G304" s="209" t="s">
        <v>133</v>
      </c>
      <c r="H304" s="210">
        <v>26</v>
      </c>
      <c r="I304" s="211"/>
      <c r="J304" s="212">
        <f>ROUND(I304*H304,2)</f>
        <v>0</v>
      </c>
      <c r="K304" s="208" t="s">
        <v>134</v>
      </c>
      <c r="L304" s="46"/>
      <c r="M304" s="213" t="s">
        <v>19</v>
      </c>
      <c r="N304" s="214" t="s">
        <v>44</v>
      </c>
      <c r="O304" s="86"/>
      <c r="P304" s="215">
        <f>O304*H304</f>
        <v>0</v>
      </c>
      <c r="Q304" s="215">
        <v>0.090620000000000006</v>
      </c>
      <c r="R304" s="215">
        <f>Q304*H304</f>
        <v>2.3561200000000002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135</v>
      </c>
      <c r="AT304" s="217" t="s">
        <v>130</v>
      </c>
      <c r="AU304" s="217" t="s">
        <v>83</v>
      </c>
      <c r="AY304" s="19" t="s">
        <v>128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81</v>
      </c>
      <c r="BK304" s="218">
        <f>ROUND(I304*H304,2)</f>
        <v>0</v>
      </c>
      <c r="BL304" s="19" t="s">
        <v>135</v>
      </c>
      <c r="BM304" s="217" t="s">
        <v>412</v>
      </c>
    </row>
    <row r="305" s="2" customFormat="1">
      <c r="A305" s="40"/>
      <c r="B305" s="41"/>
      <c r="C305" s="42"/>
      <c r="D305" s="219" t="s">
        <v>137</v>
      </c>
      <c r="E305" s="42"/>
      <c r="F305" s="220" t="s">
        <v>413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137</v>
      </c>
      <c r="AU305" s="19" t="s">
        <v>83</v>
      </c>
    </row>
    <row r="306" s="2" customFormat="1">
      <c r="A306" s="40"/>
      <c r="B306" s="41"/>
      <c r="C306" s="42"/>
      <c r="D306" s="224" t="s">
        <v>139</v>
      </c>
      <c r="E306" s="42"/>
      <c r="F306" s="225" t="s">
        <v>414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139</v>
      </c>
      <c r="AU306" s="19" t="s">
        <v>83</v>
      </c>
    </row>
    <row r="307" s="13" customFormat="1">
      <c r="A307" s="13"/>
      <c r="B307" s="226"/>
      <c r="C307" s="227"/>
      <c r="D307" s="219" t="s">
        <v>141</v>
      </c>
      <c r="E307" s="228" t="s">
        <v>19</v>
      </c>
      <c r="F307" s="229" t="s">
        <v>330</v>
      </c>
      <c r="G307" s="227"/>
      <c r="H307" s="228" t="s">
        <v>19</v>
      </c>
      <c r="I307" s="230"/>
      <c r="J307" s="227"/>
      <c r="K307" s="227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141</v>
      </c>
      <c r="AU307" s="235" t="s">
        <v>83</v>
      </c>
      <c r="AV307" s="13" t="s">
        <v>81</v>
      </c>
      <c r="AW307" s="13" t="s">
        <v>35</v>
      </c>
      <c r="AX307" s="13" t="s">
        <v>73</v>
      </c>
      <c r="AY307" s="235" t="s">
        <v>128</v>
      </c>
    </row>
    <row r="308" s="14" customFormat="1">
      <c r="A308" s="14"/>
      <c r="B308" s="236"/>
      <c r="C308" s="237"/>
      <c r="D308" s="219" t="s">
        <v>141</v>
      </c>
      <c r="E308" s="238" t="s">
        <v>19</v>
      </c>
      <c r="F308" s="239" t="s">
        <v>266</v>
      </c>
      <c r="G308" s="237"/>
      <c r="H308" s="240">
        <v>18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141</v>
      </c>
      <c r="AU308" s="246" t="s">
        <v>83</v>
      </c>
      <c r="AV308" s="14" t="s">
        <v>83</v>
      </c>
      <c r="AW308" s="14" t="s">
        <v>35</v>
      </c>
      <c r="AX308" s="14" t="s">
        <v>73</v>
      </c>
      <c r="AY308" s="246" t="s">
        <v>128</v>
      </c>
    </row>
    <row r="309" s="13" customFormat="1">
      <c r="A309" s="13"/>
      <c r="B309" s="226"/>
      <c r="C309" s="227"/>
      <c r="D309" s="219" t="s">
        <v>141</v>
      </c>
      <c r="E309" s="228" t="s">
        <v>19</v>
      </c>
      <c r="F309" s="229" t="s">
        <v>332</v>
      </c>
      <c r="G309" s="227"/>
      <c r="H309" s="228" t="s">
        <v>19</v>
      </c>
      <c r="I309" s="230"/>
      <c r="J309" s="227"/>
      <c r="K309" s="227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141</v>
      </c>
      <c r="AU309" s="235" t="s">
        <v>83</v>
      </c>
      <c r="AV309" s="13" t="s">
        <v>81</v>
      </c>
      <c r="AW309" s="13" t="s">
        <v>35</v>
      </c>
      <c r="AX309" s="13" t="s">
        <v>73</v>
      </c>
      <c r="AY309" s="235" t="s">
        <v>128</v>
      </c>
    </row>
    <row r="310" s="14" customFormat="1">
      <c r="A310" s="14"/>
      <c r="B310" s="236"/>
      <c r="C310" s="237"/>
      <c r="D310" s="219" t="s">
        <v>141</v>
      </c>
      <c r="E310" s="238" t="s">
        <v>19</v>
      </c>
      <c r="F310" s="239" t="s">
        <v>191</v>
      </c>
      <c r="G310" s="237"/>
      <c r="H310" s="240">
        <v>8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141</v>
      </c>
      <c r="AU310" s="246" t="s">
        <v>83</v>
      </c>
      <c r="AV310" s="14" t="s">
        <v>83</v>
      </c>
      <c r="AW310" s="14" t="s">
        <v>35</v>
      </c>
      <c r="AX310" s="14" t="s">
        <v>73</v>
      </c>
      <c r="AY310" s="246" t="s">
        <v>128</v>
      </c>
    </row>
    <row r="311" s="15" customFormat="1">
      <c r="A311" s="15"/>
      <c r="B311" s="247"/>
      <c r="C311" s="248"/>
      <c r="D311" s="219" t="s">
        <v>141</v>
      </c>
      <c r="E311" s="249" t="s">
        <v>19</v>
      </c>
      <c r="F311" s="250" t="s">
        <v>155</v>
      </c>
      <c r="G311" s="248"/>
      <c r="H311" s="251">
        <v>26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7" t="s">
        <v>141</v>
      </c>
      <c r="AU311" s="257" t="s">
        <v>83</v>
      </c>
      <c r="AV311" s="15" t="s">
        <v>135</v>
      </c>
      <c r="AW311" s="15" t="s">
        <v>35</v>
      </c>
      <c r="AX311" s="15" t="s">
        <v>81</v>
      </c>
      <c r="AY311" s="257" t="s">
        <v>128</v>
      </c>
    </row>
    <row r="312" s="2" customFormat="1" ht="24.15" customHeight="1">
      <c r="A312" s="40"/>
      <c r="B312" s="41"/>
      <c r="C312" s="258" t="s">
        <v>415</v>
      </c>
      <c r="D312" s="258" t="s">
        <v>277</v>
      </c>
      <c r="E312" s="259" t="s">
        <v>416</v>
      </c>
      <c r="F312" s="260" t="s">
        <v>417</v>
      </c>
      <c r="G312" s="261" t="s">
        <v>133</v>
      </c>
      <c r="H312" s="262">
        <v>18.899999999999999</v>
      </c>
      <c r="I312" s="263"/>
      <c r="J312" s="264">
        <f>ROUND(I312*H312,2)</f>
        <v>0</v>
      </c>
      <c r="K312" s="260" t="s">
        <v>134</v>
      </c>
      <c r="L312" s="265"/>
      <c r="M312" s="266" t="s">
        <v>19</v>
      </c>
      <c r="N312" s="267" t="s">
        <v>44</v>
      </c>
      <c r="O312" s="86"/>
      <c r="P312" s="215">
        <f>O312*H312</f>
        <v>0</v>
      </c>
      <c r="Q312" s="215">
        <v>0.17599999999999999</v>
      </c>
      <c r="R312" s="215">
        <f>Q312*H312</f>
        <v>3.3263999999999996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191</v>
      </c>
      <c r="AT312" s="217" t="s">
        <v>277</v>
      </c>
      <c r="AU312" s="217" t="s">
        <v>83</v>
      </c>
      <c r="AY312" s="19" t="s">
        <v>128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81</v>
      </c>
      <c r="BK312" s="218">
        <f>ROUND(I312*H312,2)</f>
        <v>0</v>
      </c>
      <c r="BL312" s="19" t="s">
        <v>135</v>
      </c>
      <c r="BM312" s="217" t="s">
        <v>418</v>
      </c>
    </row>
    <row r="313" s="2" customFormat="1">
      <c r="A313" s="40"/>
      <c r="B313" s="41"/>
      <c r="C313" s="42"/>
      <c r="D313" s="219" t="s">
        <v>137</v>
      </c>
      <c r="E313" s="42"/>
      <c r="F313" s="220" t="s">
        <v>417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137</v>
      </c>
      <c r="AU313" s="19" t="s">
        <v>83</v>
      </c>
    </row>
    <row r="314" s="14" customFormat="1">
      <c r="A314" s="14"/>
      <c r="B314" s="236"/>
      <c r="C314" s="237"/>
      <c r="D314" s="219" t="s">
        <v>141</v>
      </c>
      <c r="E314" s="237"/>
      <c r="F314" s="239" t="s">
        <v>419</v>
      </c>
      <c r="G314" s="237"/>
      <c r="H314" s="240">
        <v>18.899999999999999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141</v>
      </c>
      <c r="AU314" s="246" t="s">
        <v>83</v>
      </c>
      <c r="AV314" s="14" t="s">
        <v>83</v>
      </c>
      <c r="AW314" s="14" t="s">
        <v>4</v>
      </c>
      <c r="AX314" s="14" t="s">
        <v>81</v>
      </c>
      <c r="AY314" s="246" t="s">
        <v>128</v>
      </c>
    </row>
    <row r="315" s="2" customFormat="1" ht="24.15" customHeight="1">
      <c r="A315" s="40"/>
      <c r="B315" s="41"/>
      <c r="C315" s="258" t="s">
        <v>420</v>
      </c>
      <c r="D315" s="258" t="s">
        <v>277</v>
      </c>
      <c r="E315" s="259" t="s">
        <v>421</v>
      </c>
      <c r="F315" s="260" t="s">
        <v>422</v>
      </c>
      <c r="G315" s="261" t="s">
        <v>133</v>
      </c>
      <c r="H315" s="262">
        <v>8.8000000000000007</v>
      </c>
      <c r="I315" s="263"/>
      <c r="J315" s="264">
        <f>ROUND(I315*H315,2)</f>
        <v>0</v>
      </c>
      <c r="K315" s="260" t="s">
        <v>134</v>
      </c>
      <c r="L315" s="265"/>
      <c r="M315" s="266" t="s">
        <v>19</v>
      </c>
      <c r="N315" s="267" t="s">
        <v>44</v>
      </c>
      <c r="O315" s="86"/>
      <c r="P315" s="215">
        <f>O315*H315</f>
        <v>0</v>
      </c>
      <c r="Q315" s="215">
        <v>0.17499999999999999</v>
      </c>
      <c r="R315" s="215">
        <f>Q315*H315</f>
        <v>1.54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191</v>
      </c>
      <c r="AT315" s="217" t="s">
        <v>277</v>
      </c>
      <c r="AU315" s="217" t="s">
        <v>83</v>
      </c>
      <c r="AY315" s="19" t="s">
        <v>128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81</v>
      </c>
      <c r="BK315" s="218">
        <f>ROUND(I315*H315,2)</f>
        <v>0</v>
      </c>
      <c r="BL315" s="19" t="s">
        <v>135</v>
      </c>
      <c r="BM315" s="217" t="s">
        <v>423</v>
      </c>
    </row>
    <row r="316" s="2" customFormat="1">
      <c r="A316" s="40"/>
      <c r="B316" s="41"/>
      <c r="C316" s="42"/>
      <c r="D316" s="219" t="s">
        <v>137</v>
      </c>
      <c r="E316" s="42"/>
      <c r="F316" s="220" t="s">
        <v>422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137</v>
      </c>
      <c r="AU316" s="19" t="s">
        <v>83</v>
      </c>
    </row>
    <row r="317" s="14" customFormat="1">
      <c r="A317" s="14"/>
      <c r="B317" s="236"/>
      <c r="C317" s="237"/>
      <c r="D317" s="219" t="s">
        <v>141</v>
      </c>
      <c r="E317" s="237"/>
      <c r="F317" s="239" t="s">
        <v>424</v>
      </c>
      <c r="G317" s="237"/>
      <c r="H317" s="240">
        <v>8.8000000000000007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141</v>
      </c>
      <c r="AU317" s="246" t="s">
        <v>83</v>
      </c>
      <c r="AV317" s="14" t="s">
        <v>83</v>
      </c>
      <c r="AW317" s="14" t="s">
        <v>4</v>
      </c>
      <c r="AX317" s="14" t="s">
        <v>81</v>
      </c>
      <c r="AY317" s="246" t="s">
        <v>128</v>
      </c>
    </row>
    <row r="318" s="2" customFormat="1" ht="37.8" customHeight="1">
      <c r="A318" s="40"/>
      <c r="B318" s="41"/>
      <c r="C318" s="206" t="s">
        <v>304</v>
      </c>
      <c r="D318" s="206" t="s">
        <v>130</v>
      </c>
      <c r="E318" s="207" t="s">
        <v>425</v>
      </c>
      <c r="F318" s="208" t="s">
        <v>426</v>
      </c>
      <c r="G318" s="209" t="s">
        <v>133</v>
      </c>
      <c r="H318" s="210">
        <v>26</v>
      </c>
      <c r="I318" s="211"/>
      <c r="J318" s="212">
        <f>ROUND(I318*H318,2)</f>
        <v>0</v>
      </c>
      <c r="K318" s="208" t="s">
        <v>134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135</v>
      </c>
      <c r="AT318" s="217" t="s">
        <v>130</v>
      </c>
      <c r="AU318" s="217" t="s">
        <v>83</v>
      </c>
      <c r="AY318" s="19" t="s">
        <v>128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81</v>
      </c>
      <c r="BK318" s="218">
        <f>ROUND(I318*H318,2)</f>
        <v>0</v>
      </c>
      <c r="BL318" s="19" t="s">
        <v>135</v>
      </c>
      <c r="BM318" s="217" t="s">
        <v>427</v>
      </c>
    </row>
    <row r="319" s="2" customFormat="1">
      <c r="A319" s="40"/>
      <c r="B319" s="41"/>
      <c r="C319" s="42"/>
      <c r="D319" s="219" t="s">
        <v>137</v>
      </c>
      <c r="E319" s="42"/>
      <c r="F319" s="220" t="s">
        <v>428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137</v>
      </c>
      <c r="AU319" s="19" t="s">
        <v>83</v>
      </c>
    </row>
    <row r="320" s="2" customFormat="1">
      <c r="A320" s="40"/>
      <c r="B320" s="41"/>
      <c r="C320" s="42"/>
      <c r="D320" s="224" t="s">
        <v>139</v>
      </c>
      <c r="E320" s="42"/>
      <c r="F320" s="225" t="s">
        <v>429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139</v>
      </c>
      <c r="AU320" s="19" t="s">
        <v>83</v>
      </c>
    </row>
    <row r="321" s="12" customFormat="1" ht="22.8" customHeight="1">
      <c r="A321" s="12"/>
      <c r="B321" s="190"/>
      <c r="C321" s="191"/>
      <c r="D321" s="192" t="s">
        <v>72</v>
      </c>
      <c r="E321" s="204" t="s">
        <v>191</v>
      </c>
      <c r="F321" s="204" t="s">
        <v>430</v>
      </c>
      <c r="G321" s="191"/>
      <c r="H321" s="191"/>
      <c r="I321" s="194"/>
      <c r="J321" s="205">
        <f>BK321</f>
        <v>0</v>
      </c>
      <c r="K321" s="191"/>
      <c r="L321" s="196"/>
      <c r="M321" s="197"/>
      <c r="N321" s="198"/>
      <c r="O321" s="198"/>
      <c r="P321" s="199">
        <f>SUM(P322:P329)</f>
        <v>0</v>
      </c>
      <c r="Q321" s="198"/>
      <c r="R321" s="199">
        <f>SUM(R322:R329)</f>
        <v>0.10037</v>
      </c>
      <c r="S321" s="198"/>
      <c r="T321" s="200">
        <f>SUM(T322:T329)</f>
        <v>0.15000000000000002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1" t="s">
        <v>81</v>
      </c>
      <c r="AT321" s="202" t="s">
        <v>72</v>
      </c>
      <c r="AU321" s="202" t="s">
        <v>81</v>
      </c>
      <c r="AY321" s="201" t="s">
        <v>128</v>
      </c>
      <c r="BK321" s="203">
        <f>SUM(BK322:BK329)</f>
        <v>0</v>
      </c>
    </row>
    <row r="322" s="2" customFormat="1" ht="24.15" customHeight="1">
      <c r="A322" s="40"/>
      <c r="B322" s="41"/>
      <c r="C322" s="206" t="s">
        <v>431</v>
      </c>
      <c r="D322" s="206" t="s">
        <v>130</v>
      </c>
      <c r="E322" s="207" t="s">
        <v>432</v>
      </c>
      <c r="F322" s="208" t="s">
        <v>433</v>
      </c>
      <c r="G322" s="209" t="s">
        <v>434</v>
      </c>
      <c r="H322" s="210">
        <v>1</v>
      </c>
      <c r="I322" s="211"/>
      <c r="J322" s="212">
        <f>ROUND(I322*H322,2)</f>
        <v>0</v>
      </c>
      <c r="K322" s="208" t="s">
        <v>134</v>
      </c>
      <c r="L322" s="46"/>
      <c r="M322" s="213" t="s">
        <v>19</v>
      </c>
      <c r="N322" s="214" t="s">
        <v>44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0.050000000000000003</v>
      </c>
      <c r="T322" s="216">
        <f>S322*H322</f>
        <v>0.050000000000000003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135</v>
      </c>
      <c r="AT322" s="217" t="s">
        <v>130</v>
      </c>
      <c r="AU322" s="217" t="s">
        <v>83</v>
      </c>
      <c r="AY322" s="19" t="s">
        <v>128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81</v>
      </c>
      <c r="BK322" s="218">
        <f>ROUND(I322*H322,2)</f>
        <v>0</v>
      </c>
      <c r="BL322" s="19" t="s">
        <v>135</v>
      </c>
      <c r="BM322" s="217" t="s">
        <v>435</v>
      </c>
    </row>
    <row r="323" s="2" customFormat="1">
      <c r="A323" s="40"/>
      <c r="B323" s="41"/>
      <c r="C323" s="42"/>
      <c r="D323" s="219" t="s">
        <v>137</v>
      </c>
      <c r="E323" s="42"/>
      <c r="F323" s="220" t="s">
        <v>436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137</v>
      </c>
      <c r="AU323" s="19" t="s">
        <v>83</v>
      </c>
    </row>
    <row r="324" s="2" customFormat="1">
      <c r="A324" s="40"/>
      <c r="B324" s="41"/>
      <c r="C324" s="42"/>
      <c r="D324" s="224" t="s">
        <v>139</v>
      </c>
      <c r="E324" s="42"/>
      <c r="F324" s="225" t="s">
        <v>437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139</v>
      </c>
      <c r="AU324" s="19" t="s">
        <v>83</v>
      </c>
    </row>
    <row r="325" s="13" customFormat="1">
      <c r="A325" s="13"/>
      <c r="B325" s="226"/>
      <c r="C325" s="227"/>
      <c r="D325" s="219" t="s">
        <v>141</v>
      </c>
      <c r="E325" s="228" t="s">
        <v>19</v>
      </c>
      <c r="F325" s="229" t="s">
        <v>438</v>
      </c>
      <c r="G325" s="227"/>
      <c r="H325" s="228" t="s">
        <v>19</v>
      </c>
      <c r="I325" s="230"/>
      <c r="J325" s="227"/>
      <c r="K325" s="227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141</v>
      </c>
      <c r="AU325" s="235" t="s">
        <v>83</v>
      </c>
      <c r="AV325" s="13" t="s">
        <v>81</v>
      </c>
      <c r="AW325" s="13" t="s">
        <v>35</v>
      </c>
      <c r="AX325" s="13" t="s">
        <v>73</v>
      </c>
      <c r="AY325" s="235" t="s">
        <v>128</v>
      </c>
    </row>
    <row r="326" s="14" customFormat="1">
      <c r="A326" s="14"/>
      <c r="B326" s="236"/>
      <c r="C326" s="237"/>
      <c r="D326" s="219" t="s">
        <v>141</v>
      </c>
      <c r="E326" s="238" t="s">
        <v>19</v>
      </c>
      <c r="F326" s="239" t="s">
        <v>81</v>
      </c>
      <c r="G326" s="237"/>
      <c r="H326" s="240">
        <v>1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141</v>
      </c>
      <c r="AU326" s="246" t="s">
        <v>83</v>
      </c>
      <c r="AV326" s="14" t="s">
        <v>83</v>
      </c>
      <c r="AW326" s="14" t="s">
        <v>35</v>
      </c>
      <c r="AX326" s="14" t="s">
        <v>81</v>
      </c>
      <c r="AY326" s="246" t="s">
        <v>128</v>
      </c>
    </row>
    <row r="327" s="2" customFormat="1" ht="24.15" customHeight="1">
      <c r="A327" s="40"/>
      <c r="B327" s="41"/>
      <c r="C327" s="206" t="s">
        <v>439</v>
      </c>
      <c r="D327" s="206" t="s">
        <v>130</v>
      </c>
      <c r="E327" s="207" t="s">
        <v>440</v>
      </c>
      <c r="F327" s="208" t="s">
        <v>441</v>
      </c>
      <c r="G327" s="209" t="s">
        <v>434</v>
      </c>
      <c r="H327" s="210">
        <v>1</v>
      </c>
      <c r="I327" s="211"/>
      <c r="J327" s="212">
        <f>ROUND(I327*H327,2)</f>
        <v>0</v>
      </c>
      <c r="K327" s="208" t="s">
        <v>134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0.10037</v>
      </c>
      <c r="R327" s="215">
        <f>Q327*H327</f>
        <v>0.10037</v>
      </c>
      <c r="S327" s="215">
        <v>0.10000000000000001</v>
      </c>
      <c r="T327" s="216">
        <f>S327*H327</f>
        <v>0.10000000000000001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135</v>
      </c>
      <c r="AT327" s="217" t="s">
        <v>130</v>
      </c>
      <c r="AU327" s="217" t="s">
        <v>83</v>
      </c>
      <c r="AY327" s="19" t="s">
        <v>128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81</v>
      </c>
      <c r="BK327" s="218">
        <f>ROUND(I327*H327,2)</f>
        <v>0</v>
      </c>
      <c r="BL327" s="19" t="s">
        <v>135</v>
      </c>
      <c r="BM327" s="217" t="s">
        <v>442</v>
      </c>
    </row>
    <row r="328" s="2" customFormat="1">
      <c r="A328" s="40"/>
      <c r="B328" s="41"/>
      <c r="C328" s="42"/>
      <c r="D328" s="219" t="s">
        <v>137</v>
      </c>
      <c r="E328" s="42"/>
      <c r="F328" s="220" t="s">
        <v>441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137</v>
      </c>
      <c r="AU328" s="19" t="s">
        <v>83</v>
      </c>
    </row>
    <row r="329" s="2" customFormat="1">
      <c r="A329" s="40"/>
      <c r="B329" s="41"/>
      <c r="C329" s="42"/>
      <c r="D329" s="224" t="s">
        <v>139</v>
      </c>
      <c r="E329" s="42"/>
      <c r="F329" s="225" t="s">
        <v>443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139</v>
      </c>
      <c r="AU329" s="19" t="s">
        <v>83</v>
      </c>
    </row>
    <row r="330" s="12" customFormat="1" ht="22.8" customHeight="1">
      <c r="A330" s="12"/>
      <c r="B330" s="190"/>
      <c r="C330" s="191"/>
      <c r="D330" s="192" t="s">
        <v>72</v>
      </c>
      <c r="E330" s="204" t="s">
        <v>197</v>
      </c>
      <c r="F330" s="204" t="s">
        <v>444</v>
      </c>
      <c r="G330" s="191"/>
      <c r="H330" s="191"/>
      <c r="I330" s="194"/>
      <c r="J330" s="205">
        <f>BK330</f>
        <v>0</v>
      </c>
      <c r="K330" s="191"/>
      <c r="L330" s="196"/>
      <c r="M330" s="197"/>
      <c r="N330" s="198"/>
      <c r="O330" s="198"/>
      <c r="P330" s="199">
        <f>SUM(P331:P444)</f>
        <v>0</v>
      </c>
      <c r="Q330" s="198"/>
      <c r="R330" s="199">
        <f>SUM(R331:R444)</f>
        <v>13.592710599999998</v>
      </c>
      <c r="S330" s="198"/>
      <c r="T330" s="200">
        <f>SUM(T331:T444)</f>
        <v>0.34000000000000002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1" t="s">
        <v>81</v>
      </c>
      <c r="AT330" s="202" t="s">
        <v>72</v>
      </c>
      <c r="AU330" s="202" t="s">
        <v>81</v>
      </c>
      <c r="AY330" s="201" t="s">
        <v>128</v>
      </c>
      <c r="BK330" s="203">
        <f>SUM(BK331:BK444)</f>
        <v>0</v>
      </c>
    </row>
    <row r="331" s="2" customFormat="1" ht="24.15" customHeight="1">
      <c r="A331" s="40"/>
      <c r="B331" s="41"/>
      <c r="C331" s="206" t="s">
        <v>445</v>
      </c>
      <c r="D331" s="206" t="s">
        <v>130</v>
      </c>
      <c r="E331" s="207" t="s">
        <v>446</v>
      </c>
      <c r="F331" s="208" t="s">
        <v>447</v>
      </c>
      <c r="G331" s="209" t="s">
        <v>434</v>
      </c>
      <c r="H331" s="210">
        <v>22</v>
      </c>
      <c r="I331" s="211"/>
      <c r="J331" s="212">
        <f>ROUND(I331*H331,2)</f>
        <v>0</v>
      </c>
      <c r="K331" s="208" t="s">
        <v>134</v>
      </c>
      <c r="L331" s="46"/>
      <c r="M331" s="213" t="s">
        <v>19</v>
      </c>
      <c r="N331" s="214" t="s">
        <v>44</v>
      </c>
      <c r="O331" s="86"/>
      <c r="P331" s="215">
        <f>O331*H331</f>
        <v>0</v>
      </c>
      <c r="Q331" s="215">
        <v>3.0000000000000001E-05</v>
      </c>
      <c r="R331" s="215">
        <f>Q331*H331</f>
        <v>0.00066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135</v>
      </c>
      <c r="AT331" s="217" t="s">
        <v>130</v>
      </c>
      <c r="AU331" s="217" t="s">
        <v>83</v>
      </c>
      <c r="AY331" s="19" t="s">
        <v>128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81</v>
      </c>
      <c r="BK331" s="218">
        <f>ROUND(I331*H331,2)</f>
        <v>0</v>
      </c>
      <c r="BL331" s="19" t="s">
        <v>135</v>
      </c>
      <c r="BM331" s="217" t="s">
        <v>448</v>
      </c>
    </row>
    <row r="332" s="2" customFormat="1">
      <c r="A332" s="40"/>
      <c r="B332" s="41"/>
      <c r="C332" s="42"/>
      <c r="D332" s="219" t="s">
        <v>137</v>
      </c>
      <c r="E332" s="42"/>
      <c r="F332" s="220" t="s">
        <v>449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137</v>
      </c>
      <c r="AU332" s="19" t="s">
        <v>83</v>
      </c>
    </row>
    <row r="333" s="2" customFormat="1">
      <c r="A333" s="40"/>
      <c r="B333" s="41"/>
      <c r="C333" s="42"/>
      <c r="D333" s="224" t="s">
        <v>139</v>
      </c>
      <c r="E333" s="42"/>
      <c r="F333" s="225" t="s">
        <v>450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139</v>
      </c>
      <c r="AU333" s="19" t="s">
        <v>83</v>
      </c>
    </row>
    <row r="334" s="13" customFormat="1">
      <c r="A334" s="13"/>
      <c r="B334" s="226"/>
      <c r="C334" s="227"/>
      <c r="D334" s="219" t="s">
        <v>141</v>
      </c>
      <c r="E334" s="228" t="s">
        <v>19</v>
      </c>
      <c r="F334" s="229" t="s">
        <v>451</v>
      </c>
      <c r="G334" s="227"/>
      <c r="H334" s="228" t="s">
        <v>19</v>
      </c>
      <c r="I334" s="230"/>
      <c r="J334" s="227"/>
      <c r="K334" s="227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141</v>
      </c>
      <c r="AU334" s="235" t="s">
        <v>83</v>
      </c>
      <c r="AV334" s="13" t="s">
        <v>81</v>
      </c>
      <c r="AW334" s="13" t="s">
        <v>35</v>
      </c>
      <c r="AX334" s="13" t="s">
        <v>73</v>
      </c>
      <c r="AY334" s="235" t="s">
        <v>128</v>
      </c>
    </row>
    <row r="335" s="13" customFormat="1">
      <c r="A335" s="13"/>
      <c r="B335" s="226"/>
      <c r="C335" s="227"/>
      <c r="D335" s="219" t="s">
        <v>141</v>
      </c>
      <c r="E335" s="228" t="s">
        <v>19</v>
      </c>
      <c r="F335" s="229" t="s">
        <v>452</v>
      </c>
      <c r="G335" s="227"/>
      <c r="H335" s="228" t="s">
        <v>19</v>
      </c>
      <c r="I335" s="230"/>
      <c r="J335" s="227"/>
      <c r="K335" s="227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141</v>
      </c>
      <c r="AU335" s="235" t="s">
        <v>83</v>
      </c>
      <c r="AV335" s="13" t="s">
        <v>81</v>
      </c>
      <c r="AW335" s="13" t="s">
        <v>35</v>
      </c>
      <c r="AX335" s="13" t="s">
        <v>73</v>
      </c>
      <c r="AY335" s="235" t="s">
        <v>128</v>
      </c>
    </row>
    <row r="336" s="14" customFormat="1">
      <c r="A336" s="14"/>
      <c r="B336" s="236"/>
      <c r="C336" s="237"/>
      <c r="D336" s="219" t="s">
        <v>141</v>
      </c>
      <c r="E336" s="238" t="s">
        <v>19</v>
      </c>
      <c r="F336" s="239" t="s">
        <v>296</v>
      </c>
      <c r="G336" s="237"/>
      <c r="H336" s="240">
        <v>22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141</v>
      </c>
      <c r="AU336" s="246" t="s">
        <v>83</v>
      </c>
      <c r="AV336" s="14" t="s">
        <v>83</v>
      </c>
      <c r="AW336" s="14" t="s">
        <v>35</v>
      </c>
      <c r="AX336" s="14" t="s">
        <v>81</v>
      </c>
      <c r="AY336" s="246" t="s">
        <v>128</v>
      </c>
    </row>
    <row r="337" s="2" customFormat="1" ht="16.5" customHeight="1">
      <c r="A337" s="40"/>
      <c r="B337" s="41"/>
      <c r="C337" s="258" t="s">
        <v>453</v>
      </c>
      <c r="D337" s="258" t="s">
        <v>277</v>
      </c>
      <c r="E337" s="259" t="s">
        <v>454</v>
      </c>
      <c r="F337" s="260" t="s">
        <v>455</v>
      </c>
      <c r="G337" s="261" t="s">
        <v>434</v>
      </c>
      <c r="H337" s="262">
        <v>22</v>
      </c>
      <c r="I337" s="263"/>
      <c r="J337" s="264">
        <f>ROUND(I337*H337,2)</f>
        <v>0</v>
      </c>
      <c r="K337" s="260" t="s">
        <v>134</v>
      </c>
      <c r="L337" s="265"/>
      <c r="M337" s="266" t="s">
        <v>19</v>
      </c>
      <c r="N337" s="267" t="s">
        <v>44</v>
      </c>
      <c r="O337" s="86"/>
      <c r="P337" s="215">
        <f>O337*H337</f>
        <v>0</v>
      </c>
      <c r="Q337" s="215">
        <v>0.0018</v>
      </c>
      <c r="R337" s="215">
        <f>Q337*H337</f>
        <v>0.039599999999999996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191</v>
      </c>
      <c r="AT337" s="217" t="s">
        <v>277</v>
      </c>
      <c r="AU337" s="217" t="s">
        <v>83</v>
      </c>
      <c r="AY337" s="19" t="s">
        <v>128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81</v>
      </c>
      <c r="BK337" s="218">
        <f>ROUND(I337*H337,2)</f>
        <v>0</v>
      </c>
      <c r="BL337" s="19" t="s">
        <v>135</v>
      </c>
      <c r="BM337" s="217" t="s">
        <v>456</v>
      </c>
    </row>
    <row r="338" s="2" customFormat="1">
      <c r="A338" s="40"/>
      <c r="B338" s="41"/>
      <c r="C338" s="42"/>
      <c r="D338" s="219" t="s">
        <v>137</v>
      </c>
      <c r="E338" s="42"/>
      <c r="F338" s="220" t="s">
        <v>455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137</v>
      </c>
      <c r="AU338" s="19" t="s">
        <v>83</v>
      </c>
    </row>
    <row r="339" s="2" customFormat="1" ht="24.15" customHeight="1">
      <c r="A339" s="40"/>
      <c r="B339" s="41"/>
      <c r="C339" s="206" t="s">
        <v>457</v>
      </c>
      <c r="D339" s="206" t="s">
        <v>130</v>
      </c>
      <c r="E339" s="207" t="s">
        <v>458</v>
      </c>
      <c r="F339" s="208" t="s">
        <v>459</v>
      </c>
      <c r="G339" s="209" t="s">
        <v>434</v>
      </c>
      <c r="H339" s="210">
        <v>5</v>
      </c>
      <c r="I339" s="211"/>
      <c r="J339" s="212">
        <f>ROUND(I339*H339,2)</f>
        <v>0</v>
      </c>
      <c r="K339" s="208" t="s">
        <v>134</v>
      </c>
      <c r="L339" s="46"/>
      <c r="M339" s="213" t="s">
        <v>19</v>
      </c>
      <c r="N339" s="214" t="s">
        <v>44</v>
      </c>
      <c r="O339" s="86"/>
      <c r="P339" s="215">
        <f>O339*H339</f>
        <v>0</v>
      </c>
      <c r="Q339" s="215">
        <v>0.0010499999999999999</v>
      </c>
      <c r="R339" s="215">
        <f>Q339*H339</f>
        <v>0.0052499999999999995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135</v>
      </c>
      <c r="AT339" s="217" t="s">
        <v>130</v>
      </c>
      <c r="AU339" s="217" t="s">
        <v>83</v>
      </c>
      <c r="AY339" s="19" t="s">
        <v>128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81</v>
      </c>
      <c r="BK339" s="218">
        <f>ROUND(I339*H339,2)</f>
        <v>0</v>
      </c>
      <c r="BL339" s="19" t="s">
        <v>135</v>
      </c>
      <c r="BM339" s="217" t="s">
        <v>460</v>
      </c>
    </row>
    <row r="340" s="2" customFormat="1">
      <c r="A340" s="40"/>
      <c r="B340" s="41"/>
      <c r="C340" s="42"/>
      <c r="D340" s="219" t="s">
        <v>137</v>
      </c>
      <c r="E340" s="42"/>
      <c r="F340" s="220" t="s">
        <v>461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137</v>
      </c>
      <c r="AU340" s="19" t="s">
        <v>83</v>
      </c>
    </row>
    <row r="341" s="2" customFormat="1">
      <c r="A341" s="40"/>
      <c r="B341" s="41"/>
      <c r="C341" s="42"/>
      <c r="D341" s="224" t="s">
        <v>139</v>
      </c>
      <c r="E341" s="42"/>
      <c r="F341" s="225" t="s">
        <v>462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139</v>
      </c>
      <c r="AU341" s="19" t="s">
        <v>83</v>
      </c>
    </row>
    <row r="342" s="2" customFormat="1" ht="24.15" customHeight="1">
      <c r="A342" s="40"/>
      <c r="B342" s="41"/>
      <c r="C342" s="258" t="s">
        <v>152</v>
      </c>
      <c r="D342" s="258" t="s">
        <v>277</v>
      </c>
      <c r="E342" s="259" t="s">
        <v>463</v>
      </c>
      <c r="F342" s="260" t="s">
        <v>464</v>
      </c>
      <c r="G342" s="261" t="s">
        <v>434</v>
      </c>
      <c r="H342" s="262">
        <v>1</v>
      </c>
      <c r="I342" s="263"/>
      <c r="J342" s="264">
        <f>ROUND(I342*H342,2)</f>
        <v>0</v>
      </c>
      <c r="K342" s="260" t="s">
        <v>134</v>
      </c>
      <c r="L342" s="265"/>
      <c r="M342" s="266" t="s">
        <v>19</v>
      </c>
      <c r="N342" s="267" t="s">
        <v>44</v>
      </c>
      <c r="O342" s="86"/>
      <c r="P342" s="215">
        <f>O342*H342</f>
        <v>0</v>
      </c>
      <c r="Q342" s="215">
        <v>0.0012999999999999999</v>
      </c>
      <c r="R342" s="215">
        <f>Q342*H342</f>
        <v>0.0012999999999999999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191</v>
      </c>
      <c r="AT342" s="217" t="s">
        <v>277</v>
      </c>
      <c r="AU342" s="217" t="s">
        <v>83</v>
      </c>
      <c r="AY342" s="19" t="s">
        <v>128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81</v>
      </c>
      <c r="BK342" s="218">
        <f>ROUND(I342*H342,2)</f>
        <v>0</v>
      </c>
      <c r="BL342" s="19" t="s">
        <v>135</v>
      </c>
      <c r="BM342" s="217" t="s">
        <v>465</v>
      </c>
    </row>
    <row r="343" s="2" customFormat="1">
      <c r="A343" s="40"/>
      <c r="B343" s="41"/>
      <c r="C343" s="42"/>
      <c r="D343" s="219" t="s">
        <v>137</v>
      </c>
      <c r="E343" s="42"/>
      <c r="F343" s="220" t="s">
        <v>464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137</v>
      </c>
      <c r="AU343" s="19" t="s">
        <v>83</v>
      </c>
    </row>
    <row r="344" s="13" customFormat="1">
      <c r="A344" s="13"/>
      <c r="B344" s="226"/>
      <c r="C344" s="227"/>
      <c r="D344" s="219" t="s">
        <v>141</v>
      </c>
      <c r="E344" s="228" t="s">
        <v>19</v>
      </c>
      <c r="F344" s="229" t="s">
        <v>466</v>
      </c>
      <c r="G344" s="227"/>
      <c r="H344" s="228" t="s">
        <v>19</v>
      </c>
      <c r="I344" s="230"/>
      <c r="J344" s="227"/>
      <c r="K344" s="227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141</v>
      </c>
      <c r="AU344" s="235" t="s">
        <v>83</v>
      </c>
      <c r="AV344" s="13" t="s">
        <v>81</v>
      </c>
      <c r="AW344" s="13" t="s">
        <v>35</v>
      </c>
      <c r="AX344" s="13" t="s">
        <v>73</v>
      </c>
      <c r="AY344" s="235" t="s">
        <v>128</v>
      </c>
    </row>
    <row r="345" s="14" customFormat="1">
      <c r="A345" s="14"/>
      <c r="B345" s="236"/>
      <c r="C345" s="237"/>
      <c r="D345" s="219" t="s">
        <v>141</v>
      </c>
      <c r="E345" s="238" t="s">
        <v>19</v>
      </c>
      <c r="F345" s="239" t="s">
        <v>81</v>
      </c>
      <c r="G345" s="237"/>
      <c r="H345" s="240">
        <v>1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141</v>
      </c>
      <c r="AU345" s="246" t="s">
        <v>83</v>
      </c>
      <c r="AV345" s="14" t="s">
        <v>83</v>
      </c>
      <c r="AW345" s="14" t="s">
        <v>35</v>
      </c>
      <c r="AX345" s="14" t="s">
        <v>81</v>
      </c>
      <c r="AY345" s="246" t="s">
        <v>128</v>
      </c>
    </row>
    <row r="346" s="2" customFormat="1" ht="24.15" customHeight="1">
      <c r="A346" s="40"/>
      <c r="B346" s="41"/>
      <c r="C346" s="258" t="s">
        <v>467</v>
      </c>
      <c r="D346" s="258" t="s">
        <v>277</v>
      </c>
      <c r="E346" s="259" t="s">
        <v>468</v>
      </c>
      <c r="F346" s="260" t="s">
        <v>469</v>
      </c>
      <c r="G346" s="261" t="s">
        <v>434</v>
      </c>
      <c r="H346" s="262">
        <v>2</v>
      </c>
      <c r="I346" s="263"/>
      <c r="J346" s="264">
        <f>ROUND(I346*H346,2)</f>
        <v>0</v>
      </c>
      <c r="K346" s="260" t="s">
        <v>134</v>
      </c>
      <c r="L346" s="265"/>
      <c r="M346" s="266" t="s">
        <v>19</v>
      </c>
      <c r="N346" s="267" t="s">
        <v>44</v>
      </c>
      <c r="O346" s="86"/>
      <c r="P346" s="215">
        <f>O346*H346</f>
        <v>0</v>
      </c>
      <c r="Q346" s="215">
        <v>0.0035000000000000001</v>
      </c>
      <c r="R346" s="215">
        <f>Q346*H346</f>
        <v>0.0070000000000000001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191</v>
      </c>
      <c r="AT346" s="217" t="s">
        <v>277</v>
      </c>
      <c r="AU346" s="217" t="s">
        <v>83</v>
      </c>
      <c r="AY346" s="19" t="s">
        <v>128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81</v>
      </c>
      <c r="BK346" s="218">
        <f>ROUND(I346*H346,2)</f>
        <v>0</v>
      </c>
      <c r="BL346" s="19" t="s">
        <v>135</v>
      </c>
      <c r="BM346" s="217" t="s">
        <v>470</v>
      </c>
    </row>
    <row r="347" s="2" customFormat="1">
      <c r="A347" s="40"/>
      <c r="B347" s="41"/>
      <c r="C347" s="42"/>
      <c r="D347" s="219" t="s">
        <v>137</v>
      </c>
      <c r="E347" s="42"/>
      <c r="F347" s="220" t="s">
        <v>469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137</v>
      </c>
      <c r="AU347" s="19" t="s">
        <v>83</v>
      </c>
    </row>
    <row r="348" s="13" customFormat="1">
      <c r="A348" s="13"/>
      <c r="B348" s="226"/>
      <c r="C348" s="227"/>
      <c r="D348" s="219" t="s">
        <v>141</v>
      </c>
      <c r="E348" s="228" t="s">
        <v>19</v>
      </c>
      <c r="F348" s="229" t="s">
        <v>471</v>
      </c>
      <c r="G348" s="227"/>
      <c r="H348" s="228" t="s">
        <v>19</v>
      </c>
      <c r="I348" s="230"/>
      <c r="J348" s="227"/>
      <c r="K348" s="227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141</v>
      </c>
      <c r="AU348" s="235" t="s">
        <v>83</v>
      </c>
      <c r="AV348" s="13" t="s">
        <v>81</v>
      </c>
      <c r="AW348" s="13" t="s">
        <v>35</v>
      </c>
      <c r="AX348" s="13" t="s">
        <v>73</v>
      </c>
      <c r="AY348" s="235" t="s">
        <v>128</v>
      </c>
    </row>
    <row r="349" s="14" customFormat="1">
      <c r="A349" s="14"/>
      <c r="B349" s="236"/>
      <c r="C349" s="237"/>
      <c r="D349" s="219" t="s">
        <v>141</v>
      </c>
      <c r="E349" s="238" t="s">
        <v>19</v>
      </c>
      <c r="F349" s="239" t="s">
        <v>83</v>
      </c>
      <c r="G349" s="237"/>
      <c r="H349" s="240">
        <v>2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141</v>
      </c>
      <c r="AU349" s="246" t="s">
        <v>83</v>
      </c>
      <c r="AV349" s="14" t="s">
        <v>83</v>
      </c>
      <c r="AW349" s="14" t="s">
        <v>35</v>
      </c>
      <c r="AX349" s="14" t="s">
        <v>81</v>
      </c>
      <c r="AY349" s="246" t="s">
        <v>128</v>
      </c>
    </row>
    <row r="350" s="2" customFormat="1" ht="16.5" customHeight="1">
      <c r="A350" s="40"/>
      <c r="B350" s="41"/>
      <c r="C350" s="258" t="s">
        <v>472</v>
      </c>
      <c r="D350" s="258" t="s">
        <v>277</v>
      </c>
      <c r="E350" s="259" t="s">
        <v>473</v>
      </c>
      <c r="F350" s="260" t="s">
        <v>474</v>
      </c>
      <c r="G350" s="261" t="s">
        <v>434</v>
      </c>
      <c r="H350" s="262">
        <v>2</v>
      </c>
      <c r="I350" s="263"/>
      <c r="J350" s="264">
        <f>ROUND(I350*H350,2)</f>
        <v>0</v>
      </c>
      <c r="K350" s="260" t="s">
        <v>134</v>
      </c>
      <c r="L350" s="265"/>
      <c r="M350" s="266" t="s">
        <v>19</v>
      </c>
      <c r="N350" s="267" t="s">
        <v>44</v>
      </c>
      <c r="O350" s="86"/>
      <c r="P350" s="215">
        <f>O350*H350</f>
        <v>0</v>
      </c>
      <c r="Q350" s="215">
        <v>0.0016999999999999999</v>
      </c>
      <c r="R350" s="215">
        <f>Q350*H350</f>
        <v>0.0033999999999999998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191</v>
      </c>
      <c r="AT350" s="217" t="s">
        <v>277</v>
      </c>
      <c r="AU350" s="217" t="s">
        <v>83</v>
      </c>
      <c r="AY350" s="19" t="s">
        <v>128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81</v>
      </c>
      <c r="BK350" s="218">
        <f>ROUND(I350*H350,2)</f>
        <v>0</v>
      </c>
      <c r="BL350" s="19" t="s">
        <v>135</v>
      </c>
      <c r="BM350" s="217" t="s">
        <v>475</v>
      </c>
    </row>
    <row r="351" s="2" customFormat="1">
      <c r="A351" s="40"/>
      <c r="B351" s="41"/>
      <c r="C351" s="42"/>
      <c r="D351" s="219" t="s">
        <v>137</v>
      </c>
      <c r="E351" s="42"/>
      <c r="F351" s="220" t="s">
        <v>474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137</v>
      </c>
      <c r="AU351" s="19" t="s">
        <v>83</v>
      </c>
    </row>
    <row r="352" s="13" customFormat="1">
      <c r="A352" s="13"/>
      <c r="B352" s="226"/>
      <c r="C352" s="227"/>
      <c r="D352" s="219" t="s">
        <v>141</v>
      </c>
      <c r="E352" s="228" t="s">
        <v>19</v>
      </c>
      <c r="F352" s="229" t="s">
        <v>476</v>
      </c>
      <c r="G352" s="227"/>
      <c r="H352" s="228" t="s">
        <v>19</v>
      </c>
      <c r="I352" s="230"/>
      <c r="J352" s="227"/>
      <c r="K352" s="227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141</v>
      </c>
      <c r="AU352" s="235" t="s">
        <v>83</v>
      </c>
      <c r="AV352" s="13" t="s">
        <v>81</v>
      </c>
      <c r="AW352" s="13" t="s">
        <v>35</v>
      </c>
      <c r="AX352" s="13" t="s">
        <v>73</v>
      </c>
      <c r="AY352" s="235" t="s">
        <v>128</v>
      </c>
    </row>
    <row r="353" s="14" customFormat="1">
      <c r="A353" s="14"/>
      <c r="B353" s="236"/>
      <c r="C353" s="237"/>
      <c r="D353" s="219" t="s">
        <v>141</v>
      </c>
      <c r="E353" s="238" t="s">
        <v>19</v>
      </c>
      <c r="F353" s="239" t="s">
        <v>83</v>
      </c>
      <c r="G353" s="237"/>
      <c r="H353" s="240">
        <v>2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141</v>
      </c>
      <c r="AU353" s="246" t="s">
        <v>83</v>
      </c>
      <c r="AV353" s="14" t="s">
        <v>83</v>
      </c>
      <c r="AW353" s="14" t="s">
        <v>35</v>
      </c>
      <c r="AX353" s="14" t="s">
        <v>81</v>
      </c>
      <c r="AY353" s="246" t="s">
        <v>128</v>
      </c>
    </row>
    <row r="354" s="2" customFormat="1" ht="24.15" customHeight="1">
      <c r="A354" s="40"/>
      <c r="B354" s="41"/>
      <c r="C354" s="206" t="s">
        <v>477</v>
      </c>
      <c r="D354" s="206" t="s">
        <v>130</v>
      </c>
      <c r="E354" s="207" t="s">
        <v>478</v>
      </c>
      <c r="F354" s="208" t="s">
        <v>479</v>
      </c>
      <c r="G354" s="209" t="s">
        <v>434</v>
      </c>
      <c r="H354" s="210">
        <v>3</v>
      </c>
      <c r="I354" s="211"/>
      <c r="J354" s="212">
        <f>ROUND(I354*H354,2)</f>
        <v>0</v>
      </c>
      <c r="K354" s="208" t="s">
        <v>134</v>
      </c>
      <c r="L354" s="46"/>
      <c r="M354" s="213" t="s">
        <v>19</v>
      </c>
      <c r="N354" s="214" t="s">
        <v>44</v>
      </c>
      <c r="O354" s="86"/>
      <c r="P354" s="215">
        <f>O354*H354</f>
        <v>0</v>
      </c>
      <c r="Q354" s="215">
        <v>0.109405</v>
      </c>
      <c r="R354" s="215">
        <f>Q354*H354</f>
        <v>0.32821500000000003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135</v>
      </c>
      <c r="AT354" s="217" t="s">
        <v>130</v>
      </c>
      <c r="AU354" s="217" t="s">
        <v>83</v>
      </c>
      <c r="AY354" s="19" t="s">
        <v>128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81</v>
      </c>
      <c r="BK354" s="218">
        <f>ROUND(I354*H354,2)</f>
        <v>0</v>
      </c>
      <c r="BL354" s="19" t="s">
        <v>135</v>
      </c>
      <c r="BM354" s="217" t="s">
        <v>480</v>
      </c>
    </row>
    <row r="355" s="2" customFormat="1">
      <c r="A355" s="40"/>
      <c r="B355" s="41"/>
      <c r="C355" s="42"/>
      <c r="D355" s="219" t="s">
        <v>137</v>
      </c>
      <c r="E355" s="42"/>
      <c r="F355" s="220" t="s">
        <v>481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137</v>
      </c>
      <c r="AU355" s="19" t="s">
        <v>83</v>
      </c>
    </row>
    <row r="356" s="2" customFormat="1">
      <c r="A356" s="40"/>
      <c r="B356" s="41"/>
      <c r="C356" s="42"/>
      <c r="D356" s="224" t="s">
        <v>139</v>
      </c>
      <c r="E356" s="42"/>
      <c r="F356" s="225" t="s">
        <v>482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139</v>
      </c>
      <c r="AU356" s="19" t="s">
        <v>83</v>
      </c>
    </row>
    <row r="357" s="2" customFormat="1" ht="21.75" customHeight="1">
      <c r="A357" s="40"/>
      <c r="B357" s="41"/>
      <c r="C357" s="258" t="s">
        <v>483</v>
      </c>
      <c r="D357" s="258" t="s">
        <v>277</v>
      </c>
      <c r="E357" s="259" t="s">
        <v>484</v>
      </c>
      <c r="F357" s="260" t="s">
        <v>485</v>
      </c>
      <c r="G357" s="261" t="s">
        <v>434</v>
      </c>
      <c r="H357" s="262">
        <v>3</v>
      </c>
      <c r="I357" s="263"/>
      <c r="J357" s="264">
        <f>ROUND(I357*H357,2)</f>
        <v>0</v>
      </c>
      <c r="K357" s="260" t="s">
        <v>134</v>
      </c>
      <c r="L357" s="265"/>
      <c r="M357" s="266" t="s">
        <v>19</v>
      </c>
      <c r="N357" s="267" t="s">
        <v>44</v>
      </c>
      <c r="O357" s="86"/>
      <c r="P357" s="215">
        <f>O357*H357</f>
        <v>0</v>
      </c>
      <c r="Q357" s="215">
        <v>0.0061000000000000004</v>
      </c>
      <c r="R357" s="215">
        <f>Q357*H357</f>
        <v>0.0183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191</v>
      </c>
      <c r="AT357" s="217" t="s">
        <v>277</v>
      </c>
      <c r="AU357" s="217" t="s">
        <v>83</v>
      </c>
      <c r="AY357" s="19" t="s">
        <v>128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81</v>
      </c>
      <c r="BK357" s="218">
        <f>ROUND(I357*H357,2)</f>
        <v>0</v>
      </c>
      <c r="BL357" s="19" t="s">
        <v>135</v>
      </c>
      <c r="BM357" s="217" t="s">
        <v>486</v>
      </c>
    </row>
    <row r="358" s="2" customFormat="1">
      <c r="A358" s="40"/>
      <c r="B358" s="41"/>
      <c r="C358" s="42"/>
      <c r="D358" s="219" t="s">
        <v>137</v>
      </c>
      <c r="E358" s="42"/>
      <c r="F358" s="220" t="s">
        <v>485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137</v>
      </c>
      <c r="AU358" s="19" t="s">
        <v>83</v>
      </c>
    </row>
    <row r="359" s="2" customFormat="1" ht="16.5" customHeight="1">
      <c r="A359" s="40"/>
      <c r="B359" s="41"/>
      <c r="C359" s="258" t="s">
        <v>487</v>
      </c>
      <c r="D359" s="258" t="s">
        <v>277</v>
      </c>
      <c r="E359" s="259" t="s">
        <v>488</v>
      </c>
      <c r="F359" s="260" t="s">
        <v>489</v>
      </c>
      <c r="G359" s="261" t="s">
        <v>434</v>
      </c>
      <c r="H359" s="262">
        <v>3</v>
      </c>
      <c r="I359" s="263"/>
      <c r="J359" s="264">
        <f>ROUND(I359*H359,2)</f>
        <v>0</v>
      </c>
      <c r="K359" s="260" t="s">
        <v>134</v>
      </c>
      <c r="L359" s="265"/>
      <c r="M359" s="266" t="s">
        <v>19</v>
      </c>
      <c r="N359" s="267" t="s">
        <v>44</v>
      </c>
      <c r="O359" s="86"/>
      <c r="P359" s="215">
        <f>O359*H359</f>
        <v>0</v>
      </c>
      <c r="Q359" s="215">
        <v>0.00010000000000000001</v>
      </c>
      <c r="R359" s="215">
        <f>Q359*H359</f>
        <v>0.00030000000000000003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191</v>
      </c>
      <c r="AT359" s="217" t="s">
        <v>277</v>
      </c>
      <c r="AU359" s="217" t="s">
        <v>83</v>
      </c>
      <c r="AY359" s="19" t="s">
        <v>128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81</v>
      </c>
      <c r="BK359" s="218">
        <f>ROUND(I359*H359,2)</f>
        <v>0</v>
      </c>
      <c r="BL359" s="19" t="s">
        <v>135</v>
      </c>
      <c r="BM359" s="217" t="s">
        <v>490</v>
      </c>
    </row>
    <row r="360" s="2" customFormat="1">
      <c r="A360" s="40"/>
      <c r="B360" s="41"/>
      <c r="C360" s="42"/>
      <c r="D360" s="219" t="s">
        <v>137</v>
      </c>
      <c r="E360" s="42"/>
      <c r="F360" s="220" t="s">
        <v>489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137</v>
      </c>
      <c r="AU360" s="19" t="s">
        <v>83</v>
      </c>
    </row>
    <row r="361" s="2" customFormat="1" ht="21.75" customHeight="1">
      <c r="A361" s="40"/>
      <c r="B361" s="41"/>
      <c r="C361" s="258" t="s">
        <v>491</v>
      </c>
      <c r="D361" s="258" t="s">
        <v>277</v>
      </c>
      <c r="E361" s="259" t="s">
        <v>492</v>
      </c>
      <c r="F361" s="260" t="s">
        <v>493</v>
      </c>
      <c r="G361" s="261" t="s">
        <v>434</v>
      </c>
      <c r="H361" s="262">
        <v>10</v>
      </c>
      <c r="I361" s="263"/>
      <c r="J361" s="264">
        <f>ROUND(I361*H361,2)</f>
        <v>0</v>
      </c>
      <c r="K361" s="260" t="s">
        <v>494</v>
      </c>
      <c r="L361" s="265"/>
      <c r="M361" s="266" t="s">
        <v>19</v>
      </c>
      <c r="N361" s="267" t="s">
        <v>44</v>
      </c>
      <c r="O361" s="86"/>
      <c r="P361" s="215">
        <f>O361*H361</f>
        <v>0</v>
      </c>
      <c r="Q361" s="215">
        <v>0.00035</v>
      </c>
      <c r="R361" s="215">
        <f>Q361*H361</f>
        <v>0.0035000000000000001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191</v>
      </c>
      <c r="AT361" s="217" t="s">
        <v>277</v>
      </c>
      <c r="AU361" s="217" t="s">
        <v>83</v>
      </c>
      <c r="AY361" s="19" t="s">
        <v>128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81</v>
      </c>
      <c r="BK361" s="218">
        <f>ROUND(I361*H361,2)</f>
        <v>0</v>
      </c>
      <c r="BL361" s="19" t="s">
        <v>135</v>
      </c>
      <c r="BM361" s="217" t="s">
        <v>495</v>
      </c>
    </row>
    <row r="362" s="2" customFormat="1">
      <c r="A362" s="40"/>
      <c r="B362" s="41"/>
      <c r="C362" s="42"/>
      <c r="D362" s="219" t="s">
        <v>137</v>
      </c>
      <c r="E362" s="42"/>
      <c r="F362" s="220" t="s">
        <v>493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137</v>
      </c>
      <c r="AU362" s="19" t="s">
        <v>83</v>
      </c>
    </row>
    <row r="363" s="2" customFormat="1" ht="24.15" customHeight="1">
      <c r="A363" s="40"/>
      <c r="B363" s="41"/>
      <c r="C363" s="206" t="s">
        <v>496</v>
      </c>
      <c r="D363" s="206" t="s">
        <v>130</v>
      </c>
      <c r="E363" s="207" t="s">
        <v>497</v>
      </c>
      <c r="F363" s="208" t="s">
        <v>498</v>
      </c>
      <c r="G363" s="209" t="s">
        <v>184</v>
      </c>
      <c r="H363" s="210">
        <v>12</v>
      </c>
      <c r="I363" s="211"/>
      <c r="J363" s="212">
        <f>ROUND(I363*H363,2)</f>
        <v>0</v>
      </c>
      <c r="K363" s="208" t="s">
        <v>134</v>
      </c>
      <c r="L363" s="46"/>
      <c r="M363" s="213" t="s">
        <v>19</v>
      </c>
      <c r="N363" s="214" t="s">
        <v>44</v>
      </c>
      <c r="O363" s="86"/>
      <c r="P363" s="215">
        <f>O363*H363</f>
        <v>0</v>
      </c>
      <c r="Q363" s="215">
        <v>0.00012999999999999999</v>
      </c>
      <c r="R363" s="215">
        <f>Q363*H363</f>
        <v>0.0015599999999999998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135</v>
      </c>
      <c r="AT363" s="217" t="s">
        <v>130</v>
      </c>
      <c r="AU363" s="217" t="s">
        <v>83</v>
      </c>
      <c r="AY363" s="19" t="s">
        <v>128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81</v>
      </c>
      <c r="BK363" s="218">
        <f>ROUND(I363*H363,2)</f>
        <v>0</v>
      </c>
      <c r="BL363" s="19" t="s">
        <v>135</v>
      </c>
      <c r="BM363" s="217" t="s">
        <v>499</v>
      </c>
    </row>
    <row r="364" s="2" customFormat="1">
      <c r="A364" s="40"/>
      <c r="B364" s="41"/>
      <c r="C364" s="42"/>
      <c r="D364" s="219" t="s">
        <v>137</v>
      </c>
      <c r="E364" s="42"/>
      <c r="F364" s="220" t="s">
        <v>500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137</v>
      </c>
      <c r="AU364" s="19" t="s">
        <v>83</v>
      </c>
    </row>
    <row r="365" s="2" customFormat="1">
      <c r="A365" s="40"/>
      <c r="B365" s="41"/>
      <c r="C365" s="42"/>
      <c r="D365" s="224" t="s">
        <v>139</v>
      </c>
      <c r="E365" s="42"/>
      <c r="F365" s="225" t="s">
        <v>501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139</v>
      </c>
      <c r="AU365" s="19" t="s">
        <v>83</v>
      </c>
    </row>
    <row r="366" s="2" customFormat="1" ht="24.15" customHeight="1">
      <c r="A366" s="40"/>
      <c r="B366" s="41"/>
      <c r="C366" s="206" t="s">
        <v>502</v>
      </c>
      <c r="D366" s="206" t="s">
        <v>130</v>
      </c>
      <c r="E366" s="207" t="s">
        <v>503</v>
      </c>
      <c r="F366" s="208" t="s">
        <v>504</v>
      </c>
      <c r="G366" s="209" t="s">
        <v>184</v>
      </c>
      <c r="H366" s="210">
        <v>63</v>
      </c>
      <c r="I366" s="211"/>
      <c r="J366" s="212">
        <f>ROUND(I366*H366,2)</f>
        <v>0</v>
      </c>
      <c r="K366" s="208" t="s">
        <v>134</v>
      </c>
      <c r="L366" s="46"/>
      <c r="M366" s="213" t="s">
        <v>19</v>
      </c>
      <c r="N366" s="214" t="s">
        <v>44</v>
      </c>
      <c r="O366" s="86"/>
      <c r="P366" s="215">
        <f>O366*H366</f>
        <v>0</v>
      </c>
      <c r="Q366" s="215">
        <v>6.0000000000000002E-05</v>
      </c>
      <c r="R366" s="215">
        <f>Q366*H366</f>
        <v>0.0037799999999999999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135</v>
      </c>
      <c r="AT366" s="217" t="s">
        <v>130</v>
      </c>
      <c r="AU366" s="217" t="s">
        <v>83</v>
      </c>
      <c r="AY366" s="19" t="s">
        <v>128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81</v>
      </c>
      <c r="BK366" s="218">
        <f>ROUND(I366*H366,2)</f>
        <v>0</v>
      </c>
      <c r="BL366" s="19" t="s">
        <v>135</v>
      </c>
      <c r="BM366" s="217" t="s">
        <v>505</v>
      </c>
    </row>
    <row r="367" s="2" customFormat="1">
      <c r="A367" s="40"/>
      <c r="B367" s="41"/>
      <c r="C367" s="42"/>
      <c r="D367" s="219" t="s">
        <v>137</v>
      </c>
      <c r="E367" s="42"/>
      <c r="F367" s="220" t="s">
        <v>506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137</v>
      </c>
      <c r="AU367" s="19" t="s">
        <v>83</v>
      </c>
    </row>
    <row r="368" s="2" customFormat="1">
      <c r="A368" s="40"/>
      <c r="B368" s="41"/>
      <c r="C368" s="42"/>
      <c r="D368" s="224" t="s">
        <v>139</v>
      </c>
      <c r="E368" s="42"/>
      <c r="F368" s="225" t="s">
        <v>507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139</v>
      </c>
      <c r="AU368" s="19" t="s">
        <v>83</v>
      </c>
    </row>
    <row r="369" s="2" customFormat="1" ht="24.15" customHeight="1">
      <c r="A369" s="40"/>
      <c r="B369" s="41"/>
      <c r="C369" s="206" t="s">
        <v>508</v>
      </c>
      <c r="D369" s="206" t="s">
        <v>130</v>
      </c>
      <c r="E369" s="207" t="s">
        <v>509</v>
      </c>
      <c r="F369" s="208" t="s">
        <v>510</v>
      </c>
      <c r="G369" s="209" t="s">
        <v>133</v>
      </c>
      <c r="H369" s="210">
        <v>82</v>
      </c>
      <c r="I369" s="211"/>
      <c r="J369" s="212">
        <f>ROUND(I369*H369,2)</f>
        <v>0</v>
      </c>
      <c r="K369" s="208" t="s">
        <v>134</v>
      </c>
      <c r="L369" s="46"/>
      <c r="M369" s="213" t="s">
        <v>19</v>
      </c>
      <c r="N369" s="214" t="s">
        <v>44</v>
      </c>
      <c r="O369" s="86"/>
      <c r="P369" s="215">
        <f>O369*H369</f>
        <v>0</v>
      </c>
      <c r="Q369" s="215">
        <v>0.0014499999999999999</v>
      </c>
      <c r="R369" s="215">
        <f>Q369*H369</f>
        <v>0.11889999999999999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135</v>
      </c>
      <c r="AT369" s="217" t="s">
        <v>130</v>
      </c>
      <c r="AU369" s="217" t="s">
        <v>83</v>
      </c>
      <c r="AY369" s="19" t="s">
        <v>128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81</v>
      </c>
      <c r="BK369" s="218">
        <f>ROUND(I369*H369,2)</f>
        <v>0</v>
      </c>
      <c r="BL369" s="19" t="s">
        <v>135</v>
      </c>
      <c r="BM369" s="217" t="s">
        <v>511</v>
      </c>
    </row>
    <row r="370" s="2" customFormat="1">
      <c r="A370" s="40"/>
      <c r="B370" s="41"/>
      <c r="C370" s="42"/>
      <c r="D370" s="219" t="s">
        <v>137</v>
      </c>
      <c r="E370" s="42"/>
      <c r="F370" s="220" t="s">
        <v>512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137</v>
      </c>
      <c r="AU370" s="19" t="s">
        <v>83</v>
      </c>
    </row>
    <row r="371" s="2" customFormat="1">
      <c r="A371" s="40"/>
      <c r="B371" s="41"/>
      <c r="C371" s="42"/>
      <c r="D371" s="224" t="s">
        <v>139</v>
      </c>
      <c r="E371" s="42"/>
      <c r="F371" s="225" t="s">
        <v>513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139</v>
      </c>
      <c r="AU371" s="19" t="s">
        <v>83</v>
      </c>
    </row>
    <row r="372" s="2" customFormat="1" ht="24.15" customHeight="1">
      <c r="A372" s="40"/>
      <c r="B372" s="41"/>
      <c r="C372" s="206" t="s">
        <v>514</v>
      </c>
      <c r="D372" s="206" t="s">
        <v>130</v>
      </c>
      <c r="E372" s="207" t="s">
        <v>515</v>
      </c>
      <c r="F372" s="208" t="s">
        <v>516</v>
      </c>
      <c r="G372" s="209" t="s">
        <v>184</v>
      </c>
      <c r="H372" s="210">
        <v>12</v>
      </c>
      <c r="I372" s="211"/>
      <c r="J372" s="212">
        <f>ROUND(I372*H372,2)</f>
        <v>0</v>
      </c>
      <c r="K372" s="208" t="s">
        <v>134</v>
      </c>
      <c r="L372" s="46"/>
      <c r="M372" s="213" t="s">
        <v>19</v>
      </c>
      <c r="N372" s="214" t="s">
        <v>44</v>
      </c>
      <c r="O372" s="86"/>
      <c r="P372" s="215">
        <f>O372*H372</f>
        <v>0</v>
      </c>
      <c r="Q372" s="215">
        <v>0.00033</v>
      </c>
      <c r="R372" s="215">
        <f>Q372*H372</f>
        <v>0.00396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135</v>
      </c>
      <c r="AT372" s="217" t="s">
        <v>130</v>
      </c>
      <c r="AU372" s="217" t="s">
        <v>83</v>
      </c>
      <c r="AY372" s="19" t="s">
        <v>128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81</v>
      </c>
      <c r="BK372" s="218">
        <f>ROUND(I372*H372,2)</f>
        <v>0</v>
      </c>
      <c r="BL372" s="19" t="s">
        <v>135</v>
      </c>
      <c r="BM372" s="217" t="s">
        <v>517</v>
      </c>
    </row>
    <row r="373" s="2" customFormat="1">
      <c r="A373" s="40"/>
      <c r="B373" s="41"/>
      <c r="C373" s="42"/>
      <c r="D373" s="219" t="s">
        <v>137</v>
      </c>
      <c r="E373" s="42"/>
      <c r="F373" s="220" t="s">
        <v>518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137</v>
      </c>
      <c r="AU373" s="19" t="s">
        <v>83</v>
      </c>
    </row>
    <row r="374" s="2" customFormat="1">
      <c r="A374" s="40"/>
      <c r="B374" s="41"/>
      <c r="C374" s="42"/>
      <c r="D374" s="224" t="s">
        <v>139</v>
      </c>
      <c r="E374" s="42"/>
      <c r="F374" s="225" t="s">
        <v>519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139</v>
      </c>
      <c r="AU374" s="19" t="s">
        <v>83</v>
      </c>
    </row>
    <row r="375" s="2" customFormat="1">
      <c r="A375" s="40"/>
      <c r="B375" s="41"/>
      <c r="C375" s="42"/>
      <c r="D375" s="219" t="s">
        <v>520</v>
      </c>
      <c r="E375" s="42"/>
      <c r="F375" s="268" t="s">
        <v>521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520</v>
      </c>
      <c r="AU375" s="19" t="s">
        <v>83</v>
      </c>
    </row>
    <row r="376" s="2" customFormat="1" ht="24.15" customHeight="1">
      <c r="A376" s="40"/>
      <c r="B376" s="41"/>
      <c r="C376" s="206" t="s">
        <v>522</v>
      </c>
      <c r="D376" s="206" t="s">
        <v>130</v>
      </c>
      <c r="E376" s="207" t="s">
        <v>523</v>
      </c>
      <c r="F376" s="208" t="s">
        <v>524</v>
      </c>
      <c r="G376" s="209" t="s">
        <v>184</v>
      </c>
      <c r="H376" s="210">
        <v>63</v>
      </c>
      <c r="I376" s="211"/>
      <c r="J376" s="212">
        <f>ROUND(I376*H376,2)</f>
        <v>0</v>
      </c>
      <c r="K376" s="208" t="s">
        <v>134</v>
      </c>
      <c r="L376" s="46"/>
      <c r="M376" s="213" t="s">
        <v>19</v>
      </c>
      <c r="N376" s="214" t="s">
        <v>44</v>
      </c>
      <c r="O376" s="86"/>
      <c r="P376" s="215">
        <f>O376*H376</f>
        <v>0</v>
      </c>
      <c r="Q376" s="215">
        <v>0.00011</v>
      </c>
      <c r="R376" s="215">
        <f>Q376*H376</f>
        <v>0.0069300000000000004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135</v>
      </c>
      <c r="AT376" s="217" t="s">
        <v>130</v>
      </c>
      <c r="AU376" s="217" t="s">
        <v>83</v>
      </c>
      <c r="AY376" s="19" t="s">
        <v>128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81</v>
      </c>
      <c r="BK376" s="218">
        <f>ROUND(I376*H376,2)</f>
        <v>0</v>
      </c>
      <c r="BL376" s="19" t="s">
        <v>135</v>
      </c>
      <c r="BM376" s="217" t="s">
        <v>525</v>
      </c>
    </row>
    <row r="377" s="2" customFormat="1">
      <c r="A377" s="40"/>
      <c r="B377" s="41"/>
      <c r="C377" s="42"/>
      <c r="D377" s="219" t="s">
        <v>137</v>
      </c>
      <c r="E377" s="42"/>
      <c r="F377" s="220" t="s">
        <v>526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137</v>
      </c>
      <c r="AU377" s="19" t="s">
        <v>83</v>
      </c>
    </row>
    <row r="378" s="2" customFormat="1">
      <c r="A378" s="40"/>
      <c r="B378" s="41"/>
      <c r="C378" s="42"/>
      <c r="D378" s="224" t="s">
        <v>139</v>
      </c>
      <c r="E378" s="42"/>
      <c r="F378" s="225" t="s">
        <v>527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139</v>
      </c>
      <c r="AU378" s="19" t="s">
        <v>83</v>
      </c>
    </row>
    <row r="379" s="2" customFormat="1">
      <c r="A379" s="40"/>
      <c r="B379" s="41"/>
      <c r="C379" s="42"/>
      <c r="D379" s="219" t="s">
        <v>520</v>
      </c>
      <c r="E379" s="42"/>
      <c r="F379" s="268" t="s">
        <v>521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520</v>
      </c>
      <c r="AU379" s="19" t="s">
        <v>83</v>
      </c>
    </row>
    <row r="380" s="2" customFormat="1" ht="24.15" customHeight="1">
      <c r="A380" s="40"/>
      <c r="B380" s="41"/>
      <c r="C380" s="206" t="s">
        <v>528</v>
      </c>
      <c r="D380" s="206" t="s">
        <v>130</v>
      </c>
      <c r="E380" s="207" t="s">
        <v>529</v>
      </c>
      <c r="F380" s="208" t="s">
        <v>530</v>
      </c>
      <c r="G380" s="209" t="s">
        <v>133</v>
      </c>
      <c r="H380" s="210">
        <v>82</v>
      </c>
      <c r="I380" s="211"/>
      <c r="J380" s="212">
        <f>ROUND(I380*H380,2)</f>
        <v>0</v>
      </c>
      <c r="K380" s="208" t="s">
        <v>134</v>
      </c>
      <c r="L380" s="46"/>
      <c r="M380" s="213" t="s">
        <v>19</v>
      </c>
      <c r="N380" s="214" t="s">
        <v>44</v>
      </c>
      <c r="O380" s="86"/>
      <c r="P380" s="215">
        <f>O380*H380</f>
        <v>0</v>
      </c>
      <c r="Q380" s="215">
        <v>0.0025999999999999999</v>
      </c>
      <c r="R380" s="215">
        <f>Q380*H380</f>
        <v>0.2132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135</v>
      </c>
      <c r="AT380" s="217" t="s">
        <v>130</v>
      </c>
      <c r="AU380" s="217" t="s">
        <v>83</v>
      </c>
      <c r="AY380" s="19" t="s">
        <v>128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81</v>
      </c>
      <c r="BK380" s="218">
        <f>ROUND(I380*H380,2)</f>
        <v>0</v>
      </c>
      <c r="BL380" s="19" t="s">
        <v>135</v>
      </c>
      <c r="BM380" s="217" t="s">
        <v>531</v>
      </c>
    </row>
    <row r="381" s="2" customFormat="1">
      <c r="A381" s="40"/>
      <c r="B381" s="41"/>
      <c r="C381" s="42"/>
      <c r="D381" s="219" t="s">
        <v>137</v>
      </c>
      <c r="E381" s="42"/>
      <c r="F381" s="220" t="s">
        <v>532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137</v>
      </c>
      <c r="AU381" s="19" t="s">
        <v>83</v>
      </c>
    </row>
    <row r="382" s="2" customFormat="1">
      <c r="A382" s="40"/>
      <c r="B382" s="41"/>
      <c r="C382" s="42"/>
      <c r="D382" s="224" t="s">
        <v>139</v>
      </c>
      <c r="E382" s="42"/>
      <c r="F382" s="225" t="s">
        <v>533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139</v>
      </c>
      <c r="AU382" s="19" t="s">
        <v>83</v>
      </c>
    </row>
    <row r="383" s="2" customFormat="1">
      <c r="A383" s="40"/>
      <c r="B383" s="41"/>
      <c r="C383" s="42"/>
      <c r="D383" s="219" t="s">
        <v>520</v>
      </c>
      <c r="E383" s="42"/>
      <c r="F383" s="268" t="s">
        <v>534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520</v>
      </c>
      <c r="AU383" s="19" t="s">
        <v>83</v>
      </c>
    </row>
    <row r="384" s="13" customFormat="1">
      <c r="A384" s="13"/>
      <c r="B384" s="226"/>
      <c r="C384" s="227"/>
      <c r="D384" s="219" t="s">
        <v>141</v>
      </c>
      <c r="E384" s="228" t="s">
        <v>19</v>
      </c>
      <c r="F384" s="229" t="s">
        <v>535</v>
      </c>
      <c r="G384" s="227"/>
      <c r="H384" s="228" t="s">
        <v>19</v>
      </c>
      <c r="I384" s="230"/>
      <c r="J384" s="227"/>
      <c r="K384" s="227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141</v>
      </c>
      <c r="AU384" s="235" t="s">
        <v>83</v>
      </c>
      <c r="AV384" s="13" t="s">
        <v>81</v>
      </c>
      <c r="AW384" s="13" t="s">
        <v>35</v>
      </c>
      <c r="AX384" s="13" t="s">
        <v>73</v>
      </c>
      <c r="AY384" s="235" t="s">
        <v>128</v>
      </c>
    </row>
    <row r="385" s="14" customFormat="1">
      <c r="A385" s="14"/>
      <c r="B385" s="236"/>
      <c r="C385" s="237"/>
      <c r="D385" s="219" t="s">
        <v>141</v>
      </c>
      <c r="E385" s="238" t="s">
        <v>19</v>
      </c>
      <c r="F385" s="239" t="s">
        <v>536</v>
      </c>
      <c r="G385" s="237"/>
      <c r="H385" s="240">
        <v>61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141</v>
      </c>
      <c r="AU385" s="246" t="s">
        <v>83</v>
      </c>
      <c r="AV385" s="14" t="s">
        <v>83</v>
      </c>
      <c r="AW385" s="14" t="s">
        <v>35</v>
      </c>
      <c r="AX385" s="14" t="s">
        <v>73</v>
      </c>
      <c r="AY385" s="246" t="s">
        <v>128</v>
      </c>
    </row>
    <row r="386" s="13" customFormat="1">
      <c r="A386" s="13"/>
      <c r="B386" s="226"/>
      <c r="C386" s="227"/>
      <c r="D386" s="219" t="s">
        <v>141</v>
      </c>
      <c r="E386" s="228" t="s">
        <v>19</v>
      </c>
      <c r="F386" s="229" t="s">
        <v>537</v>
      </c>
      <c r="G386" s="227"/>
      <c r="H386" s="228" t="s">
        <v>19</v>
      </c>
      <c r="I386" s="230"/>
      <c r="J386" s="227"/>
      <c r="K386" s="227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141</v>
      </c>
      <c r="AU386" s="235" t="s">
        <v>83</v>
      </c>
      <c r="AV386" s="13" t="s">
        <v>81</v>
      </c>
      <c r="AW386" s="13" t="s">
        <v>35</v>
      </c>
      <c r="AX386" s="13" t="s">
        <v>73</v>
      </c>
      <c r="AY386" s="235" t="s">
        <v>128</v>
      </c>
    </row>
    <row r="387" s="14" customFormat="1">
      <c r="A387" s="14"/>
      <c r="B387" s="236"/>
      <c r="C387" s="237"/>
      <c r="D387" s="219" t="s">
        <v>141</v>
      </c>
      <c r="E387" s="238" t="s">
        <v>19</v>
      </c>
      <c r="F387" s="239" t="s">
        <v>8</v>
      </c>
      <c r="G387" s="237"/>
      <c r="H387" s="240">
        <v>12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141</v>
      </c>
      <c r="AU387" s="246" t="s">
        <v>83</v>
      </c>
      <c r="AV387" s="14" t="s">
        <v>83</v>
      </c>
      <c r="AW387" s="14" t="s">
        <v>35</v>
      </c>
      <c r="AX387" s="14" t="s">
        <v>73</v>
      </c>
      <c r="AY387" s="246" t="s">
        <v>128</v>
      </c>
    </row>
    <row r="388" s="13" customFormat="1">
      <c r="A388" s="13"/>
      <c r="B388" s="226"/>
      <c r="C388" s="227"/>
      <c r="D388" s="219" t="s">
        <v>141</v>
      </c>
      <c r="E388" s="228" t="s">
        <v>19</v>
      </c>
      <c r="F388" s="229" t="s">
        <v>538</v>
      </c>
      <c r="G388" s="227"/>
      <c r="H388" s="228" t="s">
        <v>19</v>
      </c>
      <c r="I388" s="230"/>
      <c r="J388" s="227"/>
      <c r="K388" s="227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141</v>
      </c>
      <c r="AU388" s="235" t="s">
        <v>83</v>
      </c>
      <c r="AV388" s="13" t="s">
        <v>81</v>
      </c>
      <c r="AW388" s="13" t="s">
        <v>35</v>
      </c>
      <c r="AX388" s="13" t="s">
        <v>73</v>
      </c>
      <c r="AY388" s="235" t="s">
        <v>128</v>
      </c>
    </row>
    <row r="389" s="14" customFormat="1">
      <c r="A389" s="14"/>
      <c r="B389" s="236"/>
      <c r="C389" s="237"/>
      <c r="D389" s="219" t="s">
        <v>141</v>
      </c>
      <c r="E389" s="238" t="s">
        <v>19</v>
      </c>
      <c r="F389" s="239" t="s">
        <v>197</v>
      </c>
      <c r="G389" s="237"/>
      <c r="H389" s="240">
        <v>9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141</v>
      </c>
      <c r="AU389" s="246" t="s">
        <v>83</v>
      </c>
      <c r="AV389" s="14" t="s">
        <v>83</v>
      </c>
      <c r="AW389" s="14" t="s">
        <v>35</v>
      </c>
      <c r="AX389" s="14" t="s">
        <v>73</v>
      </c>
      <c r="AY389" s="246" t="s">
        <v>128</v>
      </c>
    </row>
    <row r="390" s="15" customFormat="1">
      <c r="A390" s="15"/>
      <c r="B390" s="247"/>
      <c r="C390" s="248"/>
      <c r="D390" s="219" t="s">
        <v>141</v>
      </c>
      <c r="E390" s="249" t="s">
        <v>19</v>
      </c>
      <c r="F390" s="250" t="s">
        <v>155</v>
      </c>
      <c r="G390" s="248"/>
      <c r="H390" s="251">
        <v>82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7" t="s">
        <v>141</v>
      </c>
      <c r="AU390" s="257" t="s">
        <v>83</v>
      </c>
      <c r="AV390" s="15" t="s">
        <v>135</v>
      </c>
      <c r="AW390" s="15" t="s">
        <v>35</v>
      </c>
      <c r="AX390" s="15" t="s">
        <v>81</v>
      </c>
      <c r="AY390" s="257" t="s">
        <v>128</v>
      </c>
    </row>
    <row r="391" s="2" customFormat="1" ht="16.5" customHeight="1">
      <c r="A391" s="40"/>
      <c r="B391" s="41"/>
      <c r="C391" s="206" t="s">
        <v>539</v>
      </c>
      <c r="D391" s="206" t="s">
        <v>130</v>
      </c>
      <c r="E391" s="207" t="s">
        <v>540</v>
      </c>
      <c r="F391" s="208" t="s">
        <v>541</v>
      </c>
      <c r="G391" s="209" t="s">
        <v>184</v>
      </c>
      <c r="H391" s="210">
        <v>75</v>
      </c>
      <c r="I391" s="211"/>
      <c r="J391" s="212">
        <f>ROUND(I391*H391,2)</f>
        <v>0</v>
      </c>
      <c r="K391" s="208" t="s">
        <v>134</v>
      </c>
      <c r="L391" s="46"/>
      <c r="M391" s="213" t="s">
        <v>19</v>
      </c>
      <c r="N391" s="214" t="s">
        <v>44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135</v>
      </c>
      <c r="AT391" s="217" t="s">
        <v>130</v>
      </c>
      <c r="AU391" s="217" t="s">
        <v>83</v>
      </c>
      <c r="AY391" s="19" t="s">
        <v>128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81</v>
      </c>
      <c r="BK391" s="218">
        <f>ROUND(I391*H391,2)</f>
        <v>0</v>
      </c>
      <c r="BL391" s="19" t="s">
        <v>135</v>
      </c>
      <c r="BM391" s="217" t="s">
        <v>542</v>
      </c>
    </row>
    <row r="392" s="2" customFormat="1">
      <c r="A392" s="40"/>
      <c r="B392" s="41"/>
      <c r="C392" s="42"/>
      <c r="D392" s="219" t="s">
        <v>137</v>
      </c>
      <c r="E392" s="42"/>
      <c r="F392" s="220" t="s">
        <v>543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137</v>
      </c>
      <c r="AU392" s="19" t="s">
        <v>83</v>
      </c>
    </row>
    <row r="393" s="2" customFormat="1">
      <c r="A393" s="40"/>
      <c r="B393" s="41"/>
      <c r="C393" s="42"/>
      <c r="D393" s="224" t="s">
        <v>139</v>
      </c>
      <c r="E393" s="42"/>
      <c r="F393" s="225" t="s">
        <v>544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139</v>
      </c>
      <c r="AU393" s="19" t="s">
        <v>83</v>
      </c>
    </row>
    <row r="394" s="2" customFormat="1" ht="16.5" customHeight="1">
      <c r="A394" s="40"/>
      <c r="B394" s="41"/>
      <c r="C394" s="206" t="s">
        <v>536</v>
      </c>
      <c r="D394" s="206" t="s">
        <v>130</v>
      </c>
      <c r="E394" s="207" t="s">
        <v>545</v>
      </c>
      <c r="F394" s="208" t="s">
        <v>546</v>
      </c>
      <c r="G394" s="209" t="s">
        <v>133</v>
      </c>
      <c r="H394" s="210">
        <v>82</v>
      </c>
      <c r="I394" s="211"/>
      <c r="J394" s="212">
        <f>ROUND(I394*H394,2)</f>
        <v>0</v>
      </c>
      <c r="K394" s="208" t="s">
        <v>134</v>
      </c>
      <c r="L394" s="46"/>
      <c r="M394" s="213" t="s">
        <v>19</v>
      </c>
      <c r="N394" s="214" t="s">
        <v>44</v>
      </c>
      <c r="O394" s="86"/>
      <c r="P394" s="215">
        <f>O394*H394</f>
        <v>0</v>
      </c>
      <c r="Q394" s="215">
        <v>1.22E-05</v>
      </c>
      <c r="R394" s="215">
        <f>Q394*H394</f>
        <v>0.0010004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135</v>
      </c>
      <c r="AT394" s="217" t="s">
        <v>130</v>
      </c>
      <c r="AU394" s="217" t="s">
        <v>83</v>
      </c>
      <c r="AY394" s="19" t="s">
        <v>128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81</v>
      </c>
      <c r="BK394" s="218">
        <f>ROUND(I394*H394,2)</f>
        <v>0</v>
      </c>
      <c r="BL394" s="19" t="s">
        <v>135</v>
      </c>
      <c r="BM394" s="217" t="s">
        <v>547</v>
      </c>
    </row>
    <row r="395" s="2" customFormat="1">
      <c r="A395" s="40"/>
      <c r="B395" s="41"/>
      <c r="C395" s="42"/>
      <c r="D395" s="219" t="s">
        <v>137</v>
      </c>
      <c r="E395" s="42"/>
      <c r="F395" s="220" t="s">
        <v>548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137</v>
      </c>
      <c r="AU395" s="19" t="s">
        <v>83</v>
      </c>
    </row>
    <row r="396" s="2" customFormat="1">
      <c r="A396" s="40"/>
      <c r="B396" s="41"/>
      <c r="C396" s="42"/>
      <c r="D396" s="224" t="s">
        <v>139</v>
      </c>
      <c r="E396" s="42"/>
      <c r="F396" s="225" t="s">
        <v>549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139</v>
      </c>
      <c r="AU396" s="19" t="s">
        <v>83</v>
      </c>
    </row>
    <row r="397" s="2" customFormat="1" ht="33" customHeight="1">
      <c r="A397" s="40"/>
      <c r="B397" s="41"/>
      <c r="C397" s="206" t="s">
        <v>550</v>
      </c>
      <c r="D397" s="206" t="s">
        <v>130</v>
      </c>
      <c r="E397" s="207" t="s">
        <v>551</v>
      </c>
      <c r="F397" s="208" t="s">
        <v>552</v>
      </c>
      <c r="G397" s="209" t="s">
        <v>184</v>
      </c>
      <c r="H397" s="210">
        <v>31</v>
      </c>
      <c r="I397" s="211"/>
      <c r="J397" s="212">
        <f>ROUND(I397*H397,2)</f>
        <v>0</v>
      </c>
      <c r="K397" s="208" t="s">
        <v>134</v>
      </c>
      <c r="L397" s="46"/>
      <c r="M397" s="213" t="s">
        <v>19</v>
      </c>
      <c r="N397" s="214" t="s">
        <v>44</v>
      </c>
      <c r="O397" s="86"/>
      <c r="P397" s="215">
        <f>O397*H397</f>
        <v>0</v>
      </c>
      <c r="Q397" s="215">
        <v>0.15540000000000001</v>
      </c>
      <c r="R397" s="215">
        <f>Q397*H397</f>
        <v>4.8174000000000001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135</v>
      </c>
      <c r="AT397" s="217" t="s">
        <v>130</v>
      </c>
      <c r="AU397" s="217" t="s">
        <v>83</v>
      </c>
      <c r="AY397" s="19" t="s">
        <v>128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81</v>
      </c>
      <c r="BK397" s="218">
        <f>ROUND(I397*H397,2)</f>
        <v>0</v>
      </c>
      <c r="BL397" s="19" t="s">
        <v>135</v>
      </c>
      <c r="BM397" s="217" t="s">
        <v>553</v>
      </c>
    </row>
    <row r="398" s="2" customFormat="1">
      <c r="A398" s="40"/>
      <c r="B398" s="41"/>
      <c r="C398" s="42"/>
      <c r="D398" s="219" t="s">
        <v>137</v>
      </c>
      <c r="E398" s="42"/>
      <c r="F398" s="220" t="s">
        <v>554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137</v>
      </c>
      <c r="AU398" s="19" t="s">
        <v>83</v>
      </c>
    </row>
    <row r="399" s="2" customFormat="1">
      <c r="A399" s="40"/>
      <c r="B399" s="41"/>
      <c r="C399" s="42"/>
      <c r="D399" s="224" t="s">
        <v>139</v>
      </c>
      <c r="E399" s="42"/>
      <c r="F399" s="225" t="s">
        <v>555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139</v>
      </c>
      <c r="AU399" s="19" t="s">
        <v>83</v>
      </c>
    </row>
    <row r="400" s="2" customFormat="1" ht="16.5" customHeight="1">
      <c r="A400" s="40"/>
      <c r="B400" s="41"/>
      <c r="C400" s="258" t="s">
        <v>556</v>
      </c>
      <c r="D400" s="258" t="s">
        <v>277</v>
      </c>
      <c r="E400" s="259" t="s">
        <v>557</v>
      </c>
      <c r="F400" s="260" t="s">
        <v>558</v>
      </c>
      <c r="G400" s="261" t="s">
        <v>184</v>
      </c>
      <c r="H400" s="262">
        <v>32.549999999999997</v>
      </c>
      <c r="I400" s="263"/>
      <c r="J400" s="264">
        <f>ROUND(I400*H400,2)</f>
        <v>0</v>
      </c>
      <c r="K400" s="260" t="s">
        <v>134</v>
      </c>
      <c r="L400" s="265"/>
      <c r="M400" s="266" t="s">
        <v>19</v>
      </c>
      <c r="N400" s="267" t="s">
        <v>44</v>
      </c>
      <c r="O400" s="86"/>
      <c r="P400" s="215">
        <f>O400*H400</f>
        <v>0</v>
      </c>
      <c r="Q400" s="215">
        <v>0.056000000000000001</v>
      </c>
      <c r="R400" s="215">
        <f>Q400*H400</f>
        <v>1.8228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191</v>
      </c>
      <c r="AT400" s="217" t="s">
        <v>277</v>
      </c>
      <c r="AU400" s="217" t="s">
        <v>83</v>
      </c>
      <c r="AY400" s="19" t="s">
        <v>128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81</v>
      </c>
      <c r="BK400" s="218">
        <f>ROUND(I400*H400,2)</f>
        <v>0</v>
      </c>
      <c r="BL400" s="19" t="s">
        <v>135</v>
      </c>
      <c r="BM400" s="217" t="s">
        <v>559</v>
      </c>
    </row>
    <row r="401" s="2" customFormat="1">
      <c r="A401" s="40"/>
      <c r="B401" s="41"/>
      <c r="C401" s="42"/>
      <c r="D401" s="219" t="s">
        <v>137</v>
      </c>
      <c r="E401" s="42"/>
      <c r="F401" s="220" t="s">
        <v>558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137</v>
      </c>
      <c r="AU401" s="19" t="s">
        <v>83</v>
      </c>
    </row>
    <row r="402" s="14" customFormat="1">
      <c r="A402" s="14"/>
      <c r="B402" s="236"/>
      <c r="C402" s="237"/>
      <c r="D402" s="219" t="s">
        <v>141</v>
      </c>
      <c r="E402" s="237"/>
      <c r="F402" s="239" t="s">
        <v>560</v>
      </c>
      <c r="G402" s="237"/>
      <c r="H402" s="240">
        <v>32.549999999999997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141</v>
      </c>
      <c r="AU402" s="246" t="s">
        <v>83</v>
      </c>
      <c r="AV402" s="14" t="s">
        <v>83</v>
      </c>
      <c r="AW402" s="14" t="s">
        <v>4</v>
      </c>
      <c r="AX402" s="14" t="s">
        <v>81</v>
      </c>
      <c r="AY402" s="246" t="s">
        <v>128</v>
      </c>
    </row>
    <row r="403" s="2" customFormat="1" ht="24.15" customHeight="1">
      <c r="A403" s="40"/>
      <c r="B403" s="41"/>
      <c r="C403" s="206" t="s">
        <v>561</v>
      </c>
      <c r="D403" s="206" t="s">
        <v>130</v>
      </c>
      <c r="E403" s="207" t="s">
        <v>562</v>
      </c>
      <c r="F403" s="208" t="s">
        <v>563</v>
      </c>
      <c r="G403" s="209" t="s">
        <v>184</v>
      </c>
      <c r="H403" s="210">
        <v>6</v>
      </c>
      <c r="I403" s="211"/>
      <c r="J403" s="212">
        <f>ROUND(I403*H403,2)</f>
        <v>0</v>
      </c>
      <c r="K403" s="208" t="s">
        <v>134</v>
      </c>
      <c r="L403" s="46"/>
      <c r="M403" s="213" t="s">
        <v>19</v>
      </c>
      <c r="N403" s="214" t="s">
        <v>44</v>
      </c>
      <c r="O403" s="86"/>
      <c r="P403" s="215">
        <f>O403*H403</f>
        <v>0</v>
      </c>
      <c r="Q403" s="215">
        <v>0.16849</v>
      </c>
      <c r="R403" s="215">
        <f>Q403*H403</f>
        <v>1.01094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135</v>
      </c>
      <c r="AT403" s="217" t="s">
        <v>130</v>
      </c>
      <c r="AU403" s="217" t="s">
        <v>83</v>
      </c>
      <c r="AY403" s="19" t="s">
        <v>128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81</v>
      </c>
      <c r="BK403" s="218">
        <f>ROUND(I403*H403,2)</f>
        <v>0</v>
      </c>
      <c r="BL403" s="19" t="s">
        <v>135</v>
      </c>
      <c r="BM403" s="217" t="s">
        <v>564</v>
      </c>
    </row>
    <row r="404" s="2" customFormat="1">
      <c r="A404" s="40"/>
      <c r="B404" s="41"/>
      <c r="C404" s="42"/>
      <c r="D404" s="219" t="s">
        <v>137</v>
      </c>
      <c r="E404" s="42"/>
      <c r="F404" s="220" t="s">
        <v>565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137</v>
      </c>
      <c r="AU404" s="19" t="s">
        <v>83</v>
      </c>
    </row>
    <row r="405" s="2" customFormat="1">
      <c r="A405" s="40"/>
      <c r="B405" s="41"/>
      <c r="C405" s="42"/>
      <c r="D405" s="224" t="s">
        <v>139</v>
      </c>
      <c r="E405" s="42"/>
      <c r="F405" s="225" t="s">
        <v>566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139</v>
      </c>
      <c r="AU405" s="19" t="s">
        <v>83</v>
      </c>
    </row>
    <row r="406" s="13" customFormat="1">
      <c r="A406" s="13"/>
      <c r="B406" s="226"/>
      <c r="C406" s="227"/>
      <c r="D406" s="219" t="s">
        <v>141</v>
      </c>
      <c r="E406" s="228" t="s">
        <v>19</v>
      </c>
      <c r="F406" s="229" t="s">
        <v>567</v>
      </c>
      <c r="G406" s="227"/>
      <c r="H406" s="228" t="s">
        <v>19</v>
      </c>
      <c r="I406" s="230"/>
      <c r="J406" s="227"/>
      <c r="K406" s="227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141</v>
      </c>
      <c r="AU406" s="235" t="s">
        <v>83</v>
      </c>
      <c r="AV406" s="13" t="s">
        <v>81</v>
      </c>
      <c r="AW406" s="13" t="s">
        <v>35</v>
      </c>
      <c r="AX406" s="13" t="s">
        <v>73</v>
      </c>
      <c r="AY406" s="235" t="s">
        <v>128</v>
      </c>
    </row>
    <row r="407" s="14" customFormat="1">
      <c r="A407" s="14"/>
      <c r="B407" s="236"/>
      <c r="C407" s="237"/>
      <c r="D407" s="219" t="s">
        <v>141</v>
      </c>
      <c r="E407" s="238" t="s">
        <v>19</v>
      </c>
      <c r="F407" s="239" t="s">
        <v>175</v>
      </c>
      <c r="G407" s="237"/>
      <c r="H407" s="240">
        <v>6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141</v>
      </c>
      <c r="AU407" s="246" t="s">
        <v>83</v>
      </c>
      <c r="AV407" s="14" t="s">
        <v>83</v>
      </c>
      <c r="AW407" s="14" t="s">
        <v>35</v>
      </c>
      <c r="AX407" s="14" t="s">
        <v>81</v>
      </c>
      <c r="AY407" s="246" t="s">
        <v>128</v>
      </c>
    </row>
    <row r="408" s="2" customFormat="1" ht="24.15" customHeight="1">
      <c r="A408" s="40"/>
      <c r="B408" s="41"/>
      <c r="C408" s="206" t="s">
        <v>568</v>
      </c>
      <c r="D408" s="206" t="s">
        <v>130</v>
      </c>
      <c r="E408" s="207" t="s">
        <v>569</v>
      </c>
      <c r="F408" s="208" t="s">
        <v>570</v>
      </c>
      <c r="G408" s="209" t="s">
        <v>209</v>
      </c>
      <c r="H408" s="210">
        <v>2.2799999999999998</v>
      </c>
      <c r="I408" s="211"/>
      <c r="J408" s="212">
        <f>ROUND(I408*H408,2)</f>
        <v>0</v>
      </c>
      <c r="K408" s="208" t="s">
        <v>134</v>
      </c>
      <c r="L408" s="46"/>
      <c r="M408" s="213" t="s">
        <v>19</v>
      </c>
      <c r="N408" s="214" t="s">
        <v>44</v>
      </c>
      <c r="O408" s="86"/>
      <c r="P408" s="215">
        <f>O408*H408</f>
        <v>0</v>
      </c>
      <c r="Q408" s="215">
        <v>2.2563399999999998</v>
      </c>
      <c r="R408" s="215">
        <f>Q408*H408</f>
        <v>5.1444551999999995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135</v>
      </c>
      <c r="AT408" s="217" t="s">
        <v>130</v>
      </c>
      <c r="AU408" s="217" t="s">
        <v>83</v>
      </c>
      <c r="AY408" s="19" t="s">
        <v>128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81</v>
      </c>
      <c r="BK408" s="218">
        <f>ROUND(I408*H408,2)</f>
        <v>0</v>
      </c>
      <c r="BL408" s="19" t="s">
        <v>135</v>
      </c>
      <c r="BM408" s="217" t="s">
        <v>571</v>
      </c>
    </row>
    <row r="409" s="2" customFormat="1">
      <c r="A409" s="40"/>
      <c r="B409" s="41"/>
      <c r="C409" s="42"/>
      <c r="D409" s="219" t="s">
        <v>137</v>
      </c>
      <c r="E409" s="42"/>
      <c r="F409" s="220" t="s">
        <v>570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137</v>
      </c>
      <c r="AU409" s="19" t="s">
        <v>83</v>
      </c>
    </row>
    <row r="410" s="2" customFormat="1">
      <c r="A410" s="40"/>
      <c r="B410" s="41"/>
      <c r="C410" s="42"/>
      <c r="D410" s="224" t="s">
        <v>139</v>
      </c>
      <c r="E410" s="42"/>
      <c r="F410" s="225" t="s">
        <v>572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139</v>
      </c>
      <c r="AU410" s="19" t="s">
        <v>83</v>
      </c>
    </row>
    <row r="411" s="14" customFormat="1">
      <c r="A411" s="14"/>
      <c r="B411" s="236"/>
      <c r="C411" s="237"/>
      <c r="D411" s="219" t="s">
        <v>141</v>
      </c>
      <c r="E411" s="238" t="s">
        <v>19</v>
      </c>
      <c r="F411" s="239" t="s">
        <v>573</v>
      </c>
      <c r="G411" s="237"/>
      <c r="H411" s="240">
        <v>1.8600000000000001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141</v>
      </c>
      <c r="AU411" s="246" t="s">
        <v>83</v>
      </c>
      <c r="AV411" s="14" t="s">
        <v>83</v>
      </c>
      <c r="AW411" s="14" t="s">
        <v>35</v>
      </c>
      <c r="AX411" s="14" t="s">
        <v>73</v>
      </c>
      <c r="AY411" s="246" t="s">
        <v>128</v>
      </c>
    </row>
    <row r="412" s="14" customFormat="1">
      <c r="A412" s="14"/>
      <c r="B412" s="236"/>
      <c r="C412" s="237"/>
      <c r="D412" s="219" t="s">
        <v>141</v>
      </c>
      <c r="E412" s="238" t="s">
        <v>19</v>
      </c>
      <c r="F412" s="239" t="s">
        <v>574</v>
      </c>
      <c r="G412" s="237"/>
      <c r="H412" s="240">
        <v>0.41999999999999998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141</v>
      </c>
      <c r="AU412" s="246" t="s">
        <v>83</v>
      </c>
      <c r="AV412" s="14" t="s">
        <v>83</v>
      </c>
      <c r="AW412" s="14" t="s">
        <v>35</v>
      </c>
      <c r="AX412" s="14" t="s">
        <v>73</v>
      </c>
      <c r="AY412" s="246" t="s">
        <v>128</v>
      </c>
    </row>
    <row r="413" s="15" customFormat="1">
      <c r="A413" s="15"/>
      <c r="B413" s="247"/>
      <c r="C413" s="248"/>
      <c r="D413" s="219" t="s">
        <v>141</v>
      </c>
      <c r="E413" s="249" t="s">
        <v>19</v>
      </c>
      <c r="F413" s="250" t="s">
        <v>155</v>
      </c>
      <c r="G413" s="248"/>
      <c r="H413" s="251">
        <v>2.2800000000000002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7" t="s">
        <v>141</v>
      </c>
      <c r="AU413" s="257" t="s">
        <v>83</v>
      </c>
      <c r="AV413" s="15" t="s">
        <v>135</v>
      </c>
      <c r="AW413" s="15" t="s">
        <v>35</v>
      </c>
      <c r="AX413" s="15" t="s">
        <v>81</v>
      </c>
      <c r="AY413" s="257" t="s">
        <v>128</v>
      </c>
    </row>
    <row r="414" s="2" customFormat="1" ht="33" customHeight="1">
      <c r="A414" s="40"/>
      <c r="B414" s="41"/>
      <c r="C414" s="206" t="s">
        <v>575</v>
      </c>
      <c r="D414" s="206" t="s">
        <v>130</v>
      </c>
      <c r="E414" s="207" t="s">
        <v>576</v>
      </c>
      <c r="F414" s="208" t="s">
        <v>577</v>
      </c>
      <c r="G414" s="209" t="s">
        <v>184</v>
      </c>
      <c r="H414" s="210">
        <v>66</v>
      </c>
      <c r="I414" s="211"/>
      <c r="J414" s="212">
        <f>ROUND(I414*H414,2)</f>
        <v>0</v>
      </c>
      <c r="K414" s="208" t="s">
        <v>134</v>
      </c>
      <c r="L414" s="46"/>
      <c r="M414" s="213" t="s">
        <v>19</v>
      </c>
      <c r="N414" s="214" t="s">
        <v>44</v>
      </c>
      <c r="O414" s="86"/>
      <c r="P414" s="215">
        <f>O414*H414</f>
        <v>0</v>
      </c>
      <c r="Q414" s="215">
        <v>0.00060999999999999997</v>
      </c>
      <c r="R414" s="215">
        <f>Q414*H414</f>
        <v>0.040259999999999997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135</v>
      </c>
      <c r="AT414" s="217" t="s">
        <v>130</v>
      </c>
      <c r="AU414" s="217" t="s">
        <v>83</v>
      </c>
      <c r="AY414" s="19" t="s">
        <v>128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81</v>
      </c>
      <c r="BK414" s="218">
        <f>ROUND(I414*H414,2)</f>
        <v>0</v>
      </c>
      <c r="BL414" s="19" t="s">
        <v>135</v>
      </c>
      <c r="BM414" s="217" t="s">
        <v>578</v>
      </c>
    </row>
    <row r="415" s="2" customFormat="1">
      <c r="A415" s="40"/>
      <c r="B415" s="41"/>
      <c r="C415" s="42"/>
      <c r="D415" s="219" t="s">
        <v>137</v>
      </c>
      <c r="E415" s="42"/>
      <c r="F415" s="220" t="s">
        <v>579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137</v>
      </c>
      <c r="AU415" s="19" t="s">
        <v>83</v>
      </c>
    </row>
    <row r="416" s="2" customFormat="1">
      <c r="A416" s="40"/>
      <c r="B416" s="41"/>
      <c r="C416" s="42"/>
      <c r="D416" s="224" t="s">
        <v>139</v>
      </c>
      <c r="E416" s="42"/>
      <c r="F416" s="225" t="s">
        <v>580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139</v>
      </c>
      <c r="AU416" s="19" t="s">
        <v>83</v>
      </c>
    </row>
    <row r="417" s="13" customFormat="1">
      <c r="A417" s="13"/>
      <c r="B417" s="226"/>
      <c r="C417" s="227"/>
      <c r="D417" s="219" t="s">
        <v>141</v>
      </c>
      <c r="E417" s="228" t="s">
        <v>19</v>
      </c>
      <c r="F417" s="229" t="s">
        <v>581</v>
      </c>
      <c r="G417" s="227"/>
      <c r="H417" s="228" t="s">
        <v>19</v>
      </c>
      <c r="I417" s="230"/>
      <c r="J417" s="227"/>
      <c r="K417" s="227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141</v>
      </c>
      <c r="AU417" s="235" t="s">
        <v>83</v>
      </c>
      <c r="AV417" s="13" t="s">
        <v>81</v>
      </c>
      <c r="AW417" s="13" t="s">
        <v>35</v>
      </c>
      <c r="AX417" s="13" t="s">
        <v>73</v>
      </c>
      <c r="AY417" s="235" t="s">
        <v>128</v>
      </c>
    </row>
    <row r="418" s="13" customFormat="1">
      <c r="A418" s="13"/>
      <c r="B418" s="226"/>
      <c r="C418" s="227"/>
      <c r="D418" s="219" t="s">
        <v>141</v>
      </c>
      <c r="E418" s="228" t="s">
        <v>19</v>
      </c>
      <c r="F418" s="229" t="s">
        <v>582</v>
      </c>
      <c r="G418" s="227"/>
      <c r="H418" s="228" t="s">
        <v>19</v>
      </c>
      <c r="I418" s="230"/>
      <c r="J418" s="227"/>
      <c r="K418" s="227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141</v>
      </c>
      <c r="AU418" s="235" t="s">
        <v>83</v>
      </c>
      <c r="AV418" s="13" t="s">
        <v>81</v>
      </c>
      <c r="AW418" s="13" t="s">
        <v>35</v>
      </c>
      <c r="AX418" s="13" t="s">
        <v>73</v>
      </c>
      <c r="AY418" s="235" t="s">
        <v>128</v>
      </c>
    </row>
    <row r="419" s="13" customFormat="1">
      <c r="A419" s="13"/>
      <c r="B419" s="226"/>
      <c r="C419" s="227"/>
      <c r="D419" s="219" t="s">
        <v>141</v>
      </c>
      <c r="E419" s="228" t="s">
        <v>19</v>
      </c>
      <c r="F419" s="229" t="s">
        <v>583</v>
      </c>
      <c r="G419" s="227"/>
      <c r="H419" s="228" t="s">
        <v>19</v>
      </c>
      <c r="I419" s="230"/>
      <c r="J419" s="227"/>
      <c r="K419" s="227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141</v>
      </c>
      <c r="AU419" s="235" t="s">
        <v>83</v>
      </c>
      <c r="AV419" s="13" t="s">
        <v>81</v>
      </c>
      <c r="AW419" s="13" t="s">
        <v>35</v>
      </c>
      <c r="AX419" s="13" t="s">
        <v>73</v>
      </c>
      <c r="AY419" s="235" t="s">
        <v>128</v>
      </c>
    </row>
    <row r="420" s="14" customFormat="1">
      <c r="A420" s="14"/>
      <c r="B420" s="236"/>
      <c r="C420" s="237"/>
      <c r="D420" s="219" t="s">
        <v>141</v>
      </c>
      <c r="E420" s="238" t="s">
        <v>19</v>
      </c>
      <c r="F420" s="239" t="s">
        <v>575</v>
      </c>
      <c r="G420" s="237"/>
      <c r="H420" s="240">
        <v>66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141</v>
      </c>
      <c r="AU420" s="246" t="s">
        <v>83</v>
      </c>
      <c r="AV420" s="14" t="s">
        <v>83</v>
      </c>
      <c r="AW420" s="14" t="s">
        <v>35</v>
      </c>
      <c r="AX420" s="14" t="s">
        <v>81</v>
      </c>
      <c r="AY420" s="246" t="s">
        <v>128</v>
      </c>
    </row>
    <row r="421" s="2" customFormat="1" ht="16.5" customHeight="1">
      <c r="A421" s="40"/>
      <c r="B421" s="41"/>
      <c r="C421" s="206" t="s">
        <v>584</v>
      </c>
      <c r="D421" s="206" t="s">
        <v>130</v>
      </c>
      <c r="E421" s="207" t="s">
        <v>585</v>
      </c>
      <c r="F421" s="208" t="s">
        <v>586</v>
      </c>
      <c r="G421" s="209" t="s">
        <v>184</v>
      </c>
      <c r="H421" s="210">
        <v>33</v>
      </c>
      <c r="I421" s="211"/>
      <c r="J421" s="212">
        <f>ROUND(I421*H421,2)</f>
        <v>0</v>
      </c>
      <c r="K421" s="208" t="s">
        <v>134</v>
      </c>
      <c r="L421" s="46"/>
      <c r="M421" s="213" t="s">
        <v>19</v>
      </c>
      <c r="N421" s="214" t="s">
        <v>44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135</v>
      </c>
      <c r="AT421" s="217" t="s">
        <v>130</v>
      </c>
      <c r="AU421" s="217" t="s">
        <v>83</v>
      </c>
      <c r="AY421" s="19" t="s">
        <v>128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81</v>
      </c>
      <c r="BK421" s="218">
        <f>ROUND(I421*H421,2)</f>
        <v>0</v>
      </c>
      <c r="BL421" s="19" t="s">
        <v>135</v>
      </c>
      <c r="BM421" s="217" t="s">
        <v>587</v>
      </c>
    </row>
    <row r="422" s="2" customFormat="1">
      <c r="A422" s="40"/>
      <c r="B422" s="41"/>
      <c r="C422" s="42"/>
      <c r="D422" s="219" t="s">
        <v>137</v>
      </c>
      <c r="E422" s="42"/>
      <c r="F422" s="220" t="s">
        <v>588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137</v>
      </c>
      <c r="AU422" s="19" t="s">
        <v>83</v>
      </c>
    </row>
    <row r="423" s="2" customFormat="1">
      <c r="A423" s="40"/>
      <c r="B423" s="41"/>
      <c r="C423" s="42"/>
      <c r="D423" s="224" t="s">
        <v>139</v>
      </c>
      <c r="E423" s="42"/>
      <c r="F423" s="225" t="s">
        <v>589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139</v>
      </c>
      <c r="AU423" s="19" t="s">
        <v>83</v>
      </c>
    </row>
    <row r="424" s="2" customFormat="1" ht="24.15" customHeight="1">
      <c r="A424" s="40"/>
      <c r="B424" s="41"/>
      <c r="C424" s="206" t="s">
        <v>590</v>
      </c>
      <c r="D424" s="206" t="s">
        <v>130</v>
      </c>
      <c r="E424" s="207" t="s">
        <v>591</v>
      </c>
      <c r="F424" s="208" t="s">
        <v>592</v>
      </c>
      <c r="G424" s="209" t="s">
        <v>184</v>
      </c>
      <c r="H424" s="210">
        <v>33</v>
      </c>
      <c r="I424" s="211"/>
      <c r="J424" s="212">
        <f>ROUND(I424*H424,2)</f>
        <v>0</v>
      </c>
      <c r="K424" s="208" t="s">
        <v>134</v>
      </c>
      <c r="L424" s="46"/>
      <c r="M424" s="213" t="s">
        <v>19</v>
      </c>
      <c r="N424" s="214" t="s">
        <v>44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135</v>
      </c>
      <c r="AT424" s="217" t="s">
        <v>130</v>
      </c>
      <c r="AU424" s="217" t="s">
        <v>83</v>
      </c>
      <c r="AY424" s="19" t="s">
        <v>128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81</v>
      </c>
      <c r="BK424" s="218">
        <f>ROUND(I424*H424,2)</f>
        <v>0</v>
      </c>
      <c r="BL424" s="19" t="s">
        <v>135</v>
      </c>
      <c r="BM424" s="217" t="s">
        <v>593</v>
      </c>
    </row>
    <row r="425" s="2" customFormat="1">
      <c r="A425" s="40"/>
      <c r="B425" s="41"/>
      <c r="C425" s="42"/>
      <c r="D425" s="219" t="s">
        <v>137</v>
      </c>
      <c r="E425" s="42"/>
      <c r="F425" s="220" t="s">
        <v>594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137</v>
      </c>
      <c r="AU425" s="19" t="s">
        <v>83</v>
      </c>
    </row>
    <row r="426" s="2" customFormat="1">
      <c r="A426" s="40"/>
      <c r="B426" s="41"/>
      <c r="C426" s="42"/>
      <c r="D426" s="224" t="s">
        <v>139</v>
      </c>
      <c r="E426" s="42"/>
      <c r="F426" s="225" t="s">
        <v>595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139</v>
      </c>
      <c r="AU426" s="19" t="s">
        <v>83</v>
      </c>
    </row>
    <row r="427" s="2" customFormat="1" ht="24.15" customHeight="1">
      <c r="A427" s="40"/>
      <c r="B427" s="41"/>
      <c r="C427" s="206" t="s">
        <v>596</v>
      </c>
      <c r="D427" s="206" t="s">
        <v>130</v>
      </c>
      <c r="E427" s="207" t="s">
        <v>597</v>
      </c>
      <c r="F427" s="208" t="s">
        <v>598</v>
      </c>
      <c r="G427" s="209" t="s">
        <v>434</v>
      </c>
      <c r="H427" s="210">
        <v>4</v>
      </c>
      <c r="I427" s="211"/>
      <c r="J427" s="212">
        <f>ROUND(I427*H427,2)</f>
        <v>0</v>
      </c>
      <c r="K427" s="208" t="s">
        <v>134</v>
      </c>
      <c r="L427" s="46"/>
      <c r="M427" s="213" t="s">
        <v>19</v>
      </c>
      <c r="N427" s="214" t="s">
        <v>44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0.082000000000000003</v>
      </c>
      <c r="T427" s="216">
        <f>S427*H427</f>
        <v>0.32800000000000001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135</v>
      </c>
      <c r="AT427" s="217" t="s">
        <v>130</v>
      </c>
      <c r="AU427" s="217" t="s">
        <v>83</v>
      </c>
      <c r="AY427" s="19" t="s">
        <v>128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81</v>
      </c>
      <c r="BK427" s="218">
        <f>ROUND(I427*H427,2)</f>
        <v>0</v>
      </c>
      <c r="BL427" s="19" t="s">
        <v>135</v>
      </c>
      <c r="BM427" s="217" t="s">
        <v>599</v>
      </c>
    </row>
    <row r="428" s="2" customFormat="1">
      <c r="A428" s="40"/>
      <c r="B428" s="41"/>
      <c r="C428" s="42"/>
      <c r="D428" s="219" t="s">
        <v>137</v>
      </c>
      <c r="E428" s="42"/>
      <c r="F428" s="220" t="s">
        <v>600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137</v>
      </c>
      <c r="AU428" s="19" t="s">
        <v>83</v>
      </c>
    </row>
    <row r="429" s="2" customFormat="1">
      <c r="A429" s="40"/>
      <c r="B429" s="41"/>
      <c r="C429" s="42"/>
      <c r="D429" s="224" t="s">
        <v>139</v>
      </c>
      <c r="E429" s="42"/>
      <c r="F429" s="225" t="s">
        <v>601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139</v>
      </c>
      <c r="AU429" s="19" t="s">
        <v>83</v>
      </c>
    </row>
    <row r="430" s="13" customFormat="1">
      <c r="A430" s="13"/>
      <c r="B430" s="226"/>
      <c r="C430" s="227"/>
      <c r="D430" s="219" t="s">
        <v>141</v>
      </c>
      <c r="E430" s="228" t="s">
        <v>19</v>
      </c>
      <c r="F430" s="229" t="s">
        <v>602</v>
      </c>
      <c r="G430" s="227"/>
      <c r="H430" s="228" t="s">
        <v>19</v>
      </c>
      <c r="I430" s="230"/>
      <c r="J430" s="227"/>
      <c r="K430" s="227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141</v>
      </c>
      <c r="AU430" s="235" t="s">
        <v>83</v>
      </c>
      <c r="AV430" s="13" t="s">
        <v>81</v>
      </c>
      <c r="AW430" s="13" t="s">
        <v>35</v>
      </c>
      <c r="AX430" s="13" t="s">
        <v>73</v>
      </c>
      <c r="AY430" s="235" t="s">
        <v>128</v>
      </c>
    </row>
    <row r="431" s="13" customFormat="1">
      <c r="A431" s="13"/>
      <c r="B431" s="226"/>
      <c r="C431" s="227"/>
      <c r="D431" s="219" t="s">
        <v>141</v>
      </c>
      <c r="E431" s="228" t="s">
        <v>19</v>
      </c>
      <c r="F431" s="229" t="s">
        <v>603</v>
      </c>
      <c r="G431" s="227"/>
      <c r="H431" s="228" t="s">
        <v>19</v>
      </c>
      <c r="I431" s="230"/>
      <c r="J431" s="227"/>
      <c r="K431" s="227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141</v>
      </c>
      <c r="AU431" s="235" t="s">
        <v>83</v>
      </c>
      <c r="AV431" s="13" t="s">
        <v>81</v>
      </c>
      <c r="AW431" s="13" t="s">
        <v>35</v>
      </c>
      <c r="AX431" s="13" t="s">
        <v>73</v>
      </c>
      <c r="AY431" s="235" t="s">
        <v>128</v>
      </c>
    </row>
    <row r="432" s="14" customFormat="1">
      <c r="A432" s="14"/>
      <c r="B432" s="236"/>
      <c r="C432" s="237"/>
      <c r="D432" s="219" t="s">
        <v>141</v>
      </c>
      <c r="E432" s="238" t="s">
        <v>19</v>
      </c>
      <c r="F432" s="239" t="s">
        <v>135</v>
      </c>
      <c r="G432" s="237"/>
      <c r="H432" s="240">
        <v>4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141</v>
      </c>
      <c r="AU432" s="246" t="s">
        <v>83</v>
      </c>
      <c r="AV432" s="14" t="s">
        <v>83</v>
      </c>
      <c r="AW432" s="14" t="s">
        <v>35</v>
      </c>
      <c r="AX432" s="14" t="s">
        <v>81</v>
      </c>
      <c r="AY432" s="246" t="s">
        <v>128</v>
      </c>
    </row>
    <row r="433" s="2" customFormat="1" ht="24.15" customHeight="1">
      <c r="A433" s="40"/>
      <c r="B433" s="41"/>
      <c r="C433" s="206" t="s">
        <v>604</v>
      </c>
      <c r="D433" s="206" t="s">
        <v>130</v>
      </c>
      <c r="E433" s="207" t="s">
        <v>605</v>
      </c>
      <c r="F433" s="208" t="s">
        <v>606</v>
      </c>
      <c r="G433" s="209" t="s">
        <v>434</v>
      </c>
      <c r="H433" s="210">
        <v>3</v>
      </c>
      <c r="I433" s="211"/>
      <c r="J433" s="212">
        <f>ROUND(I433*H433,2)</f>
        <v>0</v>
      </c>
      <c r="K433" s="208" t="s">
        <v>134</v>
      </c>
      <c r="L433" s="46"/>
      <c r="M433" s="213" t="s">
        <v>19</v>
      </c>
      <c r="N433" s="214" t="s">
        <v>44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0.0040000000000000001</v>
      </c>
      <c r="T433" s="216">
        <f>S433*H433</f>
        <v>0.012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135</v>
      </c>
      <c r="AT433" s="217" t="s">
        <v>130</v>
      </c>
      <c r="AU433" s="217" t="s">
        <v>83</v>
      </c>
      <c r="AY433" s="19" t="s">
        <v>128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81</v>
      </c>
      <c r="BK433" s="218">
        <f>ROUND(I433*H433,2)</f>
        <v>0</v>
      </c>
      <c r="BL433" s="19" t="s">
        <v>135</v>
      </c>
      <c r="BM433" s="217" t="s">
        <v>607</v>
      </c>
    </row>
    <row r="434" s="2" customFormat="1">
      <c r="A434" s="40"/>
      <c r="B434" s="41"/>
      <c r="C434" s="42"/>
      <c r="D434" s="219" t="s">
        <v>137</v>
      </c>
      <c r="E434" s="42"/>
      <c r="F434" s="220" t="s">
        <v>608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137</v>
      </c>
      <c r="AU434" s="19" t="s">
        <v>83</v>
      </c>
    </row>
    <row r="435" s="2" customFormat="1">
      <c r="A435" s="40"/>
      <c r="B435" s="41"/>
      <c r="C435" s="42"/>
      <c r="D435" s="224" t="s">
        <v>139</v>
      </c>
      <c r="E435" s="42"/>
      <c r="F435" s="225" t="s">
        <v>609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139</v>
      </c>
      <c r="AU435" s="19" t="s">
        <v>83</v>
      </c>
    </row>
    <row r="436" s="13" customFormat="1">
      <c r="A436" s="13"/>
      <c r="B436" s="226"/>
      <c r="C436" s="227"/>
      <c r="D436" s="219" t="s">
        <v>141</v>
      </c>
      <c r="E436" s="228" t="s">
        <v>19</v>
      </c>
      <c r="F436" s="229" t="s">
        <v>602</v>
      </c>
      <c r="G436" s="227"/>
      <c r="H436" s="228" t="s">
        <v>19</v>
      </c>
      <c r="I436" s="230"/>
      <c r="J436" s="227"/>
      <c r="K436" s="227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141</v>
      </c>
      <c r="AU436" s="235" t="s">
        <v>83</v>
      </c>
      <c r="AV436" s="13" t="s">
        <v>81</v>
      </c>
      <c r="AW436" s="13" t="s">
        <v>35</v>
      </c>
      <c r="AX436" s="13" t="s">
        <v>73</v>
      </c>
      <c r="AY436" s="235" t="s">
        <v>128</v>
      </c>
    </row>
    <row r="437" s="13" customFormat="1">
      <c r="A437" s="13"/>
      <c r="B437" s="226"/>
      <c r="C437" s="227"/>
      <c r="D437" s="219" t="s">
        <v>141</v>
      </c>
      <c r="E437" s="228" t="s">
        <v>19</v>
      </c>
      <c r="F437" s="229" t="s">
        <v>603</v>
      </c>
      <c r="G437" s="227"/>
      <c r="H437" s="228" t="s">
        <v>19</v>
      </c>
      <c r="I437" s="230"/>
      <c r="J437" s="227"/>
      <c r="K437" s="227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141</v>
      </c>
      <c r="AU437" s="235" t="s">
        <v>83</v>
      </c>
      <c r="AV437" s="13" t="s">
        <v>81</v>
      </c>
      <c r="AW437" s="13" t="s">
        <v>35</v>
      </c>
      <c r="AX437" s="13" t="s">
        <v>73</v>
      </c>
      <c r="AY437" s="235" t="s">
        <v>128</v>
      </c>
    </row>
    <row r="438" s="14" customFormat="1">
      <c r="A438" s="14"/>
      <c r="B438" s="236"/>
      <c r="C438" s="237"/>
      <c r="D438" s="219" t="s">
        <v>141</v>
      </c>
      <c r="E438" s="238" t="s">
        <v>19</v>
      </c>
      <c r="F438" s="239" t="s">
        <v>610</v>
      </c>
      <c r="G438" s="237"/>
      <c r="H438" s="240">
        <v>3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141</v>
      </c>
      <c r="AU438" s="246" t="s">
        <v>83</v>
      </c>
      <c r="AV438" s="14" t="s">
        <v>83</v>
      </c>
      <c r="AW438" s="14" t="s">
        <v>35</v>
      </c>
      <c r="AX438" s="14" t="s">
        <v>81</v>
      </c>
      <c r="AY438" s="246" t="s">
        <v>128</v>
      </c>
    </row>
    <row r="439" s="2" customFormat="1" ht="21.75" customHeight="1">
      <c r="A439" s="40"/>
      <c r="B439" s="41"/>
      <c r="C439" s="206" t="s">
        <v>611</v>
      </c>
      <c r="D439" s="206" t="s">
        <v>130</v>
      </c>
      <c r="E439" s="207" t="s">
        <v>612</v>
      </c>
      <c r="F439" s="208" t="s">
        <v>613</v>
      </c>
      <c r="G439" s="209" t="s">
        <v>184</v>
      </c>
      <c r="H439" s="210">
        <v>6</v>
      </c>
      <c r="I439" s="211"/>
      <c r="J439" s="212">
        <f>ROUND(I439*H439,2)</f>
        <v>0</v>
      </c>
      <c r="K439" s="208" t="s">
        <v>134</v>
      </c>
      <c r="L439" s="46"/>
      <c r="M439" s="213" t="s">
        <v>19</v>
      </c>
      <c r="N439" s="214" t="s">
        <v>44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135</v>
      </c>
      <c r="AT439" s="217" t="s">
        <v>130</v>
      </c>
      <c r="AU439" s="217" t="s">
        <v>83</v>
      </c>
      <c r="AY439" s="19" t="s">
        <v>128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81</v>
      </c>
      <c r="BK439" s="218">
        <f>ROUND(I439*H439,2)</f>
        <v>0</v>
      </c>
      <c r="BL439" s="19" t="s">
        <v>135</v>
      </c>
      <c r="BM439" s="217" t="s">
        <v>614</v>
      </c>
    </row>
    <row r="440" s="2" customFormat="1">
      <c r="A440" s="40"/>
      <c r="B440" s="41"/>
      <c r="C440" s="42"/>
      <c r="D440" s="219" t="s">
        <v>137</v>
      </c>
      <c r="E440" s="42"/>
      <c r="F440" s="220" t="s">
        <v>615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137</v>
      </c>
      <c r="AU440" s="19" t="s">
        <v>83</v>
      </c>
    </row>
    <row r="441" s="2" customFormat="1">
      <c r="A441" s="40"/>
      <c r="B441" s="41"/>
      <c r="C441" s="42"/>
      <c r="D441" s="224" t="s">
        <v>139</v>
      </c>
      <c r="E441" s="42"/>
      <c r="F441" s="225" t="s">
        <v>616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139</v>
      </c>
      <c r="AU441" s="19" t="s">
        <v>83</v>
      </c>
    </row>
    <row r="442" s="13" customFormat="1">
      <c r="A442" s="13"/>
      <c r="B442" s="226"/>
      <c r="C442" s="227"/>
      <c r="D442" s="219" t="s">
        <v>141</v>
      </c>
      <c r="E442" s="228" t="s">
        <v>19</v>
      </c>
      <c r="F442" s="229" t="s">
        <v>189</v>
      </c>
      <c r="G442" s="227"/>
      <c r="H442" s="228" t="s">
        <v>19</v>
      </c>
      <c r="I442" s="230"/>
      <c r="J442" s="227"/>
      <c r="K442" s="227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141</v>
      </c>
      <c r="AU442" s="235" t="s">
        <v>83</v>
      </c>
      <c r="AV442" s="13" t="s">
        <v>81</v>
      </c>
      <c r="AW442" s="13" t="s">
        <v>35</v>
      </c>
      <c r="AX442" s="13" t="s">
        <v>73</v>
      </c>
      <c r="AY442" s="235" t="s">
        <v>128</v>
      </c>
    </row>
    <row r="443" s="13" customFormat="1">
      <c r="A443" s="13"/>
      <c r="B443" s="226"/>
      <c r="C443" s="227"/>
      <c r="D443" s="219" t="s">
        <v>141</v>
      </c>
      <c r="E443" s="228" t="s">
        <v>19</v>
      </c>
      <c r="F443" s="229" t="s">
        <v>190</v>
      </c>
      <c r="G443" s="227"/>
      <c r="H443" s="228" t="s">
        <v>19</v>
      </c>
      <c r="I443" s="230"/>
      <c r="J443" s="227"/>
      <c r="K443" s="227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141</v>
      </c>
      <c r="AU443" s="235" t="s">
        <v>83</v>
      </c>
      <c r="AV443" s="13" t="s">
        <v>81</v>
      </c>
      <c r="AW443" s="13" t="s">
        <v>35</v>
      </c>
      <c r="AX443" s="13" t="s">
        <v>73</v>
      </c>
      <c r="AY443" s="235" t="s">
        <v>128</v>
      </c>
    </row>
    <row r="444" s="14" customFormat="1">
      <c r="A444" s="14"/>
      <c r="B444" s="236"/>
      <c r="C444" s="237"/>
      <c r="D444" s="219" t="s">
        <v>141</v>
      </c>
      <c r="E444" s="238" t="s">
        <v>19</v>
      </c>
      <c r="F444" s="239" t="s">
        <v>175</v>
      </c>
      <c r="G444" s="237"/>
      <c r="H444" s="240">
        <v>6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141</v>
      </c>
      <c r="AU444" s="246" t="s">
        <v>83</v>
      </c>
      <c r="AV444" s="14" t="s">
        <v>83</v>
      </c>
      <c r="AW444" s="14" t="s">
        <v>35</v>
      </c>
      <c r="AX444" s="14" t="s">
        <v>81</v>
      </c>
      <c r="AY444" s="246" t="s">
        <v>128</v>
      </c>
    </row>
    <row r="445" s="12" customFormat="1" ht="22.8" customHeight="1">
      <c r="A445" s="12"/>
      <c r="B445" s="190"/>
      <c r="C445" s="191"/>
      <c r="D445" s="192" t="s">
        <v>72</v>
      </c>
      <c r="E445" s="204" t="s">
        <v>617</v>
      </c>
      <c r="F445" s="204" t="s">
        <v>618</v>
      </c>
      <c r="G445" s="191"/>
      <c r="H445" s="191"/>
      <c r="I445" s="194"/>
      <c r="J445" s="205">
        <f>BK445</f>
        <v>0</v>
      </c>
      <c r="K445" s="191"/>
      <c r="L445" s="196"/>
      <c r="M445" s="197"/>
      <c r="N445" s="198"/>
      <c r="O445" s="198"/>
      <c r="P445" s="199">
        <f>SUM(P446:P475)</f>
        <v>0</v>
      </c>
      <c r="Q445" s="198"/>
      <c r="R445" s="199">
        <f>SUM(R446:R475)</f>
        <v>0</v>
      </c>
      <c r="S445" s="198"/>
      <c r="T445" s="200">
        <f>SUM(T446:T475)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1" t="s">
        <v>81</v>
      </c>
      <c r="AT445" s="202" t="s">
        <v>72</v>
      </c>
      <c r="AU445" s="202" t="s">
        <v>81</v>
      </c>
      <c r="AY445" s="201" t="s">
        <v>128</v>
      </c>
      <c r="BK445" s="203">
        <f>SUM(BK446:BK475)</f>
        <v>0</v>
      </c>
    </row>
    <row r="446" s="2" customFormat="1" ht="21.75" customHeight="1">
      <c r="A446" s="40"/>
      <c r="B446" s="41"/>
      <c r="C446" s="206" t="s">
        <v>619</v>
      </c>
      <c r="D446" s="206" t="s">
        <v>130</v>
      </c>
      <c r="E446" s="207" t="s">
        <v>620</v>
      </c>
      <c r="F446" s="208" t="s">
        <v>621</v>
      </c>
      <c r="G446" s="209" t="s">
        <v>280</v>
      </c>
      <c r="H446" s="210">
        <v>56.456000000000003</v>
      </c>
      <c r="I446" s="211"/>
      <c r="J446" s="212">
        <f>ROUND(I446*H446,2)</f>
        <v>0</v>
      </c>
      <c r="K446" s="208" t="s">
        <v>134</v>
      </c>
      <c r="L446" s="46"/>
      <c r="M446" s="213" t="s">
        <v>19</v>
      </c>
      <c r="N446" s="214" t="s">
        <v>44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135</v>
      </c>
      <c r="AT446" s="217" t="s">
        <v>130</v>
      </c>
      <c r="AU446" s="217" t="s">
        <v>83</v>
      </c>
      <c r="AY446" s="19" t="s">
        <v>128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81</v>
      </c>
      <c r="BK446" s="218">
        <f>ROUND(I446*H446,2)</f>
        <v>0</v>
      </c>
      <c r="BL446" s="19" t="s">
        <v>135</v>
      </c>
      <c r="BM446" s="217" t="s">
        <v>622</v>
      </c>
    </row>
    <row r="447" s="2" customFormat="1">
      <c r="A447" s="40"/>
      <c r="B447" s="41"/>
      <c r="C447" s="42"/>
      <c r="D447" s="219" t="s">
        <v>137</v>
      </c>
      <c r="E447" s="42"/>
      <c r="F447" s="220" t="s">
        <v>623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137</v>
      </c>
      <c r="AU447" s="19" t="s">
        <v>83</v>
      </c>
    </row>
    <row r="448" s="2" customFormat="1">
      <c r="A448" s="40"/>
      <c r="B448" s="41"/>
      <c r="C448" s="42"/>
      <c r="D448" s="224" t="s">
        <v>139</v>
      </c>
      <c r="E448" s="42"/>
      <c r="F448" s="225" t="s">
        <v>624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139</v>
      </c>
      <c r="AU448" s="19" t="s">
        <v>83</v>
      </c>
    </row>
    <row r="449" s="14" customFormat="1">
      <c r="A449" s="14"/>
      <c r="B449" s="236"/>
      <c r="C449" s="237"/>
      <c r="D449" s="219" t="s">
        <v>141</v>
      </c>
      <c r="E449" s="238" t="s">
        <v>19</v>
      </c>
      <c r="F449" s="239" t="s">
        <v>625</v>
      </c>
      <c r="G449" s="237"/>
      <c r="H449" s="240">
        <v>58.195999999999998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141</v>
      </c>
      <c r="AU449" s="246" t="s">
        <v>83</v>
      </c>
      <c r="AV449" s="14" t="s">
        <v>83</v>
      </c>
      <c r="AW449" s="14" t="s">
        <v>35</v>
      </c>
      <c r="AX449" s="14" t="s">
        <v>73</v>
      </c>
      <c r="AY449" s="246" t="s">
        <v>128</v>
      </c>
    </row>
    <row r="450" s="13" customFormat="1">
      <c r="A450" s="13"/>
      <c r="B450" s="226"/>
      <c r="C450" s="227"/>
      <c r="D450" s="219" t="s">
        <v>141</v>
      </c>
      <c r="E450" s="228" t="s">
        <v>19</v>
      </c>
      <c r="F450" s="229" t="s">
        <v>626</v>
      </c>
      <c r="G450" s="227"/>
      <c r="H450" s="228" t="s">
        <v>19</v>
      </c>
      <c r="I450" s="230"/>
      <c r="J450" s="227"/>
      <c r="K450" s="227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141</v>
      </c>
      <c r="AU450" s="235" t="s">
        <v>83</v>
      </c>
      <c r="AV450" s="13" t="s">
        <v>81</v>
      </c>
      <c r="AW450" s="13" t="s">
        <v>35</v>
      </c>
      <c r="AX450" s="13" t="s">
        <v>73</v>
      </c>
      <c r="AY450" s="235" t="s">
        <v>128</v>
      </c>
    </row>
    <row r="451" s="14" customFormat="1">
      <c r="A451" s="14"/>
      <c r="B451" s="236"/>
      <c r="C451" s="237"/>
      <c r="D451" s="219" t="s">
        <v>141</v>
      </c>
      <c r="E451" s="238" t="s">
        <v>19</v>
      </c>
      <c r="F451" s="239" t="s">
        <v>627</v>
      </c>
      <c r="G451" s="237"/>
      <c r="H451" s="240">
        <v>-1.74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141</v>
      </c>
      <c r="AU451" s="246" t="s">
        <v>83</v>
      </c>
      <c r="AV451" s="14" t="s">
        <v>83</v>
      </c>
      <c r="AW451" s="14" t="s">
        <v>35</v>
      </c>
      <c r="AX451" s="14" t="s">
        <v>73</v>
      </c>
      <c r="AY451" s="246" t="s">
        <v>128</v>
      </c>
    </row>
    <row r="452" s="15" customFormat="1">
      <c r="A452" s="15"/>
      <c r="B452" s="247"/>
      <c r="C452" s="248"/>
      <c r="D452" s="219" t="s">
        <v>141</v>
      </c>
      <c r="E452" s="249" t="s">
        <v>19</v>
      </c>
      <c r="F452" s="250" t="s">
        <v>155</v>
      </c>
      <c r="G452" s="248"/>
      <c r="H452" s="251">
        <v>56.455999999999996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7" t="s">
        <v>141</v>
      </c>
      <c r="AU452" s="257" t="s">
        <v>83</v>
      </c>
      <c r="AV452" s="15" t="s">
        <v>135</v>
      </c>
      <c r="AW452" s="15" t="s">
        <v>35</v>
      </c>
      <c r="AX452" s="15" t="s">
        <v>81</v>
      </c>
      <c r="AY452" s="257" t="s">
        <v>128</v>
      </c>
    </row>
    <row r="453" s="2" customFormat="1" ht="24.15" customHeight="1">
      <c r="A453" s="40"/>
      <c r="B453" s="41"/>
      <c r="C453" s="206" t="s">
        <v>628</v>
      </c>
      <c r="D453" s="206" t="s">
        <v>130</v>
      </c>
      <c r="E453" s="207" t="s">
        <v>629</v>
      </c>
      <c r="F453" s="208" t="s">
        <v>630</v>
      </c>
      <c r="G453" s="209" t="s">
        <v>280</v>
      </c>
      <c r="H453" s="210">
        <v>1072.664</v>
      </c>
      <c r="I453" s="211"/>
      <c r="J453" s="212">
        <f>ROUND(I453*H453,2)</f>
        <v>0</v>
      </c>
      <c r="K453" s="208" t="s">
        <v>134</v>
      </c>
      <c r="L453" s="46"/>
      <c r="M453" s="213" t="s">
        <v>19</v>
      </c>
      <c r="N453" s="214" t="s">
        <v>44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135</v>
      </c>
      <c r="AT453" s="217" t="s">
        <v>130</v>
      </c>
      <c r="AU453" s="217" t="s">
        <v>83</v>
      </c>
      <c r="AY453" s="19" t="s">
        <v>128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81</v>
      </c>
      <c r="BK453" s="218">
        <f>ROUND(I453*H453,2)</f>
        <v>0</v>
      </c>
      <c r="BL453" s="19" t="s">
        <v>135</v>
      </c>
      <c r="BM453" s="217" t="s">
        <v>631</v>
      </c>
    </row>
    <row r="454" s="2" customFormat="1">
      <c r="A454" s="40"/>
      <c r="B454" s="41"/>
      <c r="C454" s="42"/>
      <c r="D454" s="219" t="s">
        <v>137</v>
      </c>
      <c r="E454" s="42"/>
      <c r="F454" s="220" t="s">
        <v>632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137</v>
      </c>
      <c r="AU454" s="19" t="s">
        <v>83</v>
      </c>
    </row>
    <row r="455" s="2" customFormat="1">
      <c r="A455" s="40"/>
      <c r="B455" s="41"/>
      <c r="C455" s="42"/>
      <c r="D455" s="224" t="s">
        <v>139</v>
      </c>
      <c r="E455" s="42"/>
      <c r="F455" s="225" t="s">
        <v>633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139</v>
      </c>
      <c r="AU455" s="19" t="s">
        <v>83</v>
      </c>
    </row>
    <row r="456" s="14" customFormat="1">
      <c r="A456" s="14"/>
      <c r="B456" s="236"/>
      <c r="C456" s="237"/>
      <c r="D456" s="219" t="s">
        <v>141</v>
      </c>
      <c r="E456" s="237"/>
      <c r="F456" s="239" t="s">
        <v>634</v>
      </c>
      <c r="G456" s="237"/>
      <c r="H456" s="240">
        <v>1072.664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141</v>
      </c>
      <c r="AU456" s="246" t="s">
        <v>83</v>
      </c>
      <c r="AV456" s="14" t="s">
        <v>83</v>
      </c>
      <c r="AW456" s="14" t="s">
        <v>4</v>
      </c>
      <c r="AX456" s="14" t="s">
        <v>81</v>
      </c>
      <c r="AY456" s="246" t="s">
        <v>128</v>
      </c>
    </row>
    <row r="457" s="2" customFormat="1" ht="24.15" customHeight="1">
      <c r="A457" s="40"/>
      <c r="B457" s="41"/>
      <c r="C457" s="206" t="s">
        <v>635</v>
      </c>
      <c r="D457" s="206" t="s">
        <v>130</v>
      </c>
      <c r="E457" s="207" t="s">
        <v>636</v>
      </c>
      <c r="F457" s="208" t="s">
        <v>637</v>
      </c>
      <c r="G457" s="209" t="s">
        <v>280</v>
      </c>
      <c r="H457" s="210">
        <v>56.456000000000003</v>
      </c>
      <c r="I457" s="211"/>
      <c r="J457" s="212">
        <f>ROUND(I457*H457,2)</f>
        <v>0</v>
      </c>
      <c r="K457" s="208" t="s">
        <v>134</v>
      </c>
      <c r="L457" s="46"/>
      <c r="M457" s="213" t="s">
        <v>19</v>
      </c>
      <c r="N457" s="214" t="s">
        <v>44</v>
      </c>
      <c r="O457" s="86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135</v>
      </c>
      <c r="AT457" s="217" t="s">
        <v>130</v>
      </c>
      <c r="AU457" s="217" t="s">
        <v>83</v>
      </c>
      <c r="AY457" s="19" t="s">
        <v>128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81</v>
      </c>
      <c r="BK457" s="218">
        <f>ROUND(I457*H457,2)</f>
        <v>0</v>
      </c>
      <c r="BL457" s="19" t="s">
        <v>135</v>
      </c>
      <c r="BM457" s="217" t="s">
        <v>638</v>
      </c>
    </row>
    <row r="458" s="2" customFormat="1">
      <c r="A458" s="40"/>
      <c r="B458" s="41"/>
      <c r="C458" s="42"/>
      <c r="D458" s="219" t="s">
        <v>137</v>
      </c>
      <c r="E458" s="42"/>
      <c r="F458" s="220" t="s">
        <v>639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137</v>
      </c>
      <c r="AU458" s="19" t="s">
        <v>83</v>
      </c>
    </row>
    <row r="459" s="2" customFormat="1">
      <c r="A459" s="40"/>
      <c r="B459" s="41"/>
      <c r="C459" s="42"/>
      <c r="D459" s="224" t="s">
        <v>139</v>
      </c>
      <c r="E459" s="42"/>
      <c r="F459" s="225" t="s">
        <v>640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139</v>
      </c>
      <c r="AU459" s="19" t="s">
        <v>83</v>
      </c>
    </row>
    <row r="460" s="2" customFormat="1" ht="37.8" customHeight="1">
      <c r="A460" s="40"/>
      <c r="B460" s="41"/>
      <c r="C460" s="206" t="s">
        <v>641</v>
      </c>
      <c r="D460" s="206" t="s">
        <v>130</v>
      </c>
      <c r="E460" s="207" t="s">
        <v>642</v>
      </c>
      <c r="F460" s="208" t="s">
        <v>643</v>
      </c>
      <c r="G460" s="209" t="s">
        <v>280</v>
      </c>
      <c r="H460" s="210">
        <v>24.355</v>
      </c>
      <c r="I460" s="211"/>
      <c r="J460" s="212">
        <f>ROUND(I460*H460,2)</f>
        <v>0</v>
      </c>
      <c r="K460" s="208" t="s">
        <v>134</v>
      </c>
      <c r="L460" s="46"/>
      <c r="M460" s="213" t="s">
        <v>19</v>
      </c>
      <c r="N460" s="214" t="s">
        <v>44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135</v>
      </c>
      <c r="AT460" s="217" t="s">
        <v>130</v>
      </c>
      <c r="AU460" s="217" t="s">
        <v>83</v>
      </c>
      <c r="AY460" s="19" t="s">
        <v>128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81</v>
      </c>
      <c r="BK460" s="218">
        <f>ROUND(I460*H460,2)</f>
        <v>0</v>
      </c>
      <c r="BL460" s="19" t="s">
        <v>135</v>
      </c>
      <c r="BM460" s="217" t="s">
        <v>644</v>
      </c>
    </row>
    <row r="461" s="2" customFormat="1">
      <c r="A461" s="40"/>
      <c r="B461" s="41"/>
      <c r="C461" s="42"/>
      <c r="D461" s="219" t="s">
        <v>137</v>
      </c>
      <c r="E461" s="42"/>
      <c r="F461" s="220" t="s">
        <v>645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137</v>
      </c>
      <c r="AU461" s="19" t="s">
        <v>83</v>
      </c>
    </row>
    <row r="462" s="2" customFormat="1">
      <c r="A462" s="40"/>
      <c r="B462" s="41"/>
      <c r="C462" s="42"/>
      <c r="D462" s="224" t="s">
        <v>139</v>
      </c>
      <c r="E462" s="42"/>
      <c r="F462" s="225" t="s">
        <v>646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139</v>
      </c>
      <c r="AU462" s="19" t="s">
        <v>83</v>
      </c>
    </row>
    <row r="463" s="14" customFormat="1">
      <c r="A463" s="14"/>
      <c r="B463" s="236"/>
      <c r="C463" s="237"/>
      <c r="D463" s="219" t="s">
        <v>141</v>
      </c>
      <c r="E463" s="238" t="s">
        <v>19</v>
      </c>
      <c r="F463" s="239" t="s">
        <v>625</v>
      </c>
      <c r="G463" s="237"/>
      <c r="H463" s="240">
        <v>58.195999999999998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141</v>
      </c>
      <c r="AU463" s="246" t="s">
        <v>83</v>
      </c>
      <c r="AV463" s="14" t="s">
        <v>83</v>
      </c>
      <c r="AW463" s="14" t="s">
        <v>35</v>
      </c>
      <c r="AX463" s="14" t="s">
        <v>73</v>
      </c>
      <c r="AY463" s="246" t="s">
        <v>128</v>
      </c>
    </row>
    <row r="464" s="14" customFormat="1">
      <c r="A464" s="14"/>
      <c r="B464" s="236"/>
      <c r="C464" s="237"/>
      <c r="D464" s="219" t="s">
        <v>141</v>
      </c>
      <c r="E464" s="238" t="s">
        <v>19</v>
      </c>
      <c r="F464" s="239" t="s">
        <v>647</v>
      </c>
      <c r="G464" s="237"/>
      <c r="H464" s="240">
        <v>-19.719999999999999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6" t="s">
        <v>141</v>
      </c>
      <c r="AU464" s="246" t="s">
        <v>83</v>
      </c>
      <c r="AV464" s="14" t="s">
        <v>83</v>
      </c>
      <c r="AW464" s="14" t="s">
        <v>35</v>
      </c>
      <c r="AX464" s="14" t="s">
        <v>73</v>
      </c>
      <c r="AY464" s="246" t="s">
        <v>128</v>
      </c>
    </row>
    <row r="465" s="14" customFormat="1">
      <c r="A465" s="14"/>
      <c r="B465" s="236"/>
      <c r="C465" s="237"/>
      <c r="D465" s="219" t="s">
        <v>141</v>
      </c>
      <c r="E465" s="238" t="s">
        <v>19</v>
      </c>
      <c r="F465" s="239" t="s">
        <v>648</v>
      </c>
      <c r="G465" s="237"/>
      <c r="H465" s="240">
        <v>-12.381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6" t="s">
        <v>141</v>
      </c>
      <c r="AU465" s="246" t="s">
        <v>83</v>
      </c>
      <c r="AV465" s="14" t="s">
        <v>83</v>
      </c>
      <c r="AW465" s="14" t="s">
        <v>35</v>
      </c>
      <c r="AX465" s="14" t="s">
        <v>73</v>
      </c>
      <c r="AY465" s="246" t="s">
        <v>128</v>
      </c>
    </row>
    <row r="466" s="13" customFormat="1">
      <c r="A466" s="13"/>
      <c r="B466" s="226"/>
      <c r="C466" s="227"/>
      <c r="D466" s="219" t="s">
        <v>141</v>
      </c>
      <c r="E466" s="228" t="s">
        <v>19</v>
      </c>
      <c r="F466" s="229" t="s">
        <v>626</v>
      </c>
      <c r="G466" s="227"/>
      <c r="H466" s="228" t="s">
        <v>19</v>
      </c>
      <c r="I466" s="230"/>
      <c r="J466" s="227"/>
      <c r="K466" s="227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141</v>
      </c>
      <c r="AU466" s="235" t="s">
        <v>83</v>
      </c>
      <c r="AV466" s="13" t="s">
        <v>81</v>
      </c>
      <c r="AW466" s="13" t="s">
        <v>35</v>
      </c>
      <c r="AX466" s="13" t="s">
        <v>73</v>
      </c>
      <c r="AY466" s="235" t="s">
        <v>128</v>
      </c>
    </row>
    <row r="467" s="14" customFormat="1">
      <c r="A467" s="14"/>
      <c r="B467" s="236"/>
      <c r="C467" s="237"/>
      <c r="D467" s="219" t="s">
        <v>141</v>
      </c>
      <c r="E467" s="238" t="s">
        <v>19</v>
      </c>
      <c r="F467" s="239" t="s">
        <v>627</v>
      </c>
      <c r="G467" s="237"/>
      <c r="H467" s="240">
        <v>-1.74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141</v>
      </c>
      <c r="AU467" s="246" t="s">
        <v>83</v>
      </c>
      <c r="AV467" s="14" t="s">
        <v>83</v>
      </c>
      <c r="AW467" s="14" t="s">
        <v>35</v>
      </c>
      <c r="AX467" s="14" t="s">
        <v>73</v>
      </c>
      <c r="AY467" s="246" t="s">
        <v>128</v>
      </c>
    </row>
    <row r="468" s="15" customFormat="1">
      <c r="A468" s="15"/>
      <c r="B468" s="247"/>
      <c r="C468" s="248"/>
      <c r="D468" s="219" t="s">
        <v>141</v>
      </c>
      <c r="E468" s="249" t="s">
        <v>19</v>
      </c>
      <c r="F468" s="250" t="s">
        <v>155</v>
      </c>
      <c r="G468" s="248"/>
      <c r="H468" s="251">
        <v>24.355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7" t="s">
        <v>141</v>
      </c>
      <c r="AU468" s="257" t="s">
        <v>83</v>
      </c>
      <c r="AV468" s="15" t="s">
        <v>135</v>
      </c>
      <c r="AW468" s="15" t="s">
        <v>35</v>
      </c>
      <c r="AX468" s="15" t="s">
        <v>81</v>
      </c>
      <c r="AY468" s="257" t="s">
        <v>128</v>
      </c>
    </row>
    <row r="469" s="2" customFormat="1" ht="44.25" customHeight="1">
      <c r="A469" s="40"/>
      <c r="B469" s="41"/>
      <c r="C469" s="206" t="s">
        <v>649</v>
      </c>
      <c r="D469" s="206" t="s">
        <v>130</v>
      </c>
      <c r="E469" s="207" t="s">
        <v>650</v>
      </c>
      <c r="F469" s="208" t="s">
        <v>651</v>
      </c>
      <c r="G469" s="209" t="s">
        <v>280</v>
      </c>
      <c r="H469" s="210">
        <v>19.719999999999999</v>
      </c>
      <c r="I469" s="211"/>
      <c r="J469" s="212">
        <f>ROUND(I469*H469,2)</f>
        <v>0</v>
      </c>
      <c r="K469" s="208" t="s">
        <v>134</v>
      </c>
      <c r="L469" s="46"/>
      <c r="M469" s="213" t="s">
        <v>19</v>
      </c>
      <c r="N469" s="214" t="s">
        <v>44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135</v>
      </c>
      <c r="AT469" s="217" t="s">
        <v>130</v>
      </c>
      <c r="AU469" s="217" t="s">
        <v>83</v>
      </c>
      <c r="AY469" s="19" t="s">
        <v>128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81</v>
      </c>
      <c r="BK469" s="218">
        <f>ROUND(I469*H469,2)</f>
        <v>0</v>
      </c>
      <c r="BL469" s="19" t="s">
        <v>135</v>
      </c>
      <c r="BM469" s="217" t="s">
        <v>652</v>
      </c>
    </row>
    <row r="470" s="2" customFormat="1">
      <c r="A470" s="40"/>
      <c r="B470" s="41"/>
      <c r="C470" s="42"/>
      <c r="D470" s="219" t="s">
        <v>137</v>
      </c>
      <c r="E470" s="42"/>
      <c r="F470" s="220" t="s">
        <v>286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137</v>
      </c>
      <c r="AU470" s="19" t="s">
        <v>83</v>
      </c>
    </row>
    <row r="471" s="2" customFormat="1">
      <c r="A471" s="40"/>
      <c r="B471" s="41"/>
      <c r="C471" s="42"/>
      <c r="D471" s="224" t="s">
        <v>139</v>
      </c>
      <c r="E471" s="42"/>
      <c r="F471" s="225" t="s">
        <v>653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139</v>
      </c>
      <c r="AU471" s="19" t="s">
        <v>83</v>
      </c>
    </row>
    <row r="472" s="2" customFormat="1" ht="44.25" customHeight="1">
      <c r="A472" s="40"/>
      <c r="B472" s="41"/>
      <c r="C472" s="206" t="s">
        <v>654</v>
      </c>
      <c r="D472" s="206" t="s">
        <v>130</v>
      </c>
      <c r="E472" s="207" t="s">
        <v>655</v>
      </c>
      <c r="F472" s="208" t="s">
        <v>656</v>
      </c>
      <c r="G472" s="209" t="s">
        <v>280</v>
      </c>
      <c r="H472" s="210">
        <v>12.381</v>
      </c>
      <c r="I472" s="211"/>
      <c r="J472" s="212">
        <f>ROUND(I472*H472,2)</f>
        <v>0</v>
      </c>
      <c r="K472" s="208" t="s">
        <v>134</v>
      </c>
      <c r="L472" s="46"/>
      <c r="M472" s="213" t="s">
        <v>19</v>
      </c>
      <c r="N472" s="214" t="s">
        <v>44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135</v>
      </c>
      <c r="AT472" s="217" t="s">
        <v>130</v>
      </c>
      <c r="AU472" s="217" t="s">
        <v>83</v>
      </c>
      <c r="AY472" s="19" t="s">
        <v>128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81</v>
      </c>
      <c r="BK472" s="218">
        <f>ROUND(I472*H472,2)</f>
        <v>0</v>
      </c>
      <c r="BL472" s="19" t="s">
        <v>135</v>
      </c>
      <c r="BM472" s="217" t="s">
        <v>657</v>
      </c>
    </row>
    <row r="473" s="2" customFormat="1">
      <c r="A473" s="40"/>
      <c r="B473" s="41"/>
      <c r="C473" s="42"/>
      <c r="D473" s="219" t="s">
        <v>137</v>
      </c>
      <c r="E473" s="42"/>
      <c r="F473" s="220" t="s">
        <v>658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137</v>
      </c>
      <c r="AU473" s="19" t="s">
        <v>83</v>
      </c>
    </row>
    <row r="474" s="2" customFormat="1">
      <c r="A474" s="40"/>
      <c r="B474" s="41"/>
      <c r="C474" s="42"/>
      <c r="D474" s="224" t="s">
        <v>139</v>
      </c>
      <c r="E474" s="42"/>
      <c r="F474" s="225" t="s">
        <v>659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139</v>
      </c>
      <c r="AU474" s="19" t="s">
        <v>83</v>
      </c>
    </row>
    <row r="475" s="14" customFormat="1">
      <c r="A475" s="14"/>
      <c r="B475" s="236"/>
      <c r="C475" s="237"/>
      <c r="D475" s="219" t="s">
        <v>141</v>
      </c>
      <c r="E475" s="238" t="s">
        <v>19</v>
      </c>
      <c r="F475" s="239" t="s">
        <v>660</v>
      </c>
      <c r="G475" s="237"/>
      <c r="H475" s="240">
        <v>12.381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141</v>
      </c>
      <c r="AU475" s="246" t="s">
        <v>83</v>
      </c>
      <c r="AV475" s="14" t="s">
        <v>83</v>
      </c>
      <c r="AW475" s="14" t="s">
        <v>35</v>
      </c>
      <c r="AX475" s="14" t="s">
        <v>81</v>
      </c>
      <c r="AY475" s="246" t="s">
        <v>128</v>
      </c>
    </row>
    <row r="476" s="12" customFormat="1" ht="22.8" customHeight="1">
      <c r="A476" s="12"/>
      <c r="B476" s="190"/>
      <c r="C476" s="191"/>
      <c r="D476" s="192" t="s">
        <v>72</v>
      </c>
      <c r="E476" s="204" t="s">
        <v>661</v>
      </c>
      <c r="F476" s="204" t="s">
        <v>662</v>
      </c>
      <c r="G476" s="191"/>
      <c r="H476" s="191"/>
      <c r="I476" s="194"/>
      <c r="J476" s="205">
        <f>BK476</f>
        <v>0</v>
      </c>
      <c r="K476" s="191"/>
      <c r="L476" s="196"/>
      <c r="M476" s="197"/>
      <c r="N476" s="198"/>
      <c r="O476" s="198"/>
      <c r="P476" s="199">
        <f>SUM(P477:P479)</f>
        <v>0</v>
      </c>
      <c r="Q476" s="198"/>
      <c r="R476" s="199">
        <f>SUM(R477:R479)</f>
        <v>0</v>
      </c>
      <c r="S476" s="198"/>
      <c r="T476" s="200">
        <f>SUM(T477:T479)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01" t="s">
        <v>81</v>
      </c>
      <c r="AT476" s="202" t="s">
        <v>72</v>
      </c>
      <c r="AU476" s="202" t="s">
        <v>81</v>
      </c>
      <c r="AY476" s="201" t="s">
        <v>128</v>
      </c>
      <c r="BK476" s="203">
        <f>SUM(BK477:BK479)</f>
        <v>0</v>
      </c>
    </row>
    <row r="477" s="2" customFormat="1" ht="24.15" customHeight="1">
      <c r="A477" s="40"/>
      <c r="B477" s="41"/>
      <c r="C477" s="206" t="s">
        <v>663</v>
      </c>
      <c r="D477" s="206" t="s">
        <v>130</v>
      </c>
      <c r="E477" s="207" t="s">
        <v>664</v>
      </c>
      <c r="F477" s="208" t="s">
        <v>665</v>
      </c>
      <c r="G477" s="209" t="s">
        <v>280</v>
      </c>
      <c r="H477" s="210">
        <v>67.263999999999996</v>
      </c>
      <c r="I477" s="211"/>
      <c r="J477" s="212">
        <f>ROUND(I477*H477,2)</f>
        <v>0</v>
      </c>
      <c r="K477" s="208" t="s">
        <v>134</v>
      </c>
      <c r="L477" s="46"/>
      <c r="M477" s="213" t="s">
        <v>19</v>
      </c>
      <c r="N477" s="214" t="s">
        <v>44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135</v>
      </c>
      <c r="AT477" s="217" t="s">
        <v>130</v>
      </c>
      <c r="AU477" s="217" t="s">
        <v>83</v>
      </c>
      <c r="AY477" s="19" t="s">
        <v>128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81</v>
      </c>
      <c r="BK477" s="218">
        <f>ROUND(I477*H477,2)</f>
        <v>0</v>
      </c>
      <c r="BL477" s="19" t="s">
        <v>135</v>
      </c>
      <c r="BM477" s="217" t="s">
        <v>666</v>
      </c>
    </row>
    <row r="478" s="2" customFormat="1">
      <c r="A478" s="40"/>
      <c r="B478" s="41"/>
      <c r="C478" s="42"/>
      <c r="D478" s="219" t="s">
        <v>137</v>
      </c>
      <c r="E478" s="42"/>
      <c r="F478" s="220" t="s">
        <v>667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137</v>
      </c>
      <c r="AU478" s="19" t="s">
        <v>83</v>
      </c>
    </row>
    <row r="479" s="2" customFormat="1">
      <c r="A479" s="40"/>
      <c r="B479" s="41"/>
      <c r="C479" s="42"/>
      <c r="D479" s="224" t="s">
        <v>139</v>
      </c>
      <c r="E479" s="42"/>
      <c r="F479" s="225" t="s">
        <v>668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139</v>
      </c>
      <c r="AU479" s="19" t="s">
        <v>83</v>
      </c>
    </row>
    <row r="480" s="12" customFormat="1" ht="25.92" customHeight="1">
      <c r="A480" s="12"/>
      <c r="B480" s="190"/>
      <c r="C480" s="191"/>
      <c r="D480" s="192" t="s">
        <v>72</v>
      </c>
      <c r="E480" s="193" t="s">
        <v>669</v>
      </c>
      <c r="F480" s="193" t="s">
        <v>670</v>
      </c>
      <c r="G480" s="191"/>
      <c r="H480" s="191"/>
      <c r="I480" s="194"/>
      <c r="J480" s="195">
        <f>BK480</f>
        <v>0</v>
      </c>
      <c r="K480" s="191"/>
      <c r="L480" s="196"/>
      <c r="M480" s="197"/>
      <c r="N480" s="198"/>
      <c r="O480" s="198"/>
      <c r="P480" s="199">
        <f>P481</f>
        <v>0</v>
      </c>
      <c r="Q480" s="198"/>
      <c r="R480" s="199">
        <f>R481</f>
        <v>0.092576000000000006</v>
      </c>
      <c r="S480" s="198"/>
      <c r="T480" s="200">
        <f>T481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01" t="s">
        <v>83</v>
      </c>
      <c r="AT480" s="202" t="s">
        <v>72</v>
      </c>
      <c r="AU480" s="202" t="s">
        <v>73</v>
      </c>
      <c r="AY480" s="201" t="s">
        <v>128</v>
      </c>
      <c r="BK480" s="203">
        <f>BK481</f>
        <v>0</v>
      </c>
    </row>
    <row r="481" s="12" customFormat="1" ht="22.8" customHeight="1">
      <c r="A481" s="12"/>
      <c r="B481" s="190"/>
      <c r="C481" s="191"/>
      <c r="D481" s="192" t="s">
        <v>72</v>
      </c>
      <c r="E481" s="204" t="s">
        <v>671</v>
      </c>
      <c r="F481" s="204" t="s">
        <v>672</v>
      </c>
      <c r="G481" s="191"/>
      <c r="H481" s="191"/>
      <c r="I481" s="194"/>
      <c r="J481" s="205">
        <f>BK481</f>
        <v>0</v>
      </c>
      <c r="K481" s="191"/>
      <c r="L481" s="196"/>
      <c r="M481" s="197"/>
      <c r="N481" s="198"/>
      <c r="O481" s="198"/>
      <c r="P481" s="199">
        <f>SUM(P482:P535)</f>
        <v>0</v>
      </c>
      <c r="Q481" s="198"/>
      <c r="R481" s="199">
        <f>SUM(R482:R535)</f>
        <v>0.092576000000000006</v>
      </c>
      <c r="S481" s="198"/>
      <c r="T481" s="200">
        <f>SUM(T482:T535)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01" t="s">
        <v>83</v>
      </c>
      <c r="AT481" s="202" t="s">
        <v>72</v>
      </c>
      <c r="AU481" s="202" t="s">
        <v>81</v>
      </c>
      <c r="AY481" s="201" t="s">
        <v>128</v>
      </c>
      <c r="BK481" s="203">
        <f>SUM(BK482:BK535)</f>
        <v>0</v>
      </c>
    </row>
    <row r="482" s="2" customFormat="1" ht="24.15" customHeight="1">
      <c r="A482" s="40"/>
      <c r="B482" s="41"/>
      <c r="C482" s="206" t="s">
        <v>673</v>
      </c>
      <c r="D482" s="206" t="s">
        <v>130</v>
      </c>
      <c r="E482" s="207" t="s">
        <v>674</v>
      </c>
      <c r="F482" s="208" t="s">
        <v>675</v>
      </c>
      <c r="G482" s="209" t="s">
        <v>184</v>
      </c>
      <c r="H482" s="210">
        <v>50</v>
      </c>
      <c r="I482" s="211"/>
      <c r="J482" s="212">
        <f>ROUND(I482*H482,2)</f>
        <v>0</v>
      </c>
      <c r="K482" s="208" t="s">
        <v>134</v>
      </c>
      <c r="L482" s="46"/>
      <c r="M482" s="213" t="s">
        <v>19</v>
      </c>
      <c r="N482" s="214" t="s">
        <v>44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143</v>
      </c>
      <c r="AT482" s="217" t="s">
        <v>130</v>
      </c>
      <c r="AU482" s="217" t="s">
        <v>83</v>
      </c>
      <c r="AY482" s="19" t="s">
        <v>128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81</v>
      </c>
      <c r="BK482" s="218">
        <f>ROUND(I482*H482,2)</f>
        <v>0</v>
      </c>
      <c r="BL482" s="19" t="s">
        <v>143</v>
      </c>
      <c r="BM482" s="217" t="s">
        <v>676</v>
      </c>
    </row>
    <row r="483" s="2" customFormat="1">
      <c r="A483" s="40"/>
      <c r="B483" s="41"/>
      <c r="C483" s="42"/>
      <c r="D483" s="219" t="s">
        <v>137</v>
      </c>
      <c r="E483" s="42"/>
      <c r="F483" s="220" t="s">
        <v>677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137</v>
      </c>
      <c r="AU483" s="19" t="s">
        <v>83</v>
      </c>
    </row>
    <row r="484" s="2" customFormat="1">
      <c r="A484" s="40"/>
      <c r="B484" s="41"/>
      <c r="C484" s="42"/>
      <c r="D484" s="224" t="s">
        <v>139</v>
      </c>
      <c r="E484" s="42"/>
      <c r="F484" s="225" t="s">
        <v>678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139</v>
      </c>
      <c r="AU484" s="19" t="s">
        <v>83</v>
      </c>
    </row>
    <row r="485" s="13" customFormat="1">
      <c r="A485" s="13"/>
      <c r="B485" s="226"/>
      <c r="C485" s="227"/>
      <c r="D485" s="219" t="s">
        <v>141</v>
      </c>
      <c r="E485" s="228" t="s">
        <v>19</v>
      </c>
      <c r="F485" s="229" t="s">
        <v>679</v>
      </c>
      <c r="G485" s="227"/>
      <c r="H485" s="228" t="s">
        <v>19</v>
      </c>
      <c r="I485" s="230"/>
      <c r="J485" s="227"/>
      <c r="K485" s="227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141</v>
      </c>
      <c r="AU485" s="235" t="s">
        <v>83</v>
      </c>
      <c r="AV485" s="13" t="s">
        <v>81</v>
      </c>
      <c r="AW485" s="13" t="s">
        <v>35</v>
      </c>
      <c r="AX485" s="13" t="s">
        <v>73</v>
      </c>
      <c r="AY485" s="235" t="s">
        <v>128</v>
      </c>
    </row>
    <row r="486" s="13" customFormat="1">
      <c r="A486" s="13"/>
      <c r="B486" s="226"/>
      <c r="C486" s="227"/>
      <c r="D486" s="219" t="s">
        <v>141</v>
      </c>
      <c r="E486" s="228" t="s">
        <v>19</v>
      </c>
      <c r="F486" s="229" t="s">
        <v>680</v>
      </c>
      <c r="G486" s="227"/>
      <c r="H486" s="228" t="s">
        <v>19</v>
      </c>
      <c r="I486" s="230"/>
      <c r="J486" s="227"/>
      <c r="K486" s="227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141</v>
      </c>
      <c r="AU486" s="235" t="s">
        <v>83</v>
      </c>
      <c r="AV486" s="13" t="s">
        <v>81</v>
      </c>
      <c r="AW486" s="13" t="s">
        <v>35</v>
      </c>
      <c r="AX486" s="13" t="s">
        <v>73</v>
      </c>
      <c r="AY486" s="235" t="s">
        <v>128</v>
      </c>
    </row>
    <row r="487" s="14" customFormat="1">
      <c r="A487" s="14"/>
      <c r="B487" s="236"/>
      <c r="C487" s="237"/>
      <c r="D487" s="219" t="s">
        <v>141</v>
      </c>
      <c r="E487" s="238" t="s">
        <v>19</v>
      </c>
      <c r="F487" s="239" t="s">
        <v>477</v>
      </c>
      <c r="G487" s="237"/>
      <c r="H487" s="240">
        <v>50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141</v>
      </c>
      <c r="AU487" s="246" t="s">
        <v>83</v>
      </c>
      <c r="AV487" s="14" t="s">
        <v>83</v>
      </c>
      <c r="AW487" s="14" t="s">
        <v>35</v>
      </c>
      <c r="AX487" s="14" t="s">
        <v>81</v>
      </c>
      <c r="AY487" s="246" t="s">
        <v>128</v>
      </c>
    </row>
    <row r="488" s="2" customFormat="1" ht="24.15" customHeight="1">
      <c r="A488" s="40"/>
      <c r="B488" s="41"/>
      <c r="C488" s="258" t="s">
        <v>681</v>
      </c>
      <c r="D488" s="258" t="s">
        <v>277</v>
      </c>
      <c r="E488" s="259" t="s">
        <v>682</v>
      </c>
      <c r="F488" s="260" t="s">
        <v>683</v>
      </c>
      <c r="G488" s="261" t="s">
        <v>184</v>
      </c>
      <c r="H488" s="262">
        <v>55</v>
      </c>
      <c r="I488" s="263"/>
      <c r="J488" s="264">
        <f>ROUND(I488*H488,2)</f>
        <v>0</v>
      </c>
      <c r="K488" s="260" t="s">
        <v>134</v>
      </c>
      <c r="L488" s="265"/>
      <c r="M488" s="266" t="s">
        <v>19</v>
      </c>
      <c r="N488" s="267" t="s">
        <v>44</v>
      </c>
      <c r="O488" s="86"/>
      <c r="P488" s="215">
        <f>O488*H488</f>
        <v>0</v>
      </c>
      <c r="Q488" s="215">
        <v>0.00077999999999999999</v>
      </c>
      <c r="R488" s="215">
        <f>Q488*H488</f>
        <v>0.042900000000000001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371</v>
      </c>
      <c r="AT488" s="217" t="s">
        <v>277</v>
      </c>
      <c r="AU488" s="217" t="s">
        <v>83</v>
      </c>
      <c r="AY488" s="19" t="s">
        <v>128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81</v>
      </c>
      <c r="BK488" s="218">
        <f>ROUND(I488*H488,2)</f>
        <v>0</v>
      </c>
      <c r="BL488" s="19" t="s">
        <v>143</v>
      </c>
      <c r="BM488" s="217" t="s">
        <v>684</v>
      </c>
    </row>
    <row r="489" s="2" customFormat="1">
      <c r="A489" s="40"/>
      <c r="B489" s="41"/>
      <c r="C489" s="42"/>
      <c r="D489" s="219" t="s">
        <v>137</v>
      </c>
      <c r="E489" s="42"/>
      <c r="F489" s="220" t="s">
        <v>683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137</v>
      </c>
      <c r="AU489" s="19" t="s">
        <v>83</v>
      </c>
    </row>
    <row r="490" s="14" customFormat="1">
      <c r="A490" s="14"/>
      <c r="B490" s="236"/>
      <c r="C490" s="237"/>
      <c r="D490" s="219" t="s">
        <v>141</v>
      </c>
      <c r="E490" s="237"/>
      <c r="F490" s="239" t="s">
        <v>685</v>
      </c>
      <c r="G490" s="237"/>
      <c r="H490" s="240">
        <v>55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141</v>
      </c>
      <c r="AU490" s="246" t="s">
        <v>83</v>
      </c>
      <c r="AV490" s="14" t="s">
        <v>83</v>
      </c>
      <c r="AW490" s="14" t="s">
        <v>4</v>
      </c>
      <c r="AX490" s="14" t="s">
        <v>81</v>
      </c>
      <c r="AY490" s="246" t="s">
        <v>128</v>
      </c>
    </row>
    <row r="491" s="2" customFormat="1" ht="24.15" customHeight="1">
      <c r="A491" s="40"/>
      <c r="B491" s="41"/>
      <c r="C491" s="206" t="s">
        <v>686</v>
      </c>
      <c r="D491" s="206" t="s">
        <v>130</v>
      </c>
      <c r="E491" s="207" t="s">
        <v>687</v>
      </c>
      <c r="F491" s="208" t="s">
        <v>688</v>
      </c>
      <c r="G491" s="209" t="s">
        <v>184</v>
      </c>
      <c r="H491" s="210">
        <v>16</v>
      </c>
      <c r="I491" s="211"/>
      <c r="J491" s="212">
        <f>ROUND(I491*H491,2)</f>
        <v>0</v>
      </c>
      <c r="K491" s="208" t="s">
        <v>134</v>
      </c>
      <c r="L491" s="46"/>
      <c r="M491" s="213" t="s">
        <v>19</v>
      </c>
      <c r="N491" s="214" t="s">
        <v>44</v>
      </c>
      <c r="O491" s="86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143</v>
      </c>
      <c r="AT491" s="217" t="s">
        <v>130</v>
      </c>
      <c r="AU491" s="217" t="s">
        <v>83</v>
      </c>
      <c r="AY491" s="19" t="s">
        <v>128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81</v>
      </c>
      <c r="BK491" s="218">
        <f>ROUND(I491*H491,2)</f>
        <v>0</v>
      </c>
      <c r="BL491" s="19" t="s">
        <v>143</v>
      </c>
      <c r="BM491" s="217" t="s">
        <v>689</v>
      </c>
    </row>
    <row r="492" s="2" customFormat="1">
      <c r="A492" s="40"/>
      <c r="B492" s="41"/>
      <c r="C492" s="42"/>
      <c r="D492" s="219" t="s">
        <v>137</v>
      </c>
      <c r="E492" s="42"/>
      <c r="F492" s="220" t="s">
        <v>690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137</v>
      </c>
      <c r="AU492" s="19" t="s">
        <v>83</v>
      </c>
    </row>
    <row r="493" s="2" customFormat="1">
      <c r="A493" s="40"/>
      <c r="B493" s="41"/>
      <c r="C493" s="42"/>
      <c r="D493" s="224" t="s">
        <v>139</v>
      </c>
      <c r="E493" s="42"/>
      <c r="F493" s="225" t="s">
        <v>691</v>
      </c>
      <c r="G493" s="42"/>
      <c r="H493" s="42"/>
      <c r="I493" s="221"/>
      <c r="J493" s="42"/>
      <c r="K493" s="42"/>
      <c r="L493" s="46"/>
      <c r="M493" s="222"/>
      <c r="N493" s="223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139</v>
      </c>
      <c r="AU493" s="19" t="s">
        <v>83</v>
      </c>
    </row>
    <row r="494" s="2" customFormat="1" ht="24.15" customHeight="1">
      <c r="A494" s="40"/>
      <c r="B494" s="41"/>
      <c r="C494" s="258" t="s">
        <v>692</v>
      </c>
      <c r="D494" s="258" t="s">
        <v>277</v>
      </c>
      <c r="E494" s="259" t="s">
        <v>693</v>
      </c>
      <c r="F494" s="260" t="s">
        <v>694</v>
      </c>
      <c r="G494" s="261" t="s">
        <v>184</v>
      </c>
      <c r="H494" s="262">
        <v>17.600000000000001</v>
      </c>
      <c r="I494" s="263"/>
      <c r="J494" s="264">
        <f>ROUND(I494*H494,2)</f>
        <v>0</v>
      </c>
      <c r="K494" s="260" t="s">
        <v>134</v>
      </c>
      <c r="L494" s="265"/>
      <c r="M494" s="266" t="s">
        <v>19</v>
      </c>
      <c r="N494" s="267" t="s">
        <v>44</v>
      </c>
      <c r="O494" s="86"/>
      <c r="P494" s="215">
        <f>O494*H494</f>
        <v>0</v>
      </c>
      <c r="Q494" s="215">
        <v>0.00064000000000000005</v>
      </c>
      <c r="R494" s="215">
        <f>Q494*H494</f>
        <v>0.011264000000000001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371</v>
      </c>
      <c r="AT494" s="217" t="s">
        <v>277</v>
      </c>
      <c r="AU494" s="217" t="s">
        <v>83</v>
      </c>
      <c r="AY494" s="19" t="s">
        <v>128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81</v>
      </c>
      <c r="BK494" s="218">
        <f>ROUND(I494*H494,2)</f>
        <v>0</v>
      </c>
      <c r="BL494" s="19" t="s">
        <v>143</v>
      </c>
      <c r="BM494" s="217" t="s">
        <v>695</v>
      </c>
    </row>
    <row r="495" s="2" customFormat="1">
      <c r="A495" s="40"/>
      <c r="B495" s="41"/>
      <c r="C495" s="42"/>
      <c r="D495" s="219" t="s">
        <v>137</v>
      </c>
      <c r="E495" s="42"/>
      <c r="F495" s="220" t="s">
        <v>694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137</v>
      </c>
      <c r="AU495" s="19" t="s">
        <v>83</v>
      </c>
    </row>
    <row r="496" s="14" customFormat="1">
      <c r="A496" s="14"/>
      <c r="B496" s="236"/>
      <c r="C496" s="237"/>
      <c r="D496" s="219" t="s">
        <v>141</v>
      </c>
      <c r="E496" s="237"/>
      <c r="F496" s="239" t="s">
        <v>696</v>
      </c>
      <c r="G496" s="237"/>
      <c r="H496" s="240">
        <v>17.600000000000001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141</v>
      </c>
      <c r="AU496" s="246" t="s">
        <v>83</v>
      </c>
      <c r="AV496" s="14" t="s">
        <v>83</v>
      </c>
      <c r="AW496" s="14" t="s">
        <v>4</v>
      </c>
      <c r="AX496" s="14" t="s">
        <v>81</v>
      </c>
      <c r="AY496" s="246" t="s">
        <v>128</v>
      </c>
    </row>
    <row r="497" s="2" customFormat="1" ht="24.15" customHeight="1">
      <c r="A497" s="40"/>
      <c r="B497" s="41"/>
      <c r="C497" s="206" t="s">
        <v>697</v>
      </c>
      <c r="D497" s="206" t="s">
        <v>130</v>
      </c>
      <c r="E497" s="207" t="s">
        <v>698</v>
      </c>
      <c r="F497" s="208" t="s">
        <v>699</v>
      </c>
      <c r="G497" s="209" t="s">
        <v>434</v>
      </c>
      <c r="H497" s="210">
        <v>4</v>
      </c>
      <c r="I497" s="211"/>
      <c r="J497" s="212">
        <f>ROUND(I497*H497,2)</f>
        <v>0</v>
      </c>
      <c r="K497" s="208" t="s">
        <v>134</v>
      </c>
      <c r="L497" s="46"/>
      <c r="M497" s="213" t="s">
        <v>19</v>
      </c>
      <c r="N497" s="214" t="s">
        <v>44</v>
      </c>
      <c r="O497" s="86"/>
      <c r="P497" s="215">
        <f>O497*H497</f>
        <v>0</v>
      </c>
      <c r="Q497" s="215">
        <v>0</v>
      </c>
      <c r="R497" s="215">
        <f>Q497*H497</f>
        <v>0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143</v>
      </c>
      <c r="AT497" s="217" t="s">
        <v>130</v>
      </c>
      <c r="AU497" s="217" t="s">
        <v>83</v>
      </c>
      <c r="AY497" s="19" t="s">
        <v>128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81</v>
      </c>
      <c r="BK497" s="218">
        <f>ROUND(I497*H497,2)</f>
        <v>0</v>
      </c>
      <c r="BL497" s="19" t="s">
        <v>143</v>
      </c>
      <c r="BM497" s="217" t="s">
        <v>700</v>
      </c>
    </row>
    <row r="498" s="2" customFormat="1">
      <c r="A498" s="40"/>
      <c r="B498" s="41"/>
      <c r="C498" s="42"/>
      <c r="D498" s="219" t="s">
        <v>137</v>
      </c>
      <c r="E498" s="42"/>
      <c r="F498" s="220" t="s">
        <v>701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137</v>
      </c>
      <c r="AU498" s="19" t="s">
        <v>83</v>
      </c>
    </row>
    <row r="499" s="2" customFormat="1">
      <c r="A499" s="40"/>
      <c r="B499" s="41"/>
      <c r="C499" s="42"/>
      <c r="D499" s="224" t="s">
        <v>139</v>
      </c>
      <c r="E499" s="42"/>
      <c r="F499" s="225" t="s">
        <v>702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139</v>
      </c>
      <c r="AU499" s="19" t="s">
        <v>83</v>
      </c>
    </row>
    <row r="500" s="2" customFormat="1" ht="21.75" customHeight="1">
      <c r="A500" s="40"/>
      <c r="B500" s="41"/>
      <c r="C500" s="258" t="s">
        <v>703</v>
      </c>
      <c r="D500" s="258" t="s">
        <v>277</v>
      </c>
      <c r="E500" s="259" t="s">
        <v>704</v>
      </c>
      <c r="F500" s="260" t="s">
        <v>705</v>
      </c>
      <c r="G500" s="261" t="s">
        <v>434</v>
      </c>
      <c r="H500" s="262">
        <v>4</v>
      </c>
      <c r="I500" s="263"/>
      <c r="J500" s="264">
        <f>ROUND(I500*H500,2)</f>
        <v>0</v>
      </c>
      <c r="K500" s="260" t="s">
        <v>706</v>
      </c>
      <c r="L500" s="265"/>
      <c r="M500" s="266" t="s">
        <v>19</v>
      </c>
      <c r="N500" s="267" t="s">
        <v>44</v>
      </c>
      <c r="O500" s="86"/>
      <c r="P500" s="215">
        <f>O500*H500</f>
        <v>0</v>
      </c>
      <c r="Q500" s="215">
        <v>3.0000000000000001E-05</v>
      </c>
      <c r="R500" s="215">
        <f>Q500*H500</f>
        <v>0.00012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371</v>
      </c>
      <c r="AT500" s="217" t="s">
        <v>277</v>
      </c>
      <c r="AU500" s="217" t="s">
        <v>83</v>
      </c>
      <c r="AY500" s="19" t="s">
        <v>128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81</v>
      </c>
      <c r="BK500" s="218">
        <f>ROUND(I500*H500,2)</f>
        <v>0</v>
      </c>
      <c r="BL500" s="19" t="s">
        <v>143</v>
      </c>
      <c r="BM500" s="217" t="s">
        <v>707</v>
      </c>
    </row>
    <row r="501" s="2" customFormat="1">
      <c r="A501" s="40"/>
      <c r="B501" s="41"/>
      <c r="C501" s="42"/>
      <c r="D501" s="219" t="s">
        <v>137</v>
      </c>
      <c r="E501" s="42"/>
      <c r="F501" s="220" t="s">
        <v>705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137</v>
      </c>
      <c r="AU501" s="19" t="s">
        <v>83</v>
      </c>
    </row>
    <row r="502" s="2" customFormat="1" ht="24.15" customHeight="1">
      <c r="A502" s="40"/>
      <c r="B502" s="41"/>
      <c r="C502" s="206" t="s">
        <v>708</v>
      </c>
      <c r="D502" s="206" t="s">
        <v>130</v>
      </c>
      <c r="E502" s="207" t="s">
        <v>709</v>
      </c>
      <c r="F502" s="208" t="s">
        <v>710</v>
      </c>
      <c r="G502" s="209" t="s">
        <v>434</v>
      </c>
      <c r="H502" s="210">
        <v>2</v>
      </c>
      <c r="I502" s="211"/>
      <c r="J502" s="212">
        <f>ROUND(I502*H502,2)</f>
        <v>0</v>
      </c>
      <c r="K502" s="208" t="s">
        <v>134</v>
      </c>
      <c r="L502" s="46"/>
      <c r="M502" s="213" t="s">
        <v>19</v>
      </c>
      <c r="N502" s="214" t="s">
        <v>44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143</v>
      </c>
      <c r="AT502" s="217" t="s">
        <v>130</v>
      </c>
      <c r="AU502" s="217" t="s">
        <v>83</v>
      </c>
      <c r="AY502" s="19" t="s">
        <v>128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81</v>
      </c>
      <c r="BK502" s="218">
        <f>ROUND(I502*H502,2)</f>
        <v>0</v>
      </c>
      <c r="BL502" s="19" t="s">
        <v>143</v>
      </c>
      <c r="BM502" s="217" t="s">
        <v>711</v>
      </c>
    </row>
    <row r="503" s="2" customFormat="1">
      <c r="A503" s="40"/>
      <c r="B503" s="41"/>
      <c r="C503" s="42"/>
      <c r="D503" s="219" t="s">
        <v>137</v>
      </c>
      <c r="E503" s="42"/>
      <c r="F503" s="220" t="s">
        <v>712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137</v>
      </c>
      <c r="AU503" s="19" t="s">
        <v>83</v>
      </c>
    </row>
    <row r="504" s="2" customFormat="1">
      <c r="A504" s="40"/>
      <c r="B504" s="41"/>
      <c r="C504" s="42"/>
      <c r="D504" s="224" t="s">
        <v>139</v>
      </c>
      <c r="E504" s="42"/>
      <c r="F504" s="225" t="s">
        <v>713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139</v>
      </c>
      <c r="AU504" s="19" t="s">
        <v>83</v>
      </c>
    </row>
    <row r="505" s="2" customFormat="1" ht="24.15" customHeight="1">
      <c r="A505" s="40"/>
      <c r="B505" s="41"/>
      <c r="C505" s="258" t="s">
        <v>714</v>
      </c>
      <c r="D505" s="258" t="s">
        <v>277</v>
      </c>
      <c r="E505" s="259" t="s">
        <v>715</v>
      </c>
      <c r="F505" s="260" t="s">
        <v>716</v>
      </c>
      <c r="G505" s="261" t="s">
        <v>434</v>
      </c>
      <c r="H505" s="262">
        <v>2</v>
      </c>
      <c r="I505" s="263"/>
      <c r="J505" s="264">
        <f>ROUND(I505*H505,2)</f>
        <v>0</v>
      </c>
      <c r="K505" s="260" t="s">
        <v>134</v>
      </c>
      <c r="L505" s="265"/>
      <c r="M505" s="266" t="s">
        <v>19</v>
      </c>
      <c r="N505" s="267" t="s">
        <v>44</v>
      </c>
      <c r="O505" s="86"/>
      <c r="P505" s="215">
        <f>O505*H505</f>
        <v>0</v>
      </c>
      <c r="Q505" s="215">
        <v>0.0080999999999999996</v>
      </c>
      <c r="R505" s="215">
        <f>Q505*H505</f>
        <v>0.016199999999999999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371</v>
      </c>
      <c r="AT505" s="217" t="s">
        <v>277</v>
      </c>
      <c r="AU505" s="217" t="s">
        <v>83</v>
      </c>
      <c r="AY505" s="19" t="s">
        <v>128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81</v>
      </c>
      <c r="BK505" s="218">
        <f>ROUND(I505*H505,2)</f>
        <v>0</v>
      </c>
      <c r="BL505" s="19" t="s">
        <v>143</v>
      </c>
      <c r="BM505" s="217" t="s">
        <v>717</v>
      </c>
    </row>
    <row r="506" s="2" customFormat="1">
      <c r="A506" s="40"/>
      <c r="B506" s="41"/>
      <c r="C506" s="42"/>
      <c r="D506" s="219" t="s">
        <v>137</v>
      </c>
      <c r="E506" s="42"/>
      <c r="F506" s="220" t="s">
        <v>716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137</v>
      </c>
      <c r="AU506" s="19" t="s">
        <v>83</v>
      </c>
    </row>
    <row r="507" s="2" customFormat="1" ht="21.75" customHeight="1">
      <c r="A507" s="40"/>
      <c r="B507" s="41"/>
      <c r="C507" s="206" t="s">
        <v>718</v>
      </c>
      <c r="D507" s="206" t="s">
        <v>130</v>
      </c>
      <c r="E507" s="207" t="s">
        <v>719</v>
      </c>
      <c r="F507" s="208" t="s">
        <v>720</v>
      </c>
      <c r="G507" s="209" t="s">
        <v>434</v>
      </c>
      <c r="H507" s="210">
        <v>2</v>
      </c>
      <c r="I507" s="211"/>
      <c r="J507" s="212">
        <f>ROUND(I507*H507,2)</f>
        <v>0</v>
      </c>
      <c r="K507" s="208" t="s">
        <v>134</v>
      </c>
      <c r="L507" s="46"/>
      <c r="M507" s="213" t="s">
        <v>19</v>
      </c>
      <c r="N507" s="214" t="s">
        <v>44</v>
      </c>
      <c r="O507" s="86"/>
      <c r="P507" s="215">
        <f>O507*H507</f>
        <v>0</v>
      </c>
      <c r="Q507" s="215">
        <v>0</v>
      </c>
      <c r="R507" s="215">
        <f>Q507*H507</f>
        <v>0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143</v>
      </c>
      <c r="AT507" s="217" t="s">
        <v>130</v>
      </c>
      <c r="AU507" s="217" t="s">
        <v>83</v>
      </c>
      <c r="AY507" s="19" t="s">
        <v>128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81</v>
      </c>
      <c r="BK507" s="218">
        <f>ROUND(I507*H507,2)</f>
        <v>0</v>
      </c>
      <c r="BL507" s="19" t="s">
        <v>143</v>
      </c>
      <c r="BM507" s="217" t="s">
        <v>721</v>
      </c>
    </row>
    <row r="508" s="2" customFormat="1">
      <c r="A508" s="40"/>
      <c r="B508" s="41"/>
      <c r="C508" s="42"/>
      <c r="D508" s="219" t="s">
        <v>137</v>
      </c>
      <c r="E508" s="42"/>
      <c r="F508" s="220" t="s">
        <v>722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137</v>
      </c>
      <c r="AU508" s="19" t="s">
        <v>83</v>
      </c>
    </row>
    <row r="509" s="2" customFormat="1">
      <c r="A509" s="40"/>
      <c r="B509" s="41"/>
      <c r="C509" s="42"/>
      <c r="D509" s="224" t="s">
        <v>139</v>
      </c>
      <c r="E509" s="42"/>
      <c r="F509" s="225" t="s">
        <v>723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139</v>
      </c>
      <c r="AU509" s="19" t="s">
        <v>83</v>
      </c>
    </row>
    <row r="510" s="13" customFormat="1">
      <c r="A510" s="13"/>
      <c r="B510" s="226"/>
      <c r="C510" s="227"/>
      <c r="D510" s="219" t="s">
        <v>141</v>
      </c>
      <c r="E510" s="228" t="s">
        <v>19</v>
      </c>
      <c r="F510" s="229" t="s">
        <v>724</v>
      </c>
      <c r="G510" s="227"/>
      <c r="H510" s="228" t="s">
        <v>19</v>
      </c>
      <c r="I510" s="230"/>
      <c r="J510" s="227"/>
      <c r="K510" s="227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141</v>
      </c>
      <c r="AU510" s="235" t="s">
        <v>83</v>
      </c>
      <c r="AV510" s="13" t="s">
        <v>81</v>
      </c>
      <c r="AW510" s="13" t="s">
        <v>35</v>
      </c>
      <c r="AX510" s="13" t="s">
        <v>73</v>
      </c>
      <c r="AY510" s="235" t="s">
        <v>128</v>
      </c>
    </row>
    <row r="511" s="13" customFormat="1">
      <c r="A511" s="13"/>
      <c r="B511" s="226"/>
      <c r="C511" s="227"/>
      <c r="D511" s="219" t="s">
        <v>141</v>
      </c>
      <c r="E511" s="228" t="s">
        <v>19</v>
      </c>
      <c r="F511" s="229" t="s">
        <v>725</v>
      </c>
      <c r="G511" s="227"/>
      <c r="H511" s="228" t="s">
        <v>19</v>
      </c>
      <c r="I511" s="230"/>
      <c r="J511" s="227"/>
      <c r="K511" s="227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141</v>
      </c>
      <c r="AU511" s="235" t="s">
        <v>83</v>
      </c>
      <c r="AV511" s="13" t="s">
        <v>81</v>
      </c>
      <c r="AW511" s="13" t="s">
        <v>35</v>
      </c>
      <c r="AX511" s="13" t="s">
        <v>73</v>
      </c>
      <c r="AY511" s="235" t="s">
        <v>128</v>
      </c>
    </row>
    <row r="512" s="14" customFormat="1">
      <c r="A512" s="14"/>
      <c r="B512" s="236"/>
      <c r="C512" s="237"/>
      <c r="D512" s="219" t="s">
        <v>141</v>
      </c>
      <c r="E512" s="238" t="s">
        <v>19</v>
      </c>
      <c r="F512" s="239" t="s">
        <v>83</v>
      </c>
      <c r="G512" s="237"/>
      <c r="H512" s="240">
        <v>2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6" t="s">
        <v>141</v>
      </c>
      <c r="AU512" s="246" t="s">
        <v>83</v>
      </c>
      <c r="AV512" s="14" t="s">
        <v>83</v>
      </c>
      <c r="AW512" s="14" t="s">
        <v>35</v>
      </c>
      <c r="AX512" s="14" t="s">
        <v>81</v>
      </c>
      <c r="AY512" s="246" t="s">
        <v>128</v>
      </c>
    </row>
    <row r="513" s="2" customFormat="1" ht="16.5" customHeight="1">
      <c r="A513" s="40"/>
      <c r="B513" s="41"/>
      <c r="C513" s="258" t="s">
        <v>726</v>
      </c>
      <c r="D513" s="258" t="s">
        <v>277</v>
      </c>
      <c r="E513" s="259" t="s">
        <v>727</v>
      </c>
      <c r="F513" s="260" t="s">
        <v>728</v>
      </c>
      <c r="G513" s="261" t="s">
        <v>434</v>
      </c>
      <c r="H513" s="262">
        <v>2</v>
      </c>
      <c r="I513" s="263"/>
      <c r="J513" s="264">
        <f>ROUND(I513*H513,2)</f>
        <v>0</v>
      </c>
      <c r="K513" s="260" t="s">
        <v>706</v>
      </c>
      <c r="L513" s="265"/>
      <c r="M513" s="266" t="s">
        <v>19</v>
      </c>
      <c r="N513" s="267" t="s">
        <v>44</v>
      </c>
      <c r="O513" s="86"/>
      <c r="P513" s="215">
        <f>O513*H513</f>
        <v>0</v>
      </c>
      <c r="Q513" s="215">
        <v>0.0053</v>
      </c>
      <c r="R513" s="215">
        <f>Q513*H513</f>
        <v>0.0106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371</v>
      </c>
      <c r="AT513" s="217" t="s">
        <v>277</v>
      </c>
      <c r="AU513" s="217" t="s">
        <v>83</v>
      </c>
      <c r="AY513" s="19" t="s">
        <v>128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81</v>
      </c>
      <c r="BK513" s="218">
        <f>ROUND(I513*H513,2)</f>
        <v>0</v>
      </c>
      <c r="BL513" s="19" t="s">
        <v>143</v>
      </c>
      <c r="BM513" s="217" t="s">
        <v>729</v>
      </c>
    </row>
    <row r="514" s="2" customFormat="1">
      <c r="A514" s="40"/>
      <c r="B514" s="41"/>
      <c r="C514" s="42"/>
      <c r="D514" s="219" t="s">
        <v>137</v>
      </c>
      <c r="E514" s="42"/>
      <c r="F514" s="220" t="s">
        <v>730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137</v>
      </c>
      <c r="AU514" s="19" t="s">
        <v>83</v>
      </c>
    </row>
    <row r="515" s="2" customFormat="1">
      <c r="A515" s="40"/>
      <c r="B515" s="41"/>
      <c r="C515" s="42"/>
      <c r="D515" s="219" t="s">
        <v>520</v>
      </c>
      <c r="E515" s="42"/>
      <c r="F515" s="268" t="s">
        <v>731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520</v>
      </c>
      <c r="AU515" s="19" t="s">
        <v>83</v>
      </c>
    </row>
    <row r="516" s="2" customFormat="1" ht="24.15" customHeight="1">
      <c r="A516" s="40"/>
      <c r="B516" s="41"/>
      <c r="C516" s="206" t="s">
        <v>732</v>
      </c>
      <c r="D516" s="206" t="s">
        <v>130</v>
      </c>
      <c r="E516" s="207" t="s">
        <v>733</v>
      </c>
      <c r="F516" s="208" t="s">
        <v>734</v>
      </c>
      <c r="G516" s="209" t="s">
        <v>184</v>
      </c>
      <c r="H516" s="210">
        <v>16</v>
      </c>
      <c r="I516" s="211"/>
      <c r="J516" s="212">
        <f>ROUND(I516*H516,2)</f>
        <v>0</v>
      </c>
      <c r="K516" s="208" t="s">
        <v>134</v>
      </c>
      <c r="L516" s="46"/>
      <c r="M516" s="213" t="s">
        <v>19</v>
      </c>
      <c r="N516" s="214" t="s">
        <v>44</v>
      </c>
      <c r="O516" s="86"/>
      <c r="P516" s="215">
        <f>O516*H516</f>
        <v>0</v>
      </c>
      <c r="Q516" s="215">
        <v>0</v>
      </c>
      <c r="R516" s="215">
        <f>Q516*H516</f>
        <v>0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143</v>
      </c>
      <c r="AT516" s="217" t="s">
        <v>130</v>
      </c>
      <c r="AU516" s="217" t="s">
        <v>83</v>
      </c>
      <c r="AY516" s="19" t="s">
        <v>128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81</v>
      </c>
      <c r="BK516" s="218">
        <f>ROUND(I516*H516,2)</f>
        <v>0</v>
      </c>
      <c r="BL516" s="19" t="s">
        <v>143</v>
      </c>
      <c r="BM516" s="217" t="s">
        <v>735</v>
      </c>
    </row>
    <row r="517" s="2" customFormat="1">
      <c r="A517" s="40"/>
      <c r="B517" s="41"/>
      <c r="C517" s="42"/>
      <c r="D517" s="219" t="s">
        <v>137</v>
      </c>
      <c r="E517" s="42"/>
      <c r="F517" s="220" t="s">
        <v>736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137</v>
      </c>
      <c r="AU517" s="19" t="s">
        <v>83</v>
      </c>
    </row>
    <row r="518" s="2" customFormat="1">
      <c r="A518" s="40"/>
      <c r="B518" s="41"/>
      <c r="C518" s="42"/>
      <c r="D518" s="224" t="s">
        <v>139</v>
      </c>
      <c r="E518" s="42"/>
      <c r="F518" s="225" t="s">
        <v>737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139</v>
      </c>
      <c r="AU518" s="19" t="s">
        <v>83</v>
      </c>
    </row>
    <row r="519" s="2" customFormat="1" ht="16.5" customHeight="1">
      <c r="A519" s="40"/>
      <c r="B519" s="41"/>
      <c r="C519" s="258" t="s">
        <v>738</v>
      </c>
      <c r="D519" s="258" t="s">
        <v>277</v>
      </c>
      <c r="E519" s="259" t="s">
        <v>739</v>
      </c>
      <c r="F519" s="260" t="s">
        <v>740</v>
      </c>
      <c r="G519" s="261" t="s">
        <v>320</v>
      </c>
      <c r="H519" s="262">
        <v>10.932</v>
      </c>
      <c r="I519" s="263"/>
      <c r="J519" s="264">
        <f>ROUND(I519*H519,2)</f>
        <v>0</v>
      </c>
      <c r="K519" s="260" t="s">
        <v>134</v>
      </c>
      <c r="L519" s="265"/>
      <c r="M519" s="266" t="s">
        <v>19</v>
      </c>
      <c r="N519" s="267" t="s">
        <v>44</v>
      </c>
      <c r="O519" s="86"/>
      <c r="P519" s="215">
        <f>O519*H519</f>
        <v>0</v>
      </c>
      <c r="Q519" s="215">
        <v>0.001</v>
      </c>
      <c r="R519" s="215">
        <f>Q519*H519</f>
        <v>0.010932000000000001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371</v>
      </c>
      <c r="AT519" s="217" t="s">
        <v>277</v>
      </c>
      <c r="AU519" s="217" t="s">
        <v>83</v>
      </c>
      <c r="AY519" s="19" t="s">
        <v>128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81</v>
      </c>
      <c r="BK519" s="218">
        <f>ROUND(I519*H519,2)</f>
        <v>0</v>
      </c>
      <c r="BL519" s="19" t="s">
        <v>143</v>
      </c>
      <c r="BM519" s="217" t="s">
        <v>741</v>
      </c>
    </row>
    <row r="520" s="2" customFormat="1">
      <c r="A520" s="40"/>
      <c r="B520" s="41"/>
      <c r="C520" s="42"/>
      <c r="D520" s="219" t="s">
        <v>137</v>
      </c>
      <c r="E520" s="42"/>
      <c r="F520" s="220" t="s">
        <v>742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137</v>
      </c>
      <c r="AU520" s="19" t="s">
        <v>83</v>
      </c>
    </row>
    <row r="521" s="14" customFormat="1">
      <c r="A521" s="14"/>
      <c r="B521" s="236"/>
      <c r="C521" s="237"/>
      <c r="D521" s="219" t="s">
        <v>141</v>
      </c>
      <c r="E521" s="238" t="s">
        <v>19</v>
      </c>
      <c r="F521" s="239" t="s">
        <v>743</v>
      </c>
      <c r="G521" s="237"/>
      <c r="H521" s="240">
        <v>9.9380000000000006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141</v>
      </c>
      <c r="AU521" s="246" t="s">
        <v>83</v>
      </c>
      <c r="AV521" s="14" t="s">
        <v>83</v>
      </c>
      <c r="AW521" s="14" t="s">
        <v>35</v>
      </c>
      <c r="AX521" s="14" t="s">
        <v>81</v>
      </c>
      <c r="AY521" s="246" t="s">
        <v>128</v>
      </c>
    </row>
    <row r="522" s="14" customFormat="1">
      <c r="A522" s="14"/>
      <c r="B522" s="236"/>
      <c r="C522" s="237"/>
      <c r="D522" s="219" t="s">
        <v>141</v>
      </c>
      <c r="E522" s="237"/>
      <c r="F522" s="239" t="s">
        <v>744</v>
      </c>
      <c r="G522" s="237"/>
      <c r="H522" s="240">
        <v>10.932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141</v>
      </c>
      <c r="AU522" s="246" t="s">
        <v>83</v>
      </c>
      <c r="AV522" s="14" t="s">
        <v>83</v>
      </c>
      <c r="AW522" s="14" t="s">
        <v>4</v>
      </c>
      <c r="AX522" s="14" t="s">
        <v>81</v>
      </c>
      <c r="AY522" s="246" t="s">
        <v>128</v>
      </c>
    </row>
    <row r="523" s="2" customFormat="1" ht="16.5" customHeight="1">
      <c r="A523" s="40"/>
      <c r="B523" s="41"/>
      <c r="C523" s="206" t="s">
        <v>745</v>
      </c>
      <c r="D523" s="206" t="s">
        <v>130</v>
      </c>
      <c r="E523" s="207" t="s">
        <v>746</v>
      </c>
      <c r="F523" s="208" t="s">
        <v>747</v>
      </c>
      <c r="G523" s="209" t="s">
        <v>434</v>
      </c>
      <c r="H523" s="210">
        <v>4</v>
      </c>
      <c r="I523" s="211"/>
      <c r="J523" s="212">
        <f>ROUND(I523*H523,2)</f>
        <v>0</v>
      </c>
      <c r="K523" s="208" t="s">
        <v>134</v>
      </c>
      <c r="L523" s="46"/>
      <c r="M523" s="213" t="s">
        <v>19</v>
      </c>
      <c r="N523" s="214" t="s">
        <v>44</v>
      </c>
      <c r="O523" s="86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143</v>
      </c>
      <c r="AT523" s="217" t="s">
        <v>130</v>
      </c>
      <c r="AU523" s="217" t="s">
        <v>83</v>
      </c>
      <c r="AY523" s="19" t="s">
        <v>128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81</v>
      </c>
      <c r="BK523" s="218">
        <f>ROUND(I523*H523,2)</f>
        <v>0</v>
      </c>
      <c r="BL523" s="19" t="s">
        <v>143</v>
      </c>
      <c r="BM523" s="217" t="s">
        <v>748</v>
      </c>
    </row>
    <row r="524" s="2" customFormat="1">
      <c r="A524" s="40"/>
      <c r="B524" s="41"/>
      <c r="C524" s="42"/>
      <c r="D524" s="219" t="s">
        <v>137</v>
      </c>
      <c r="E524" s="42"/>
      <c r="F524" s="220" t="s">
        <v>749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137</v>
      </c>
      <c r="AU524" s="19" t="s">
        <v>83</v>
      </c>
    </row>
    <row r="525" s="2" customFormat="1">
      <c r="A525" s="40"/>
      <c r="B525" s="41"/>
      <c r="C525" s="42"/>
      <c r="D525" s="224" t="s">
        <v>139</v>
      </c>
      <c r="E525" s="42"/>
      <c r="F525" s="225" t="s">
        <v>750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139</v>
      </c>
      <c r="AU525" s="19" t="s">
        <v>83</v>
      </c>
    </row>
    <row r="526" s="2" customFormat="1" ht="16.5" customHeight="1">
      <c r="A526" s="40"/>
      <c r="B526" s="41"/>
      <c r="C526" s="258" t="s">
        <v>751</v>
      </c>
      <c r="D526" s="258" t="s">
        <v>277</v>
      </c>
      <c r="E526" s="259" t="s">
        <v>752</v>
      </c>
      <c r="F526" s="260" t="s">
        <v>753</v>
      </c>
      <c r="G526" s="261" t="s">
        <v>434</v>
      </c>
      <c r="H526" s="262">
        <v>2</v>
      </c>
      <c r="I526" s="263"/>
      <c r="J526" s="264">
        <f>ROUND(I526*H526,2)</f>
        <v>0</v>
      </c>
      <c r="K526" s="260" t="s">
        <v>134</v>
      </c>
      <c r="L526" s="265"/>
      <c r="M526" s="266" t="s">
        <v>19</v>
      </c>
      <c r="N526" s="267" t="s">
        <v>44</v>
      </c>
      <c r="O526" s="86"/>
      <c r="P526" s="215">
        <f>O526*H526</f>
        <v>0</v>
      </c>
      <c r="Q526" s="215">
        <v>0.00013999999999999999</v>
      </c>
      <c r="R526" s="215">
        <f>Q526*H526</f>
        <v>0.00027999999999999998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371</v>
      </c>
      <c r="AT526" s="217" t="s">
        <v>277</v>
      </c>
      <c r="AU526" s="217" t="s">
        <v>83</v>
      </c>
      <c r="AY526" s="19" t="s">
        <v>128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81</v>
      </c>
      <c r="BK526" s="218">
        <f>ROUND(I526*H526,2)</f>
        <v>0</v>
      </c>
      <c r="BL526" s="19" t="s">
        <v>143</v>
      </c>
      <c r="BM526" s="217" t="s">
        <v>754</v>
      </c>
    </row>
    <row r="527" s="2" customFormat="1">
      <c r="A527" s="40"/>
      <c r="B527" s="41"/>
      <c r="C527" s="42"/>
      <c r="D527" s="219" t="s">
        <v>137</v>
      </c>
      <c r="E527" s="42"/>
      <c r="F527" s="220" t="s">
        <v>753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137</v>
      </c>
      <c r="AU527" s="19" t="s">
        <v>83</v>
      </c>
    </row>
    <row r="528" s="2" customFormat="1" ht="16.5" customHeight="1">
      <c r="A528" s="40"/>
      <c r="B528" s="41"/>
      <c r="C528" s="258" t="s">
        <v>755</v>
      </c>
      <c r="D528" s="258" t="s">
        <v>277</v>
      </c>
      <c r="E528" s="259" t="s">
        <v>756</v>
      </c>
      <c r="F528" s="260" t="s">
        <v>757</v>
      </c>
      <c r="G528" s="261" t="s">
        <v>434</v>
      </c>
      <c r="H528" s="262">
        <v>2</v>
      </c>
      <c r="I528" s="263"/>
      <c r="J528" s="264">
        <f>ROUND(I528*H528,2)</f>
        <v>0</v>
      </c>
      <c r="K528" s="260" t="s">
        <v>134</v>
      </c>
      <c r="L528" s="265"/>
      <c r="M528" s="266" t="s">
        <v>19</v>
      </c>
      <c r="N528" s="267" t="s">
        <v>44</v>
      </c>
      <c r="O528" s="86"/>
      <c r="P528" s="215">
        <f>O528*H528</f>
        <v>0</v>
      </c>
      <c r="Q528" s="215">
        <v>0.00013999999999999999</v>
      </c>
      <c r="R528" s="215">
        <f>Q528*H528</f>
        <v>0.00027999999999999998</v>
      </c>
      <c r="S528" s="215">
        <v>0</v>
      </c>
      <c r="T528" s="21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371</v>
      </c>
      <c r="AT528" s="217" t="s">
        <v>277</v>
      </c>
      <c r="AU528" s="217" t="s">
        <v>83</v>
      </c>
      <c r="AY528" s="19" t="s">
        <v>128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81</v>
      </c>
      <c r="BK528" s="218">
        <f>ROUND(I528*H528,2)</f>
        <v>0</v>
      </c>
      <c r="BL528" s="19" t="s">
        <v>143</v>
      </c>
      <c r="BM528" s="217" t="s">
        <v>758</v>
      </c>
    </row>
    <row r="529" s="2" customFormat="1">
      <c r="A529" s="40"/>
      <c r="B529" s="41"/>
      <c r="C529" s="42"/>
      <c r="D529" s="219" t="s">
        <v>137</v>
      </c>
      <c r="E529" s="42"/>
      <c r="F529" s="220" t="s">
        <v>757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137</v>
      </c>
      <c r="AU529" s="19" t="s">
        <v>83</v>
      </c>
    </row>
    <row r="530" s="2" customFormat="1" ht="24.15" customHeight="1">
      <c r="A530" s="40"/>
      <c r="B530" s="41"/>
      <c r="C530" s="206" t="s">
        <v>759</v>
      </c>
      <c r="D530" s="206" t="s">
        <v>130</v>
      </c>
      <c r="E530" s="207" t="s">
        <v>760</v>
      </c>
      <c r="F530" s="208" t="s">
        <v>761</v>
      </c>
      <c r="G530" s="209" t="s">
        <v>434</v>
      </c>
      <c r="H530" s="210">
        <v>1</v>
      </c>
      <c r="I530" s="211"/>
      <c r="J530" s="212">
        <f>ROUND(I530*H530,2)</f>
        <v>0</v>
      </c>
      <c r="K530" s="208" t="s">
        <v>134</v>
      </c>
      <c r="L530" s="46"/>
      <c r="M530" s="213" t="s">
        <v>19</v>
      </c>
      <c r="N530" s="214" t="s">
        <v>44</v>
      </c>
      <c r="O530" s="86"/>
      <c r="P530" s="215">
        <f>O530*H530</f>
        <v>0</v>
      </c>
      <c r="Q530" s="215">
        <v>0</v>
      </c>
      <c r="R530" s="215">
        <f>Q530*H530</f>
        <v>0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143</v>
      </c>
      <c r="AT530" s="217" t="s">
        <v>130</v>
      </c>
      <c r="AU530" s="217" t="s">
        <v>83</v>
      </c>
      <c r="AY530" s="19" t="s">
        <v>128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81</v>
      </c>
      <c r="BK530" s="218">
        <f>ROUND(I530*H530,2)</f>
        <v>0</v>
      </c>
      <c r="BL530" s="19" t="s">
        <v>143</v>
      </c>
      <c r="BM530" s="217" t="s">
        <v>762</v>
      </c>
    </row>
    <row r="531" s="2" customFormat="1">
      <c r="A531" s="40"/>
      <c r="B531" s="41"/>
      <c r="C531" s="42"/>
      <c r="D531" s="219" t="s">
        <v>137</v>
      </c>
      <c r="E531" s="42"/>
      <c r="F531" s="220" t="s">
        <v>763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137</v>
      </c>
      <c r="AU531" s="19" t="s">
        <v>83</v>
      </c>
    </row>
    <row r="532" s="2" customFormat="1">
      <c r="A532" s="40"/>
      <c r="B532" s="41"/>
      <c r="C532" s="42"/>
      <c r="D532" s="224" t="s">
        <v>139</v>
      </c>
      <c r="E532" s="42"/>
      <c r="F532" s="225" t="s">
        <v>764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139</v>
      </c>
      <c r="AU532" s="19" t="s">
        <v>83</v>
      </c>
    </row>
    <row r="533" s="2" customFormat="1" ht="24.15" customHeight="1">
      <c r="A533" s="40"/>
      <c r="B533" s="41"/>
      <c r="C533" s="206" t="s">
        <v>765</v>
      </c>
      <c r="D533" s="206" t="s">
        <v>130</v>
      </c>
      <c r="E533" s="207" t="s">
        <v>766</v>
      </c>
      <c r="F533" s="208" t="s">
        <v>767</v>
      </c>
      <c r="G533" s="209" t="s">
        <v>280</v>
      </c>
      <c r="H533" s="210">
        <v>0.092999999999999999</v>
      </c>
      <c r="I533" s="211"/>
      <c r="J533" s="212">
        <f>ROUND(I533*H533,2)</f>
        <v>0</v>
      </c>
      <c r="K533" s="208" t="s">
        <v>134</v>
      </c>
      <c r="L533" s="46"/>
      <c r="M533" s="213" t="s">
        <v>19</v>
      </c>
      <c r="N533" s="214" t="s">
        <v>44</v>
      </c>
      <c r="O533" s="86"/>
      <c r="P533" s="215">
        <f>O533*H533</f>
        <v>0</v>
      </c>
      <c r="Q533" s="215">
        <v>0</v>
      </c>
      <c r="R533" s="215">
        <f>Q533*H533</f>
        <v>0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143</v>
      </c>
      <c r="AT533" s="217" t="s">
        <v>130</v>
      </c>
      <c r="AU533" s="217" t="s">
        <v>83</v>
      </c>
      <c r="AY533" s="19" t="s">
        <v>128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81</v>
      </c>
      <c r="BK533" s="218">
        <f>ROUND(I533*H533,2)</f>
        <v>0</v>
      </c>
      <c r="BL533" s="19" t="s">
        <v>143</v>
      </c>
      <c r="BM533" s="217" t="s">
        <v>768</v>
      </c>
    </row>
    <row r="534" s="2" customFormat="1">
      <c r="A534" s="40"/>
      <c r="B534" s="41"/>
      <c r="C534" s="42"/>
      <c r="D534" s="219" t="s">
        <v>137</v>
      </c>
      <c r="E534" s="42"/>
      <c r="F534" s="220" t="s">
        <v>769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137</v>
      </c>
      <c r="AU534" s="19" t="s">
        <v>83</v>
      </c>
    </row>
    <row r="535" s="2" customFormat="1">
      <c r="A535" s="40"/>
      <c r="B535" s="41"/>
      <c r="C535" s="42"/>
      <c r="D535" s="224" t="s">
        <v>139</v>
      </c>
      <c r="E535" s="42"/>
      <c r="F535" s="225" t="s">
        <v>770</v>
      </c>
      <c r="G535" s="42"/>
      <c r="H535" s="42"/>
      <c r="I535" s="221"/>
      <c r="J535" s="42"/>
      <c r="K535" s="42"/>
      <c r="L535" s="46"/>
      <c r="M535" s="222"/>
      <c r="N535" s="223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139</v>
      </c>
      <c r="AU535" s="19" t="s">
        <v>83</v>
      </c>
    </row>
    <row r="536" s="12" customFormat="1" ht="25.92" customHeight="1">
      <c r="A536" s="12"/>
      <c r="B536" s="190"/>
      <c r="C536" s="191"/>
      <c r="D536" s="192" t="s">
        <v>72</v>
      </c>
      <c r="E536" s="193" t="s">
        <v>277</v>
      </c>
      <c r="F536" s="193" t="s">
        <v>771</v>
      </c>
      <c r="G536" s="191"/>
      <c r="H536" s="191"/>
      <c r="I536" s="194"/>
      <c r="J536" s="195">
        <f>BK536</f>
        <v>0</v>
      </c>
      <c r="K536" s="191"/>
      <c r="L536" s="196"/>
      <c r="M536" s="197"/>
      <c r="N536" s="198"/>
      <c r="O536" s="198"/>
      <c r="P536" s="199">
        <f>P537+P563</f>
        <v>0</v>
      </c>
      <c r="Q536" s="198"/>
      <c r="R536" s="199">
        <f>R537+R563</f>
        <v>13.964011985567998</v>
      </c>
      <c r="S536" s="198"/>
      <c r="T536" s="200">
        <f>T537+T563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1" t="s">
        <v>156</v>
      </c>
      <c r="AT536" s="202" t="s">
        <v>72</v>
      </c>
      <c r="AU536" s="202" t="s">
        <v>73</v>
      </c>
      <c r="AY536" s="201" t="s">
        <v>128</v>
      </c>
      <c r="BK536" s="203">
        <f>BK537+BK563</f>
        <v>0</v>
      </c>
    </row>
    <row r="537" s="12" customFormat="1" ht="22.8" customHeight="1">
      <c r="A537" s="12"/>
      <c r="B537" s="190"/>
      <c r="C537" s="191"/>
      <c r="D537" s="192" t="s">
        <v>72</v>
      </c>
      <c r="E537" s="204" t="s">
        <v>772</v>
      </c>
      <c r="F537" s="204" t="s">
        <v>773</v>
      </c>
      <c r="G537" s="191"/>
      <c r="H537" s="191"/>
      <c r="I537" s="194"/>
      <c r="J537" s="205">
        <f>BK537</f>
        <v>0</v>
      </c>
      <c r="K537" s="191"/>
      <c r="L537" s="196"/>
      <c r="M537" s="197"/>
      <c r="N537" s="198"/>
      <c r="O537" s="198"/>
      <c r="P537" s="199">
        <f>SUM(P538:P562)</f>
        <v>0</v>
      </c>
      <c r="Q537" s="198"/>
      <c r="R537" s="199">
        <f>SUM(R538:R562)</f>
        <v>0.33535999999999999</v>
      </c>
      <c r="S537" s="198"/>
      <c r="T537" s="200">
        <f>SUM(T538:T562)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01" t="s">
        <v>156</v>
      </c>
      <c r="AT537" s="202" t="s">
        <v>72</v>
      </c>
      <c r="AU537" s="202" t="s">
        <v>81</v>
      </c>
      <c r="AY537" s="201" t="s">
        <v>128</v>
      </c>
      <c r="BK537" s="203">
        <f>SUM(BK538:BK562)</f>
        <v>0</v>
      </c>
    </row>
    <row r="538" s="2" customFormat="1" ht="24.15" customHeight="1">
      <c r="A538" s="40"/>
      <c r="B538" s="41"/>
      <c r="C538" s="206" t="s">
        <v>774</v>
      </c>
      <c r="D538" s="206" t="s">
        <v>130</v>
      </c>
      <c r="E538" s="207" t="s">
        <v>775</v>
      </c>
      <c r="F538" s="208" t="s">
        <v>776</v>
      </c>
      <c r="G538" s="209" t="s">
        <v>434</v>
      </c>
      <c r="H538" s="210">
        <v>2</v>
      </c>
      <c r="I538" s="211"/>
      <c r="J538" s="212">
        <f>ROUND(I538*H538,2)</f>
        <v>0</v>
      </c>
      <c r="K538" s="208" t="s">
        <v>134</v>
      </c>
      <c r="L538" s="46"/>
      <c r="M538" s="213" t="s">
        <v>19</v>
      </c>
      <c r="N538" s="214" t="s">
        <v>44</v>
      </c>
      <c r="O538" s="86"/>
      <c r="P538" s="215">
        <f>O538*H538</f>
        <v>0</v>
      </c>
      <c r="Q538" s="215">
        <v>0</v>
      </c>
      <c r="R538" s="215">
        <f>Q538*H538</f>
        <v>0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561</v>
      </c>
      <c r="AT538" s="217" t="s">
        <v>130</v>
      </c>
      <c r="AU538" s="217" t="s">
        <v>83</v>
      </c>
      <c r="AY538" s="19" t="s">
        <v>128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81</v>
      </c>
      <c r="BK538" s="218">
        <f>ROUND(I538*H538,2)</f>
        <v>0</v>
      </c>
      <c r="BL538" s="19" t="s">
        <v>561</v>
      </c>
      <c r="BM538" s="217" t="s">
        <v>777</v>
      </c>
    </row>
    <row r="539" s="2" customFormat="1">
      <c r="A539" s="40"/>
      <c r="B539" s="41"/>
      <c r="C539" s="42"/>
      <c r="D539" s="219" t="s">
        <v>137</v>
      </c>
      <c r="E539" s="42"/>
      <c r="F539" s="220" t="s">
        <v>778</v>
      </c>
      <c r="G539" s="42"/>
      <c r="H539" s="42"/>
      <c r="I539" s="221"/>
      <c r="J539" s="42"/>
      <c r="K539" s="42"/>
      <c r="L539" s="46"/>
      <c r="M539" s="222"/>
      <c r="N539" s="22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137</v>
      </c>
      <c r="AU539" s="19" t="s">
        <v>83</v>
      </c>
    </row>
    <row r="540" s="2" customFormat="1">
      <c r="A540" s="40"/>
      <c r="B540" s="41"/>
      <c r="C540" s="42"/>
      <c r="D540" s="224" t="s">
        <v>139</v>
      </c>
      <c r="E540" s="42"/>
      <c r="F540" s="225" t="s">
        <v>779</v>
      </c>
      <c r="G540" s="42"/>
      <c r="H540" s="42"/>
      <c r="I540" s="221"/>
      <c r="J540" s="42"/>
      <c r="K540" s="42"/>
      <c r="L540" s="46"/>
      <c r="M540" s="222"/>
      <c r="N540" s="223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139</v>
      </c>
      <c r="AU540" s="19" t="s">
        <v>83</v>
      </c>
    </row>
    <row r="541" s="2" customFormat="1">
      <c r="A541" s="40"/>
      <c r="B541" s="41"/>
      <c r="C541" s="42"/>
      <c r="D541" s="219" t="s">
        <v>520</v>
      </c>
      <c r="E541" s="42"/>
      <c r="F541" s="268" t="s">
        <v>780</v>
      </c>
      <c r="G541" s="42"/>
      <c r="H541" s="42"/>
      <c r="I541" s="221"/>
      <c r="J541" s="42"/>
      <c r="K541" s="42"/>
      <c r="L541" s="46"/>
      <c r="M541" s="222"/>
      <c r="N541" s="223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520</v>
      </c>
      <c r="AU541" s="19" t="s">
        <v>83</v>
      </c>
    </row>
    <row r="542" s="14" customFormat="1">
      <c r="A542" s="14"/>
      <c r="B542" s="236"/>
      <c r="C542" s="237"/>
      <c r="D542" s="219" t="s">
        <v>141</v>
      </c>
      <c r="E542" s="238" t="s">
        <v>19</v>
      </c>
      <c r="F542" s="239" t="s">
        <v>83</v>
      </c>
      <c r="G542" s="237"/>
      <c r="H542" s="240">
        <v>2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141</v>
      </c>
      <c r="AU542" s="246" t="s">
        <v>83</v>
      </c>
      <c r="AV542" s="14" t="s">
        <v>83</v>
      </c>
      <c r="AW542" s="14" t="s">
        <v>35</v>
      </c>
      <c r="AX542" s="14" t="s">
        <v>81</v>
      </c>
      <c r="AY542" s="246" t="s">
        <v>128</v>
      </c>
    </row>
    <row r="543" s="2" customFormat="1" ht="16.5" customHeight="1">
      <c r="A543" s="40"/>
      <c r="B543" s="41"/>
      <c r="C543" s="258" t="s">
        <v>781</v>
      </c>
      <c r="D543" s="258" t="s">
        <v>277</v>
      </c>
      <c r="E543" s="259" t="s">
        <v>782</v>
      </c>
      <c r="F543" s="260" t="s">
        <v>783</v>
      </c>
      <c r="G543" s="261" t="s">
        <v>280</v>
      </c>
      <c r="H543" s="262">
        <v>0.125</v>
      </c>
      <c r="I543" s="263"/>
      <c r="J543" s="264">
        <f>ROUND(I543*H543,2)</f>
        <v>0</v>
      </c>
      <c r="K543" s="260" t="s">
        <v>134</v>
      </c>
      <c r="L543" s="265"/>
      <c r="M543" s="266" t="s">
        <v>19</v>
      </c>
      <c r="N543" s="267" t="s">
        <v>44</v>
      </c>
      <c r="O543" s="86"/>
      <c r="P543" s="215">
        <f>O543*H543</f>
        <v>0</v>
      </c>
      <c r="Q543" s="215">
        <v>1</v>
      </c>
      <c r="R543" s="215">
        <f>Q543*H543</f>
        <v>0.125</v>
      </c>
      <c r="S543" s="215">
        <v>0</v>
      </c>
      <c r="T543" s="21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7" t="s">
        <v>784</v>
      </c>
      <c r="AT543" s="217" t="s">
        <v>277</v>
      </c>
      <c r="AU543" s="217" t="s">
        <v>83</v>
      </c>
      <c r="AY543" s="19" t="s">
        <v>128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9" t="s">
        <v>81</v>
      </c>
      <c r="BK543" s="218">
        <f>ROUND(I543*H543,2)</f>
        <v>0</v>
      </c>
      <c r="BL543" s="19" t="s">
        <v>561</v>
      </c>
      <c r="BM543" s="217" t="s">
        <v>785</v>
      </c>
    </row>
    <row r="544" s="2" customFormat="1">
      <c r="A544" s="40"/>
      <c r="B544" s="41"/>
      <c r="C544" s="42"/>
      <c r="D544" s="219" t="s">
        <v>137</v>
      </c>
      <c r="E544" s="42"/>
      <c r="F544" s="220" t="s">
        <v>783</v>
      </c>
      <c r="G544" s="42"/>
      <c r="H544" s="42"/>
      <c r="I544" s="221"/>
      <c r="J544" s="42"/>
      <c r="K544" s="42"/>
      <c r="L544" s="46"/>
      <c r="M544" s="222"/>
      <c r="N544" s="223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137</v>
      </c>
      <c r="AU544" s="19" t="s">
        <v>83</v>
      </c>
    </row>
    <row r="545" s="14" customFormat="1">
      <c r="A545" s="14"/>
      <c r="B545" s="236"/>
      <c r="C545" s="237"/>
      <c r="D545" s="219" t="s">
        <v>141</v>
      </c>
      <c r="E545" s="238" t="s">
        <v>19</v>
      </c>
      <c r="F545" s="239" t="s">
        <v>786</v>
      </c>
      <c r="G545" s="237"/>
      <c r="H545" s="240">
        <v>0.125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141</v>
      </c>
      <c r="AU545" s="246" t="s">
        <v>83</v>
      </c>
      <c r="AV545" s="14" t="s">
        <v>83</v>
      </c>
      <c r="AW545" s="14" t="s">
        <v>35</v>
      </c>
      <c r="AX545" s="14" t="s">
        <v>81</v>
      </c>
      <c r="AY545" s="246" t="s">
        <v>128</v>
      </c>
    </row>
    <row r="546" s="2" customFormat="1" ht="16.5" customHeight="1">
      <c r="A546" s="40"/>
      <c r="B546" s="41"/>
      <c r="C546" s="258" t="s">
        <v>787</v>
      </c>
      <c r="D546" s="258" t="s">
        <v>277</v>
      </c>
      <c r="E546" s="259" t="s">
        <v>788</v>
      </c>
      <c r="F546" s="260" t="s">
        <v>789</v>
      </c>
      <c r="G546" s="261" t="s">
        <v>434</v>
      </c>
      <c r="H546" s="262">
        <v>2</v>
      </c>
      <c r="I546" s="263"/>
      <c r="J546" s="264">
        <f>ROUND(I546*H546,2)</f>
        <v>0</v>
      </c>
      <c r="K546" s="260" t="s">
        <v>706</v>
      </c>
      <c r="L546" s="265"/>
      <c r="M546" s="266" t="s">
        <v>19</v>
      </c>
      <c r="N546" s="267" t="s">
        <v>44</v>
      </c>
      <c r="O546" s="86"/>
      <c r="P546" s="215">
        <f>O546*H546</f>
        <v>0</v>
      </c>
      <c r="Q546" s="215">
        <v>0.082000000000000003</v>
      </c>
      <c r="R546" s="215">
        <f>Q546*H546</f>
        <v>0.16400000000000001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790</v>
      </c>
      <c r="AT546" s="217" t="s">
        <v>277</v>
      </c>
      <c r="AU546" s="217" t="s">
        <v>83</v>
      </c>
      <c r="AY546" s="19" t="s">
        <v>128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81</v>
      </c>
      <c r="BK546" s="218">
        <f>ROUND(I546*H546,2)</f>
        <v>0</v>
      </c>
      <c r="BL546" s="19" t="s">
        <v>790</v>
      </c>
      <c r="BM546" s="217" t="s">
        <v>791</v>
      </c>
    </row>
    <row r="547" s="2" customFormat="1">
      <c r="A547" s="40"/>
      <c r="B547" s="41"/>
      <c r="C547" s="42"/>
      <c r="D547" s="219" t="s">
        <v>137</v>
      </c>
      <c r="E547" s="42"/>
      <c r="F547" s="220" t="s">
        <v>789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137</v>
      </c>
      <c r="AU547" s="19" t="s">
        <v>83</v>
      </c>
    </row>
    <row r="548" s="2" customFormat="1" ht="16.5" customHeight="1">
      <c r="A548" s="40"/>
      <c r="B548" s="41"/>
      <c r="C548" s="258" t="s">
        <v>792</v>
      </c>
      <c r="D548" s="258" t="s">
        <v>277</v>
      </c>
      <c r="E548" s="259" t="s">
        <v>793</v>
      </c>
      <c r="F548" s="260" t="s">
        <v>794</v>
      </c>
      <c r="G548" s="261" t="s">
        <v>434</v>
      </c>
      <c r="H548" s="262">
        <v>2</v>
      </c>
      <c r="I548" s="263"/>
      <c r="J548" s="264">
        <f>ROUND(I548*H548,2)</f>
        <v>0</v>
      </c>
      <c r="K548" s="260" t="s">
        <v>706</v>
      </c>
      <c r="L548" s="265"/>
      <c r="M548" s="266" t="s">
        <v>19</v>
      </c>
      <c r="N548" s="267" t="s">
        <v>44</v>
      </c>
      <c r="O548" s="86"/>
      <c r="P548" s="215">
        <f>O548*H548</f>
        <v>0</v>
      </c>
      <c r="Q548" s="215">
        <v>0</v>
      </c>
      <c r="R548" s="215">
        <f>Q548*H548</f>
        <v>0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784</v>
      </c>
      <c r="AT548" s="217" t="s">
        <v>277</v>
      </c>
      <c r="AU548" s="217" t="s">
        <v>83</v>
      </c>
      <c r="AY548" s="19" t="s">
        <v>128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81</v>
      </c>
      <c r="BK548" s="218">
        <f>ROUND(I548*H548,2)</f>
        <v>0</v>
      </c>
      <c r="BL548" s="19" t="s">
        <v>561</v>
      </c>
      <c r="BM548" s="217" t="s">
        <v>795</v>
      </c>
    </row>
    <row r="549" s="2" customFormat="1">
      <c r="A549" s="40"/>
      <c r="B549" s="41"/>
      <c r="C549" s="42"/>
      <c r="D549" s="219" t="s">
        <v>137</v>
      </c>
      <c r="E549" s="42"/>
      <c r="F549" s="220" t="s">
        <v>794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137</v>
      </c>
      <c r="AU549" s="19" t="s">
        <v>83</v>
      </c>
    </row>
    <row r="550" s="2" customFormat="1">
      <c r="A550" s="40"/>
      <c r="B550" s="41"/>
      <c r="C550" s="42"/>
      <c r="D550" s="219" t="s">
        <v>520</v>
      </c>
      <c r="E550" s="42"/>
      <c r="F550" s="268" t="s">
        <v>796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520</v>
      </c>
      <c r="AU550" s="19" t="s">
        <v>83</v>
      </c>
    </row>
    <row r="551" s="14" customFormat="1">
      <c r="A551" s="14"/>
      <c r="B551" s="236"/>
      <c r="C551" s="237"/>
      <c r="D551" s="219" t="s">
        <v>141</v>
      </c>
      <c r="E551" s="238" t="s">
        <v>19</v>
      </c>
      <c r="F551" s="239" t="s">
        <v>83</v>
      </c>
      <c r="G551" s="237"/>
      <c r="H551" s="240">
        <v>2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141</v>
      </c>
      <c r="AU551" s="246" t="s">
        <v>83</v>
      </c>
      <c r="AV551" s="14" t="s">
        <v>83</v>
      </c>
      <c r="AW551" s="14" t="s">
        <v>35</v>
      </c>
      <c r="AX551" s="14" t="s">
        <v>81</v>
      </c>
      <c r="AY551" s="246" t="s">
        <v>128</v>
      </c>
    </row>
    <row r="552" s="2" customFormat="1" ht="24.15" customHeight="1">
      <c r="A552" s="40"/>
      <c r="B552" s="41"/>
      <c r="C552" s="206" t="s">
        <v>797</v>
      </c>
      <c r="D552" s="206" t="s">
        <v>130</v>
      </c>
      <c r="E552" s="207" t="s">
        <v>798</v>
      </c>
      <c r="F552" s="208" t="s">
        <v>799</v>
      </c>
      <c r="G552" s="209" t="s">
        <v>434</v>
      </c>
      <c r="H552" s="210">
        <v>2</v>
      </c>
      <c r="I552" s="211"/>
      <c r="J552" s="212">
        <f>ROUND(I552*H552,2)</f>
        <v>0</v>
      </c>
      <c r="K552" s="208" t="s">
        <v>134</v>
      </c>
      <c r="L552" s="46"/>
      <c r="M552" s="213" t="s">
        <v>19</v>
      </c>
      <c r="N552" s="214" t="s">
        <v>44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561</v>
      </c>
      <c r="AT552" s="217" t="s">
        <v>130</v>
      </c>
      <c r="AU552" s="217" t="s">
        <v>83</v>
      </c>
      <c r="AY552" s="19" t="s">
        <v>128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81</v>
      </c>
      <c r="BK552" s="218">
        <f>ROUND(I552*H552,2)</f>
        <v>0</v>
      </c>
      <c r="BL552" s="19" t="s">
        <v>561</v>
      </c>
      <c r="BM552" s="217" t="s">
        <v>800</v>
      </c>
    </row>
    <row r="553" s="2" customFormat="1">
      <c r="A553" s="40"/>
      <c r="B553" s="41"/>
      <c r="C553" s="42"/>
      <c r="D553" s="219" t="s">
        <v>137</v>
      </c>
      <c r="E553" s="42"/>
      <c r="F553" s="220" t="s">
        <v>801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137</v>
      </c>
      <c r="AU553" s="19" t="s">
        <v>83</v>
      </c>
    </row>
    <row r="554" s="2" customFormat="1">
      <c r="A554" s="40"/>
      <c r="B554" s="41"/>
      <c r="C554" s="42"/>
      <c r="D554" s="224" t="s">
        <v>139</v>
      </c>
      <c r="E554" s="42"/>
      <c r="F554" s="225" t="s">
        <v>802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139</v>
      </c>
      <c r="AU554" s="19" t="s">
        <v>83</v>
      </c>
    </row>
    <row r="555" s="2" customFormat="1" ht="16.5" customHeight="1">
      <c r="A555" s="40"/>
      <c r="B555" s="41"/>
      <c r="C555" s="258" t="s">
        <v>803</v>
      </c>
      <c r="D555" s="258" t="s">
        <v>277</v>
      </c>
      <c r="E555" s="259" t="s">
        <v>804</v>
      </c>
      <c r="F555" s="260" t="s">
        <v>805</v>
      </c>
      <c r="G555" s="261" t="s">
        <v>434</v>
      </c>
      <c r="H555" s="262">
        <v>2</v>
      </c>
      <c r="I555" s="263"/>
      <c r="J555" s="264">
        <f>ROUND(I555*H555,2)</f>
        <v>0</v>
      </c>
      <c r="K555" s="260" t="s">
        <v>706</v>
      </c>
      <c r="L555" s="265"/>
      <c r="M555" s="266" t="s">
        <v>19</v>
      </c>
      <c r="N555" s="267" t="s">
        <v>44</v>
      </c>
      <c r="O555" s="86"/>
      <c r="P555" s="215">
        <f>O555*H555</f>
        <v>0</v>
      </c>
      <c r="Q555" s="215">
        <v>0.022880000000000001</v>
      </c>
      <c r="R555" s="215">
        <f>Q555*H555</f>
        <v>0.045760000000000002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790</v>
      </c>
      <c r="AT555" s="217" t="s">
        <v>277</v>
      </c>
      <c r="AU555" s="217" t="s">
        <v>83</v>
      </c>
      <c r="AY555" s="19" t="s">
        <v>128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81</v>
      </c>
      <c r="BK555" s="218">
        <f>ROUND(I555*H555,2)</f>
        <v>0</v>
      </c>
      <c r="BL555" s="19" t="s">
        <v>790</v>
      </c>
      <c r="BM555" s="217" t="s">
        <v>806</v>
      </c>
    </row>
    <row r="556" s="2" customFormat="1">
      <c r="A556" s="40"/>
      <c r="B556" s="41"/>
      <c r="C556" s="42"/>
      <c r="D556" s="219" t="s">
        <v>137</v>
      </c>
      <c r="E556" s="42"/>
      <c r="F556" s="220" t="s">
        <v>805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137</v>
      </c>
      <c r="AU556" s="19" t="s">
        <v>83</v>
      </c>
    </row>
    <row r="557" s="2" customFormat="1" ht="16.5" customHeight="1">
      <c r="A557" s="40"/>
      <c r="B557" s="41"/>
      <c r="C557" s="206" t="s">
        <v>807</v>
      </c>
      <c r="D557" s="206" t="s">
        <v>130</v>
      </c>
      <c r="E557" s="207" t="s">
        <v>808</v>
      </c>
      <c r="F557" s="208" t="s">
        <v>809</v>
      </c>
      <c r="G557" s="209" t="s">
        <v>434</v>
      </c>
      <c r="H557" s="210">
        <v>2</v>
      </c>
      <c r="I557" s="211"/>
      <c r="J557" s="212">
        <f>ROUND(I557*H557,2)</f>
        <v>0</v>
      </c>
      <c r="K557" s="208" t="s">
        <v>134</v>
      </c>
      <c r="L557" s="46"/>
      <c r="M557" s="213" t="s">
        <v>19</v>
      </c>
      <c r="N557" s="214" t="s">
        <v>44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561</v>
      </c>
      <c r="AT557" s="217" t="s">
        <v>130</v>
      </c>
      <c r="AU557" s="217" t="s">
        <v>83</v>
      </c>
      <c r="AY557" s="19" t="s">
        <v>128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81</v>
      </c>
      <c r="BK557" s="218">
        <f>ROUND(I557*H557,2)</f>
        <v>0</v>
      </c>
      <c r="BL557" s="19" t="s">
        <v>561</v>
      </c>
      <c r="BM557" s="217" t="s">
        <v>810</v>
      </c>
    </row>
    <row r="558" s="2" customFormat="1">
      <c r="A558" s="40"/>
      <c r="B558" s="41"/>
      <c r="C558" s="42"/>
      <c r="D558" s="219" t="s">
        <v>137</v>
      </c>
      <c r="E558" s="42"/>
      <c r="F558" s="220" t="s">
        <v>809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137</v>
      </c>
      <c r="AU558" s="19" t="s">
        <v>83</v>
      </c>
    </row>
    <row r="559" s="2" customFormat="1">
      <c r="A559" s="40"/>
      <c r="B559" s="41"/>
      <c r="C559" s="42"/>
      <c r="D559" s="224" t="s">
        <v>139</v>
      </c>
      <c r="E559" s="42"/>
      <c r="F559" s="225" t="s">
        <v>811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139</v>
      </c>
      <c r="AU559" s="19" t="s">
        <v>83</v>
      </c>
    </row>
    <row r="560" s="2" customFormat="1">
      <c r="A560" s="40"/>
      <c r="B560" s="41"/>
      <c r="C560" s="42"/>
      <c r="D560" s="219" t="s">
        <v>520</v>
      </c>
      <c r="E560" s="42"/>
      <c r="F560" s="268" t="s">
        <v>812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520</v>
      </c>
      <c r="AU560" s="19" t="s">
        <v>83</v>
      </c>
    </row>
    <row r="561" s="2" customFormat="1" ht="16.5" customHeight="1">
      <c r="A561" s="40"/>
      <c r="B561" s="41"/>
      <c r="C561" s="258" t="s">
        <v>813</v>
      </c>
      <c r="D561" s="258" t="s">
        <v>277</v>
      </c>
      <c r="E561" s="259" t="s">
        <v>814</v>
      </c>
      <c r="F561" s="260" t="s">
        <v>815</v>
      </c>
      <c r="G561" s="261" t="s">
        <v>434</v>
      </c>
      <c r="H561" s="262">
        <v>2</v>
      </c>
      <c r="I561" s="263"/>
      <c r="J561" s="264">
        <f>ROUND(I561*H561,2)</f>
        <v>0</v>
      </c>
      <c r="K561" s="260" t="s">
        <v>134</v>
      </c>
      <c r="L561" s="265"/>
      <c r="M561" s="266" t="s">
        <v>19</v>
      </c>
      <c r="N561" s="267" t="s">
        <v>44</v>
      </c>
      <c r="O561" s="86"/>
      <c r="P561" s="215">
        <f>O561*H561</f>
        <v>0</v>
      </c>
      <c r="Q561" s="215">
        <v>0.00029999999999999997</v>
      </c>
      <c r="R561" s="215">
        <f>Q561*H561</f>
        <v>0.00059999999999999995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790</v>
      </c>
      <c r="AT561" s="217" t="s">
        <v>277</v>
      </c>
      <c r="AU561" s="217" t="s">
        <v>83</v>
      </c>
      <c r="AY561" s="19" t="s">
        <v>128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81</v>
      </c>
      <c r="BK561" s="218">
        <f>ROUND(I561*H561,2)</f>
        <v>0</v>
      </c>
      <c r="BL561" s="19" t="s">
        <v>790</v>
      </c>
      <c r="BM561" s="217" t="s">
        <v>816</v>
      </c>
    </row>
    <row r="562" s="2" customFormat="1">
      <c r="A562" s="40"/>
      <c r="B562" s="41"/>
      <c r="C562" s="42"/>
      <c r="D562" s="219" t="s">
        <v>137</v>
      </c>
      <c r="E562" s="42"/>
      <c r="F562" s="220" t="s">
        <v>815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137</v>
      </c>
      <c r="AU562" s="19" t="s">
        <v>83</v>
      </c>
    </row>
    <row r="563" s="12" customFormat="1" ht="22.8" customHeight="1">
      <c r="A563" s="12"/>
      <c r="B563" s="190"/>
      <c r="C563" s="191"/>
      <c r="D563" s="192" t="s">
        <v>72</v>
      </c>
      <c r="E563" s="204" t="s">
        <v>817</v>
      </c>
      <c r="F563" s="204" t="s">
        <v>818</v>
      </c>
      <c r="G563" s="191"/>
      <c r="H563" s="191"/>
      <c r="I563" s="194"/>
      <c r="J563" s="205">
        <f>BK563</f>
        <v>0</v>
      </c>
      <c r="K563" s="191"/>
      <c r="L563" s="196"/>
      <c r="M563" s="197"/>
      <c r="N563" s="198"/>
      <c r="O563" s="198"/>
      <c r="P563" s="199">
        <f>SUM(P564:P644)</f>
        <v>0</v>
      </c>
      <c r="Q563" s="198"/>
      <c r="R563" s="199">
        <f>SUM(R564:R644)</f>
        <v>13.628651985567998</v>
      </c>
      <c r="S563" s="198"/>
      <c r="T563" s="200">
        <f>SUM(T564:T644)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01" t="s">
        <v>156</v>
      </c>
      <c r="AT563" s="202" t="s">
        <v>72</v>
      </c>
      <c r="AU563" s="202" t="s">
        <v>81</v>
      </c>
      <c r="AY563" s="201" t="s">
        <v>128</v>
      </c>
      <c r="BK563" s="203">
        <f>SUM(BK564:BK644)</f>
        <v>0</v>
      </c>
    </row>
    <row r="564" s="2" customFormat="1" ht="24.15" customHeight="1">
      <c r="A564" s="40"/>
      <c r="B564" s="41"/>
      <c r="C564" s="206" t="s">
        <v>819</v>
      </c>
      <c r="D564" s="206" t="s">
        <v>130</v>
      </c>
      <c r="E564" s="207" t="s">
        <v>820</v>
      </c>
      <c r="F564" s="208" t="s">
        <v>821</v>
      </c>
      <c r="G564" s="209" t="s">
        <v>822</v>
      </c>
      <c r="H564" s="210">
        <v>0.016</v>
      </c>
      <c r="I564" s="211"/>
      <c r="J564" s="212">
        <f>ROUND(I564*H564,2)</f>
        <v>0</v>
      </c>
      <c r="K564" s="208" t="s">
        <v>134</v>
      </c>
      <c r="L564" s="46"/>
      <c r="M564" s="213" t="s">
        <v>19</v>
      </c>
      <c r="N564" s="214" t="s">
        <v>44</v>
      </c>
      <c r="O564" s="86"/>
      <c r="P564" s="215">
        <f>O564*H564</f>
        <v>0</v>
      </c>
      <c r="Q564" s="215">
        <v>0.0088000000000000005</v>
      </c>
      <c r="R564" s="215">
        <f>Q564*H564</f>
        <v>0.00014080000000000001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561</v>
      </c>
      <c r="AT564" s="217" t="s">
        <v>130</v>
      </c>
      <c r="AU564" s="217" t="s">
        <v>83</v>
      </c>
      <c r="AY564" s="19" t="s">
        <v>128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81</v>
      </c>
      <c r="BK564" s="218">
        <f>ROUND(I564*H564,2)</f>
        <v>0</v>
      </c>
      <c r="BL564" s="19" t="s">
        <v>561</v>
      </c>
      <c r="BM564" s="217" t="s">
        <v>823</v>
      </c>
    </row>
    <row r="565" s="2" customFormat="1">
      <c r="A565" s="40"/>
      <c r="B565" s="41"/>
      <c r="C565" s="42"/>
      <c r="D565" s="219" t="s">
        <v>137</v>
      </c>
      <c r="E565" s="42"/>
      <c r="F565" s="220" t="s">
        <v>824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137</v>
      </c>
      <c r="AU565" s="19" t="s">
        <v>83</v>
      </c>
    </row>
    <row r="566" s="2" customFormat="1">
      <c r="A566" s="40"/>
      <c r="B566" s="41"/>
      <c r="C566" s="42"/>
      <c r="D566" s="224" t="s">
        <v>139</v>
      </c>
      <c r="E566" s="42"/>
      <c r="F566" s="225" t="s">
        <v>825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139</v>
      </c>
      <c r="AU566" s="19" t="s">
        <v>83</v>
      </c>
    </row>
    <row r="567" s="2" customFormat="1" ht="21.75" customHeight="1">
      <c r="A567" s="40"/>
      <c r="B567" s="41"/>
      <c r="C567" s="206" t="s">
        <v>826</v>
      </c>
      <c r="D567" s="206" t="s">
        <v>130</v>
      </c>
      <c r="E567" s="207" t="s">
        <v>827</v>
      </c>
      <c r="F567" s="208" t="s">
        <v>828</v>
      </c>
      <c r="G567" s="209" t="s">
        <v>822</v>
      </c>
      <c r="H567" s="210">
        <v>0.016</v>
      </c>
      <c r="I567" s="211"/>
      <c r="J567" s="212">
        <f>ROUND(I567*H567,2)</f>
        <v>0</v>
      </c>
      <c r="K567" s="208" t="s">
        <v>134</v>
      </c>
      <c r="L567" s="46"/>
      <c r="M567" s="213" t="s">
        <v>19</v>
      </c>
      <c r="N567" s="214" t="s">
        <v>44</v>
      </c>
      <c r="O567" s="86"/>
      <c r="P567" s="215">
        <f>O567*H567</f>
        <v>0</v>
      </c>
      <c r="Q567" s="215">
        <v>0.0099000000000000008</v>
      </c>
      <c r="R567" s="215">
        <f>Q567*H567</f>
        <v>0.00015840000000000003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561</v>
      </c>
      <c r="AT567" s="217" t="s">
        <v>130</v>
      </c>
      <c r="AU567" s="217" t="s">
        <v>83</v>
      </c>
      <c r="AY567" s="19" t="s">
        <v>128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81</v>
      </c>
      <c r="BK567" s="218">
        <f>ROUND(I567*H567,2)</f>
        <v>0</v>
      </c>
      <c r="BL567" s="19" t="s">
        <v>561</v>
      </c>
      <c r="BM567" s="217" t="s">
        <v>829</v>
      </c>
    </row>
    <row r="568" s="2" customFormat="1">
      <c r="A568" s="40"/>
      <c r="B568" s="41"/>
      <c r="C568" s="42"/>
      <c r="D568" s="219" t="s">
        <v>137</v>
      </c>
      <c r="E568" s="42"/>
      <c r="F568" s="220" t="s">
        <v>830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137</v>
      </c>
      <c r="AU568" s="19" t="s">
        <v>83</v>
      </c>
    </row>
    <row r="569" s="2" customFormat="1">
      <c r="A569" s="40"/>
      <c r="B569" s="41"/>
      <c r="C569" s="42"/>
      <c r="D569" s="224" t="s">
        <v>139</v>
      </c>
      <c r="E569" s="42"/>
      <c r="F569" s="225" t="s">
        <v>831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139</v>
      </c>
      <c r="AU569" s="19" t="s">
        <v>83</v>
      </c>
    </row>
    <row r="570" s="2" customFormat="1" ht="24.15" customHeight="1">
      <c r="A570" s="40"/>
      <c r="B570" s="41"/>
      <c r="C570" s="206" t="s">
        <v>832</v>
      </c>
      <c r="D570" s="206" t="s">
        <v>130</v>
      </c>
      <c r="E570" s="207" t="s">
        <v>833</v>
      </c>
      <c r="F570" s="208" t="s">
        <v>834</v>
      </c>
      <c r="G570" s="209" t="s">
        <v>209</v>
      </c>
      <c r="H570" s="210">
        <v>0.79200000000000004</v>
      </c>
      <c r="I570" s="211"/>
      <c r="J570" s="212">
        <f>ROUND(I570*H570,2)</f>
        <v>0</v>
      </c>
      <c r="K570" s="208" t="s">
        <v>134</v>
      </c>
      <c r="L570" s="46"/>
      <c r="M570" s="213" t="s">
        <v>19</v>
      </c>
      <c r="N570" s="214" t="s">
        <v>44</v>
      </c>
      <c r="O570" s="86"/>
      <c r="P570" s="215">
        <f>O570*H570</f>
        <v>0</v>
      </c>
      <c r="Q570" s="215">
        <v>0</v>
      </c>
      <c r="R570" s="215">
        <f>Q570*H570</f>
        <v>0</v>
      </c>
      <c r="S570" s="215">
        <v>0</v>
      </c>
      <c r="T570" s="21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561</v>
      </c>
      <c r="AT570" s="217" t="s">
        <v>130</v>
      </c>
      <c r="AU570" s="217" t="s">
        <v>83</v>
      </c>
      <c r="AY570" s="19" t="s">
        <v>128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81</v>
      </c>
      <c r="BK570" s="218">
        <f>ROUND(I570*H570,2)</f>
        <v>0</v>
      </c>
      <c r="BL570" s="19" t="s">
        <v>561</v>
      </c>
      <c r="BM570" s="217" t="s">
        <v>835</v>
      </c>
    </row>
    <row r="571" s="2" customFormat="1">
      <c r="A571" s="40"/>
      <c r="B571" s="41"/>
      <c r="C571" s="42"/>
      <c r="D571" s="219" t="s">
        <v>137</v>
      </c>
      <c r="E571" s="42"/>
      <c r="F571" s="220" t="s">
        <v>836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137</v>
      </c>
      <c r="AU571" s="19" t="s">
        <v>83</v>
      </c>
    </row>
    <row r="572" s="2" customFormat="1">
      <c r="A572" s="40"/>
      <c r="B572" s="41"/>
      <c r="C572" s="42"/>
      <c r="D572" s="224" t="s">
        <v>139</v>
      </c>
      <c r="E572" s="42"/>
      <c r="F572" s="225" t="s">
        <v>837</v>
      </c>
      <c r="G572" s="42"/>
      <c r="H572" s="42"/>
      <c r="I572" s="221"/>
      <c r="J572" s="42"/>
      <c r="K572" s="42"/>
      <c r="L572" s="46"/>
      <c r="M572" s="222"/>
      <c r="N572" s="223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139</v>
      </c>
      <c r="AU572" s="19" t="s">
        <v>83</v>
      </c>
    </row>
    <row r="573" s="14" customFormat="1">
      <c r="A573" s="14"/>
      <c r="B573" s="236"/>
      <c r="C573" s="237"/>
      <c r="D573" s="219" t="s">
        <v>141</v>
      </c>
      <c r="E573" s="238" t="s">
        <v>19</v>
      </c>
      <c r="F573" s="239" t="s">
        <v>838</v>
      </c>
      <c r="G573" s="237"/>
      <c r="H573" s="240">
        <v>0.79200000000000004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6" t="s">
        <v>141</v>
      </c>
      <c r="AU573" s="246" t="s">
        <v>83</v>
      </c>
      <c r="AV573" s="14" t="s">
        <v>83</v>
      </c>
      <c r="AW573" s="14" t="s">
        <v>35</v>
      </c>
      <c r="AX573" s="14" t="s">
        <v>81</v>
      </c>
      <c r="AY573" s="246" t="s">
        <v>128</v>
      </c>
    </row>
    <row r="574" s="2" customFormat="1" ht="24.15" customHeight="1">
      <c r="A574" s="40"/>
      <c r="B574" s="41"/>
      <c r="C574" s="206" t="s">
        <v>839</v>
      </c>
      <c r="D574" s="206" t="s">
        <v>130</v>
      </c>
      <c r="E574" s="207" t="s">
        <v>840</v>
      </c>
      <c r="F574" s="208" t="s">
        <v>841</v>
      </c>
      <c r="G574" s="209" t="s">
        <v>184</v>
      </c>
      <c r="H574" s="210">
        <v>66</v>
      </c>
      <c r="I574" s="211"/>
      <c r="J574" s="212">
        <f>ROUND(I574*H574,2)</f>
        <v>0</v>
      </c>
      <c r="K574" s="208" t="s">
        <v>134</v>
      </c>
      <c r="L574" s="46"/>
      <c r="M574" s="213" t="s">
        <v>19</v>
      </c>
      <c r="N574" s="214" t="s">
        <v>44</v>
      </c>
      <c r="O574" s="86"/>
      <c r="P574" s="215">
        <f>O574*H574</f>
        <v>0</v>
      </c>
      <c r="Q574" s="215">
        <v>0</v>
      </c>
      <c r="R574" s="215">
        <f>Q574*H574</f>
        <v>0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561</v>
      </c>
      <c r="AT574" s="217" t="s">
        <v>130</v>
      </c>
      <c r="AU574" s="217" t="s">
        <v>83</v>
      </c>
      <c r="AY574" s="19" t="s">
        <v>128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81</v>
      </c>
      <c r="BK574" s="218">
        <f>ROUND(I574*H574,2)</f>
        <v>0</v>
      </c>
      <c r="BL574" s="19" t="s">
        <v>561</v>
      </c>
      <c r="BM574" s="217" t="s">
        <v>842</v>
      </c>
    </row>
    <row r="575" s="2" customFormat="1">
      <c r="A575" s="40"/>
      <c r="B575" s="41"/>
      <c r="C575" s="42"/>
      <c r="D575" s="219" t="s">
        <v>137</v>
      </c>
      <c r="E575" s="42"/>
      <c r="F575" s="220" t="s">
        <v>843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137</v>
      </c>
      <c r="AU575" s="19" t="s">
        <v>83</v>
      </c>
    </row>
    <row r="576" s="2" customFormat="1">
      <c r="A576" s="40"/>
      <c r="B576" s="41"/>
      <c r="C576" s="42"/>
      <c r="D576" s="224" t="s">
        <v>139</v>
      </c>
      <c r="E576" s="42"/>
      <c r="F576" s="225" t="s">
        <v>844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139</v>
      </c>
      <c r="AU576" s="19" t="s">
        <v>83</v>
      </c>
    </row>
    <row r="577" s="13" customFormat="1">
      <c r="A577" s="13"/>
      <c r="B577" s="226"/>
      <c r="C577" s="227"/>
      <c r="D577" s="219" t="s">
        <v>141</v>
      </c>
      <c r="E577" s="228" t="s">
        <v>19</v>
      </c>
      <c r="F577" s="229" t="s">
        <v>679</v>
      </c>
      <c r="G577" s="227"/>
      <c r="H577" s="228" t="s">
        <v>19</v>
      </c>
      <c r="I577" s="230"/>
      <c r="J577" s="227"/>
      <c r="K577" s="227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141</v>
      </c>
      <c r="AU577" s="235" t="s">
        <v>83</v>
      </c>
      <c r="AV577" s="13" t="s">
        <v>81</v>
      </c>
      <c r="AW577" s="13" t="s">
        <v>35</v>
      </c>
      <c r="AX577" s="13" t="s">
        <v>73</v>
      </c>
      <c r="AY577" s="235" t="s">
        <v>128</v>
      </c>
    </row>
    <row r="578" s="13" customFormat="1">
      <c r="A578" s="13"/>
      <c r="B578" s="226"/>
      <c r="C578" s="227"/>
      <c r="D578" s="219" t="s">
        <v>141</v>
      </c>
      <c r="E578" s="228" t="s">
        <v>19</v>
      </c>
      <c r="F578" s="229" t="s">
        <v>680</v>
      </c>
      <c r="G578" s="227"/>
      <c r="H578" s="228" t="s">
        <v>19</v>
      </c>
      <c r="I578" s="230"/>
      <c r="J578" s="227"/>
      <c r="K578" s="227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141</v>
      </c>
      <c r="AU578" s="235" t="s">
        <v>83</v>
      </c>
      <c r="AV578" s="13" t="s">
        <v>81</v>
      </c>
      <c r="AW578" s="13" t="s">
        <v>35</v>
      </c>
      <c r="AX578" s="13" t="s">
        <v>73</v>
      </c>
      <c r="AY578" s="235" t="s">
        <v>128</v>
      </c>
    </row>
    <row r="579" s="14" customFormat="1">
      <c r="A579" s="14"/>
      <c r="B579" s="236"/>
      <c r="C579" s="237"/>
      <c r="D579" s="219" t="s">
        <v>141</v>
      </c>
      <c r="E579" s="238" t="s">
        <v>19</v>
      </c>
      <c r="F579" s="239" t="s">
        <v>477</v>
      </c>
      <c r="G579" s="237"/>
      <c r="H579" s="240">
        <v>50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141</v>
      </c>
      <c r="AU579" s="246" t="s">
        <v>83</v>
      </c>
      <c r="AV579" s="14" t="s">
        <v>83</v>
      </c>
      <c r="AW579" s="14" t="s">
        <v>35</v>
      </c>
      <c r="AX579" s="14" t="s">
        <v>73</v>
      </c>
      <c r="AY579" s="246" t="s">
        <v>128</v>
      </c>
    </row>
    <row r="580" s="13" customFormat="1">
      <c r="A580" s="13"/>
      <c r="B580" s="226"/>
      <c r="C580" s="227"/>
      <c r="D580" s="219" t="s">
        <v>141</v>
      </c>
      <c r="E580" s="228" t="s">
        <v>19</v>
      </c>
      <c r="F580" s="229" t="s">
        <v>845</v>
      </c>
      <c r="G580" s="227"/>
      <c r="H580" s="228" t="s">
        <v>19</v>
      </c>
      <c r="I580" s="230"/>
      <c r="J580" s="227"/>
      <c r="K580" s="227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141</v>
      </c>
      <c r="AU580" s="235" t="s">
        <v>83</v>
      </c>
      <c r="AV580" s="13" t="s">
        <v>81</v>
      </c>
      <c r="AW580" s="13" t="s">
        <v>35</v>
      </c>
      <c r="AX580" s="13" t="s">
        <v>73</v>
      </c>
      <c r="AY580" s="235" t="s">
        <v>128</v>
      </c>
    </row>
    <row r="581" s="14" customFormat="1">
      <c r="A581" s="14"/>
      <c r="B581" s="236"/>
      <c r="C581" s="237"/>
      <c r="D581" s="219" t="s">
        <v>141</v>
      </c>
      <c r="E581" s="238" t="s">
        <v>19</v>
      </c>
      <c r="F581" s="239" t="s">
        <v>143</v>
      </c>
      <c r="G581" s="237"/>
      <c r="H581" s="240">
        <v>16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141</v>
      </c>
      <c r="AU581" s="246" t="s">
        <v>83</v>
      </c>
      <c r="AV581" s="14" t="s">
        <v>83</v>
      </c>
      <c r="AW581" s="14" t="s">
        <v>35</v>
      </c>
      <c r="AX581" s="14" t="s">
        <v>73</v>
      </c>
      <c r="AY581" s="246" t="s">
        <v>128</v>
      </c>
    </row>
    <row r="582" s="15" customFormat="1">
      <c r="A582" s="15"/>
      <c r="B582" s="247"/>
      <c r="C582" s="248"/>
      <c r="D582" s="219" t="s">
        <v>141</v>
      </c>
      <c r="E582" s="249" t="s">
        <v>19</v>
      </c>
      <c r="F582" s="250" t="s">
        <v>155</v>
      </c>
      <c r="G582" s="248"/>
      <c r="H582" s="251">
        <v>66</v>
      </c>
      <c r="I582" s="252"/>
      <c r="J582" s="248"/>
      <c r="K582" s="248"/>
      <c r="L582" s="253"/>
      <c r="M582" s="254"/>
      <c r="N582" s="255"/>
      <c r="O582" s="255"/>
      <c r="P582" s="255"/>
      <c r="Q582" s="255"/>
      <c r="R582" s="255"/>
      <c r="S582" s="255"/>
      <c r="T582" s="256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7" t="s">
        <v>141</v>
      </c>
      <c r="AU582" s="257" t="s">
        <v>83</v>
      </c>
      <c r="AV582" s="15" t="s">
        <v>135</v>
      </c>
      <c r="AW582" s="15" t="s">
        <v>35</v>
      </c>
      <c r="AX582" s="15" t="s">
        <v>81</v>
      </c>
      <c r="AY582" s="257" t="s">
        <v>128</v>
      </c>
    </row>
    <row r="583" s="2" customFormat="1" ht="37.8" customHeight="1">
      <c r="A583" s="40"/>
      <c r="B583" s="41"/>
      <c r="C583" s="206" t="s">
        <v>846</v>
      </c>
      <c r="D583" s="206" t="s">
        <v>130</v>
      </c>
      <c r="E583" s="207" t="s">
        <v>847</v>
      </c>
      <c r="F583" s="208" t="s">
        <v>848</v>
      </c>
      <c r="G583" s="209" t="s">
        <v>209</v>
      </c>
      <c r="H583" s="210">
        <v>6.5919999999999996</v>
      </c>
      <c r="I583" s="211"/>
      <c r="J583" s="212">
        <f>ROUND(I583*H583,2)</f>
        <v>0</v>
      </c>
      <c r="K583" s="208" t="s">
        <v>134</v>
      </c>
      <c r="L583" s="46"/>
      <c r="M583" s="213" t="s">
        <v>19</v>
      </c>
      <c r="N583" s="214" t="s">
        <v>44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561</v>
      </c>
      <c r="AT583" s="217" t="s">
        <v>130</v>
      </c>
      <c r="AU583" s="217" t="s">
        <v>83</v>
      </c>
      <c r="AY583" s="19" t="s">
        <v>128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81</v>
      </c>
      <c r="BK583" s="218">
        <f>ROUND(I583*H583,2)</f>
        <v>0</v>
      </c>
      <c r="BL583" s="19" t="s">
        <v>561</v>
      </c>
      <c r="BM583" s="217" t="s">
        <v>849</v>
      </c>
    </row>
    <row r="584" s="2" customFormat="1">
      <c r="A584" s="40"/>
      <c r="B584" s="41"/>
      <c r="C584" s="42"/>
      <c r="D584" s="219" t="s">
        <v>137</v>
      </c>
      <c r="E584" s="42"/>
      <c r="F584" s="220" t="s">
        <v>850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137</v>
      </c>
      <c r="AU584" s="19" t="s">
        <v>83</v>
      </c>
    </row>
    <row r="585" s="2" customFormat="1">
      <c r="A585" s="40"/>
      <c r="B585" s="41"/>
      <c r="C585" s="42"/>
      <c r="D585" s="224" t="s">
        <v>139</v>
      </c>
      <c r="E585" s="42"/>
      <c r="F585" s="225" t="s">
        <v>851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139</v>
      </c>
      <c r="AU585" s="19" t="s">
        <v>83</v>
      </c>
    </row>
    <row r="586" s="13" customFormat="1">
      <c r="A586" s="13"/>
      <c r="B586" s="226"/>
      <c r="C586" s="227"/>
      <c r="D586" s="219" t="s">
        <v>141</v>
      </c>
      <c r="E586" s="228" t="s">
        <v>19</v>
      </c>
      <c r="F586" s="229" t="s">
        <v>679</v>
      </c>
      <c r="G586" s="227"/>
      <c r="H586" s="228" t="s">
        <v>19</v>
      </c>
      <c r="I586" s="230"/>
      <c r="J586" s="227"/>
      <c r="K586" s="227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141</v>
      </c>
      <c r="AU586" s="235" t="s">
        <v>83</v>
      </c>
      <c r="AV586" s="13" t="s">
        <v>81</v>
      </c>
      <c r="AW586" s="13" t="s">
        <v>35</v>
      </c>
      <c r="AX586" s="13" t="s">
        <v>73</v>
      </c>
      <c r="AY586" s="235" t="s">
        <v>128</v>
      </c>
    </row>
    <row r="587" s="13" customFormat="1">
      <c r="A587" s="13"/>
      <c r="B587" s="226"/>
      <c r="C587" s="227"/>
      <c r="D587" s="219" t="s">
        <v>141</v>
      </c>
      <c r="E587" s="228" t="s">
        <v>19</v>
      </c>
      <c r="F587" s="229" t="s">
        <v>680</v>
      </c>
      <c r="G587" s="227"/>
      <c r="H587" s="228" t="s">
        <v>19</v>
      </c>
      <c r="I587" s="230"/>
      <c r="J587" s="227"/>
      <c r="K587" s="227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141</v>
      </c>
      <c r="AU587" s="235" t="s">
        <v>83</v>
      </c>
      <c r="AV587" s="13" t="s">
        <v>81</v>
      </c>
      <c r="AW587" s="13" t="s">
        <v>35</v>
      </c>
      <c r="AX587" s="13" t="s">
        <v>73</v>
      </c>
      <c r="AY587" s="235" t="s">
        <v>128</v>
      </c>
    </row>
    <row r="588" s="14" customFormat="1">
      <c r="A588" s="14"/>
      <c r="B588" s="236"/>
      <c r="C588" s="237"/>
      <c r="D588" s="219" t="s">
        <v>141</v>
      </c>
      <c r="E588" s="238" t="s">
        <v>19</v>
      </c>
      <c r="F588" s="239" t="s">
        <v>852</v>
      </c>
      <c r="G588" s="237"/>
      <c r="H588" s="240">
        <v>5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141</v>
      </c>
      <c r="AU588" s="246" t="s">
        <v>83</v>
      </c>
      <c r="AV588" s="14" t="s">
        <v>83</v>
      </c>
      <c r="AW588" s="14" t="s">
        <v>35</v>
      </c>
      <c r="AX588" s="14" t="s">
        <v>73</v>
      </c>
      <c r="AY588" s="246" t="s">
        <v>128</v>
      </c>
    </row>
    <row r="589" s="13" customFormat="1">
      <c r="A589" s="13"/>
      <c r="B589" s="226"/>
      <c r="C589" s="227"/>
      <c r="D589" s="219" t="s">
        <v>141</v>
      </c>
      <c r="E589" s="228" t="s">
        <v>19</v>
      </c>
      <c r="F589" s="229" t="s">
        <v>845</v>
      </c>
      <c r="G589" s="227"/>
      <c r="H589" s="228" t="s">
        <v>19</v>
      </c>
      <c r="I589" s="230"/>
      <c r="J589" s="227"/>
      <c r="K589" s="227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141</v>
      </c>
      <c r="AU589" s="235" t="s">
        <v>83</v>
      </c>
      <c r="AV589" s="13" t="s">
        <v>81</v>
      </c>
      <c r="AW589" s="13" t="s">
        <v>35</v>
      </c>
      <c r="AX589" s="13" t="s">
        <v>73</v>
      </c>
      <c r="AY589" s="235" t="s">
        <v>128</v>
      </c>
    </row>
    <row r="590" s="14" customFormat="1">
      <c r="A590" s="14"/>
      <c r="B590" s="236"/>
      <c r="C590" s="237"/>
      <c r="D590" s="219" t="s">
        <v>141</v>
      </c>
      <c r="E590" s="238" t="s">
        <v>19</v>
      </c>
      <c r="F590" s="239" t="s">
        <v>853</v>
      </c>
      <c r="G590" s="237"/>
      <c r="H590" s="240">
        <v>1.5920000000000001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141</v>
      </c>
      <c r="AU590" s="246" t="s">
        <v>83</v>
      </c>
      <c r="AV590" s="14" t="s">
        <v>83</v>
      </c>
      <c r="AW590" s="14" t="s">
        <v>35</v>
      </c>
      <c r="AX590" s="14" t="s">
        <v>73</v>
      </c>
      <c r="AY590" s="246" t="s">
        <v>128</v>
      </c>
    </row>
    <row r="591" s="15" customFormat="1">
      <c r="A591" s="15"/>
      <c r="B591" s="247"/>
      <c r="C591" s="248"/>
      <c r="D591" s="219" t="s">
        <v>141</v>
      </c>
      <c r="E591" s="249" t="s">
        <v>19</v>
      </c>
      <c r="F591" s="250" t="s">
        <v>155</v>
      </c>
      <c r="G591" s="248"/>
      <c r="H591" s="251">
        <v>6.5920000000000005</v>
      </c>
      <c r="I591" s="252"/>
      <c r="J591" s="248"/>
      <c r="K591" s="248"/>
      <c r="L591" s="253"/>
      <c r="M591" s="254"/>
      <c r="N591" s="255"/>
      <c r="O591" s="255"/>
      <c r="P591" s="255"/>
      <c r="Q591" s="255"/>
      <c r="R591" s="255"/>
      <c r="S591" s="255"/>
      <c r="T591" s="256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7" t="s">
        <v>141</v>
      </c>
      <c r="AU591" s="257" t="s">
        <v>83</v>
      </c>
      <c r="AV591" s="15" t="s">
        <v>135</v>
      </c>
      <c r="AW591" s="15" t="s">
        <v>35</v>
      </c>
      <c r="AX591" s="15" t="s">
        <v>81</v>
      </c>
      <c r="AY591" s="257" t="s">
        <v>128</v>
      </c>
    </row>
    <row r="592" s="2" customFormat="1" ht="37.8" customHeight="1">
      <c r="A592" s="40"/>
      <c r="B592" s="41"/>
      <c r="C592" s="206" t="s">
        <v>854</v>
      </c>
      <c r="D592" s="206" t="s">
        <v>130</v>
      </c>
      <c r="E592" s="207" t="s">
        <v>855</v>
      </c>
      <c r="F592" s="208" t="s">
        <v>856</v>
      </c>
      <c r="G592" s="209" t="s">
        <v>209</v>
      </c>
      <c r="H592" s="210">
        <v>125.24800000000001</v>
      </c>
      <c r="I592" s="211"/>
      <c r="J592" s="212">
        <f>ROUND(I592*H592,2)</f>
        <v>0</v>
      </c>
      <c r="K592" s="208" t="s">
        <v>134</v>
      </c>
      <c r="L592" s="46"/>
      <c r="M592" s="213" t="s">
        <v>19</v>
      </c>
      <c r="N592" s="214" t="s">
        <v>44</v>
      </c>
      <c r="O592" s="86"/>
      <c r="P592" s="215">
        <f>O592*H592</f>
        <v>0</v>
      </c>
      <c r="Q592" s="215">
        <v>0</v>
      </c>
      <c r="R592" s="215">
        <f>Q592*H592</f>
        <v>0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561</v>
      </c>
      <c r="AT592" s="217" t="s">
        <v>130</v>
      </c>
      <c r="AU592" s="217" t="s">
        <v>83</v>
      </c>
      <c r="AY592" s="19" t="s">
        <v>128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81</v>
      </c>
      <c r="BK592" s="218">
        <f>ROUND(I592*H592,2)</f>
        <v>0</v>
      </c>
      <c r="BL592" s="19" t="s">
        <v>561</v>
      </c>
      <c r="BM592" s="217" t="s">
        <v>857</v>
      </c>
    </row>
    <row r="593" s="2" customFormat="1">
      <c r="A593" s="40"/>
      <c r="B593" s="41"/>
      <c r="C593" s="42"/>
      <c r="D593" s="219" t="s">
        <v>137</v>
      </c>
      <c r="E593" s="42"/>
      <c r="F593" s="220" t="s">
        <v>858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137</v>
      </c>
      <c r="AU593" s="19" t="s">
        <v>83</v>
      </c>
    </row>
    <row r="594" s="2" customFormat="1">
      <c r="A594" s="40"/>
      <c r="B594" s="41"/>
      <c r="C594" s="42"/>
      <c r="D594" s="224" t="s">
        <v>139</v>
      </c>
      <c r="E594" s="42"/>
      <c r="F594" s="225" t="s">
        <v>859</v>
      </c>
      <c r="G594" s="42"/>
      <c r="H594" s="42"/>
      <c r="I594" s="221"/>
      <c r="J594" s="42"/>
      <c r="K594" s="42"/>
      <c r="L594" s="46"/>
      <c r="M594" s="222"/>
      <c r="N594" s="22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139</v>
      </c>
      <c r="AU594" s="19" t="s">
        <v>83</v>
      </c>
    </row>
    <row r="595" s="14" customFormat="1">
      <c r="A595" s="14"/>
      <c r="B595" s="236"/>
      <c r="C595" s="237"/>
      <c r="D595" s="219" t="s">
        <v>141</v>
      </c>
      <c r="E595" s="237"/>
      <c r="F595" s="239" t="s">
        <v>860</v>
      </c>
      <c r="G595" s="237"/>
      <c r="H595" s="240">
        <v>125.24800000000001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141</v>
      </c>
      <c r="AU595" s="246" t="s">
        <v>83</v>
      </c>
      <c r="AV595" s="14" t="s">
        <v>83</v>
      </c>
      <c r="AW595" s="14" t="s">
        <v>4</v>
      </c>
      <c r="AX595" s="14" t="s">
        <v>81</v>
      </c>
      <c r="AY595" s="246" t="s">
        <v>128</v>
      </c>
    </row>
    <row r="596" s="2" customFormat="1" ht="24.15" customHeight="1">
      <c r="A596" s="40"/>
      <c r="B596" s="41"/>
      <c r="C596" s="206" t="s">
        <v>861</v>
      </c>
      <c r="D596" s="206" t="s">
        <v>130</v>
      </c>
      <c r="E596" s="207" t="s">
        <v>862</v>
      </c>
      <c r="F596" s="208" t="s">
        <v>863</v>
      </c>
      <c r="G596" s="209" t="s">
        <v>280</v>
      </c>
      <c r="H596" s="210">
        <v>11.866</v>
      </c>
      <c r="I596" s="211"/>
      <c r="J596" s="212">
        <f>ROUND(I596*H596,2)</f>
        <v>0</v>
      </c>
      <c r="K596" s="208" t="s">
        <v>134</v>
      </c>
      <c r="L596" s="46"/>
      <c r="M596" s="213" t="s">
        <v>19</v>
      </c>
      <c r="N596" s="214" t="s">
        <v>44</v>
      </c>
      <c r="O596" s="86"/>
      <c r="P596" s="215">
        <f>O596*H596</f>
        <v>0</v>
      </c>
      <c r="Q596" s="215">
        <v>0</v>
      </c>
      <c r="R596" s="215">
        <f>Q596*H596</f>
        <v>0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561</v>
      </c>
      <c r="AT596" s="217" t="s">
        <v>130</v>
      </c>
      <c r="AU596" s="217" t="s">
        <v>83</v>
      </c>
      <c r="AY596" s="19" t="s">
        <v>128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81</v>
      </c>
      <c r="BK596" s="218">
        <f>ROUND(I596*H596,2)</f>
        <v>0</v>
      </c>
      <c r="BL596" s="19" t="s">
        <v>561</v>
      </c>
      <c r="BM596" s="217" t="s">
        <v>864</v>
      </c>
    </row>
    <row r="597" s="2" customFormat="1">
      <c r="A597" s="40"/>
      <c r="B597" s="41"/>
      <c r="C597" s="42"/>
      <c r="D597" s="219" t="s">
        <v>137</v>
      </c>
      <c r="E597" s="42"/>
      <c r="F597" s="220" t="s">
        <v>865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137</v>
      </c>
      <c r="AU597" s="19" t="s">
        <v>83</v>
      </c>
    </row>
    <row r="598" s="2" customFormat="1">
      <c r="A598" s="40"/>
      <c r="B598" s="41"/>
      <c r="C598" s="42"/>
      <c r="D598" s="224" t="s">
        <v>139</v>
      </c>
      <c r="E598" s="42"/>
      <c r="F598" s="225" t="s">
        <v>866</v>
      </c>
      <c r="G598" s="42"/>
      <c r="H598" s="42"/>
      <c r="I598" s="221"/>
      <c r="J598" s="42"/>
      <c r="K598" s="42"/>
      <c r="L598" s="46"/>
      <c r="M598" s="222"/>
      <c r="N598" s="223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139</v>
      </c>
      <c r="AU598" s="19" t="s">
        <v>83</v>
      </c>
    </row>
    <row r="599" s="14" customFormat="1">
      <c r="A599" s="14"/>
      <c r="B599" s="236"/>
      <c r="C599" s="237"/>
      <c r="D599" s="219" t="s">
        <v>141</v>
      </c>
      <c r="E599" s="237"/>
      <c r="F599" s="239" t="s">
        <v>867</v>
      </c>
      <c r="G599" s="237"/>
      <c r="H599" s="240">
        <v>11.866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141</v>
      </c>
      <c r="AU599" s="246" t="s">
        <v>83</v>
      </c>
      <c r="AV599" s="14" t="s">
        <v>83</v>
      </c>
      <c r="AW599" s="14" t="s">
        <v>4</v>
      </c>
      <c r="AX599" s="14" t="s">
        <v>81</v>
      </c>
      <c r="AY599" s="246" t="s">
        <v>128</v>
      </c>
    </row>
    <row r="600" s="2" customFormat="1" ht="24.15" customHeight="1">
      <c r="A600" s="40"/>
      <c r="B600" s="41"/>
      <c r="C600" s="206" t="s">
        <v>868</v>
      </c>
      <c r="D600" s="206" t="s">
        <v>130</v>
      </c>
      <c r="E600" s="207" t="s">
        <v>869</v>
      </c>
      <c r="F600" s="208" t="s">
        <v>870</v>
      </c>
      <c r="G600" s="209" t="s">
        <v>209</v>
      </c>
      <c r="H600" s="210">
        <v>6.5919999999999996</v>
      </c>
      <c r="I600" s="211"/>
      <c r="J600" s="212">
        <f>ROUND(I600*H600,2)</f>
        <v>0</v>
      </c>
      <c r="K600" s="208" t="s">
        <v>134</v>
      </c>
      <c r="L600" s="46"/>
      <c r="M600" s="213" t="s">
        <v>19</v>
      </c>
      <c r="N600" s="214" t="s">
        <v>44</v>
      </c>
      <c r="O600" s="86"/>
      <c r="P600" s="215">
        <f>O600*H600</f>
        <v>0</v>
      </c>
      <c r="Q600" s="215">
        <v>0</v>
      </c>
      <c r="R600" s="215">
        <f>Q600*H600</f>
        <v>0</v>
      </c>
      <c r="S600" s="215">
        <v>0</v>
      </c>
      <c r="T600" s="21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7" t="s">
        <v>561</v>
      </c>
      <c r="AT600" s="217" t="s">
        <v>130</v>
      </c>
      <c r="AU600" s="217" t="s">
        <v>83</v>
      </c>
      <c r="AY600" s="19" t="s">
        <v>128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9" t="s">
        <v>81</v>
      </c>
      <c r="BK600" s="218">
        <f>ROUND(I600*H600,2)</f>
        <v>0</v>
      </c>
      <c r="BL600" s="19" t="s">
        <v>561</v>
      </c>
      <c r="BM600" s="217" t="s">
        <v>871</v>
      </c>
    </row>
    <row r="601" s="2" customFormat="1">
      <c r="A601" s="40"/>
      <c r="B601" s="41"/>
      <c r="C601" s="42"/>
      <c r="D601" s="219" t="s">
        <v>137</v>
      </c>
      <c r="E601" s="42"/>
      <c r="F601" s="220" t="s">
        <v>872</v>
      </c>
      <c r="G601" s="42"/>
      <c r="H601" s="42"/>
      <c r="I601" s="221"/>
      <c r="J601" s="42"/>
      <c r="K601" s="42"/>
      <c r="L601" s="46"/>
      <c r="M601" s="222"/>
      <c r="N601" s="223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137</v>
      </c>
      <c r="AU601" s="19" t="s">
        <v>83</v>
      </c>
    </row>
    <row r="602" s="2" customFormat="1">
      <c r="A602" s="40"/>
      <c r="B602" s="41"/>
      <c r="C602" s="42"/>
      <c r="D602" s="224" t="s">
        <v>139</v>
      </c>
      <c r="E602" s="42"/>
      <c r="F602" s="225" t="s">
        <v>873</v>
      </c>
      <c r="G602" s="42"/>
      <c r="H602" s="42"/>
      <c r="I602" s="221"/>
      <c r="J602" s="42"/>
      <c r="K602" s="42"/>
      <c r="L602" s="46"/>
      <c r="M602" s="222"/>
      <c r="N602" s="223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139</v>
      </c>
      <c r="AU602" s="19" t="s">
        <v>83</v>
      </c>
    </row>
    <row r="603" s="14" customFormat="1">
      <c r="A603" s="14"/>
      <c r="B603" s="236"/>
      <c r="C603" s="237"/>
      <c r="D603" s="219" t="s">
        <v>141</v>
      </c>
      <c r="E603" s="238" t="s">
        <v>19</v>
      </c>
      <c r="F603" s="239" t="s">
        <v>874</v>
      </c>
      <c r="G603" s="237"/>
      <c r="H603" s="240">
        <v>5.7999999999999998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141</v>
      </c>
      <c r="AU603" s="246" t="s">
        <v>83</v>
      </c>
      <c r="AV603" s="14" t="s">
        <v>83</v>
      </c>
      <c r="AW603" s="14" t="s">
        <v>35</v>
      </c>
      <c r="AX603" s="14" t="s">
        <v>73</v>
      </c>
      <c r="AY603" s="246" t="s">
        <v>128</v>
      </c>
    </row>
    <row r="604" s="14" customFormat="1">
      <c r="A604" s="14"/>
      <c r="B604" s="236"/>
      <c r="C604" s="237"/>
      <c r="D604" s="219" t="s">
        <v>141</v>
      </c>
      <c r="E604" s="238" t="s">
        <v>19</v>
      </c>
      <c r="F604" s="239" t="s">
        <v>838</v>
      </c>
      <c r="G604" s="237"/>
      <c r="H604" s="240">
        <v>0.79200000000000004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6" t="s">
        <v>141</v>
      </c>
      <c r="AU604" s="246" t="s">
        <v>83</v>
      </c>
      <c r="AV604" s="14" t="s">
        <v>83</v>
      </c>
      <c r="AW604" s="14" t="s">
        <v>35</v>
      </c>
      <c r="AX604" s="14" t="s">
        <v>73</v>
      </c>
      <c r="AY604" s="246" t="s">
        <v>128</v>
      </c>
    </row>
    <row r="605" s="15" customFormat="1">
      <c r="A605" s="15"/>
      <c r="B605" s="247"/>
      <c r="C605" s="248"/>
      <c r="D605" s="219" t="s">
        <v>141</v>
      </c>
      <c r="E605" s="249" t="s">
        <v>19</v>
      </c>
      <c r="F605" s="250" t="s">
        <v>155</v>
      </c>
      <c r="G605" s="248"/>
      <c r="H605" s="251">
        <v>6.5919999999999996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7" t="s">
        <v>141</v>
      </c>
      <c r="AU605" s="257" t="s">
        <v>83</v>
      </c>
      <c r="AV605" s="15" t="s">
        <v>135</v>
      </c>
      <c r="AW605" s="15" t="s">
        <v>35</v>
      </c>
      <c r="AX605" s="15" t="s">
        <v>81</v>
      </c>
      <c r="AY605" s="257" t="s">
        <v>128</v>
      </c>
    </row>
    <row r="606" s="2" customFormat="1" ht="24.15" customHeight="1">
      <c r="A606" s="40"/>
      <c r="B606" s="41"/>
      <c r="C606" s="206" t="s">
        <v>875</v>
      </c>
      <c r="D606" s="206" t="s">
        <v>130</v>
      </c>
      <c r="E606" s="207" t="s">
        <v>876</v>
      </c>
      <c r="F606" s="208" t="s">
        <v>877</v>
      </c>
      <c r="G606" s="209" t="s">
        <v>184</v>
      </c>
      <c r="H606" s="210">
        <v>66</v>
      </c>
      <c r="I606" s="211"/>
      <c r="J606" s="212">
        <f>ROUND(I606*H606,2)</f>
        <v>0</v>
      </c>
      <c r="K606" s="208" t="s">
        <v>134</v>
      </c>
      <c r="L606" s="46"/>
      <c r="M606" s="213" t="s">
        <v>19</v>
      </c>
      <c r="N606" s="214" t="s">
        <v>44</v>
      </c>
      <c r="O606" s="86"/>
      <c r="P606" s="215">
        <f>O606*H606</f>
        <v>0</v>
      </c>
      <c r="Q606" s="215">
        <v>0</v>
      </c>
      <c r="R606" s="215">
        <f>Q606*H606</f>
        <v>0</v>
      </c>
      <c r="S606" s="215">
        <v>0</v>
      </c>
      <c r="T606" s="21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7" t="s">
        <v>561</v>
      </c>
      <c r="AT606" s="217" t="s">
        <v>130</v>
      </c>
      <c r="AU606" s="217" t="s">
        <v>83</v>
      </c>
      <c r="AY606" s="19" t="s">
        <v>128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81</v>
      </c>
      <c r="BK606" s="218">
        <f>ROUND(I606*H606,2)</f>
        <v>0</v>
      </c>
      <c r="BL606" s="19" t="s">
        <v>561</v>
      </c>
      <c r="BM606" s="217" t="s">
        <v>878</v>
      </c>
    </row>
    <row r="607" s="2" customFormat="1">
      <c r="A607" s="40"/>
      <c r="B607" s="41"/>
      <c r="C607" s="42"/>
      <c r="D607" s="219" t="s">
        <v>137</v>
      </c>
      <c r="E607" s="42"/>
      <c r="F607" s="220" t="s">
        <v>879</v>
      </c>
      <c r="G607" s="42"/>
      <c r="H607" s="42"/>
      <c r="I607" s="221"/>
      <c r="J607" s="42"/>
      <c r="K607" s="42"/>
      <c r="L607" s="46"/>
      <c r="M607" s="222"/>
      <c r="N607" s="223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137</v>
      </c>
      <c r="AU607" s="19" t="s">
        <v>83</v>
      </c>
    </row>
    <row r="608" s="2" customFormat="1">
      <c r="A608" s="40"/>
      <c r="B608" s="41"/>
      <c r="C608" s="42"/>
      <c r="D608" s="224" t="s">
        <v>139</v>
      </c>
      <c r="E608" s="42"/>
      <c r="F608" s="225" t="s">
        <v>880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139</v>
      </c>
      <c r="AU608" s="19" t="s">
        <v>83</v>
      </c>
    </row>
    <row r="609" s="13" customFormat="1">
      <c r="A609" s="13"/>
      <c r="B609" s="226"/>
      <c r="C609" s="227"/>
      <c r="D609" s="219" t="s">
        <v>141</v>
      </c>
      <c r="E609" s="228" t="s">
        <v>19</v>
      </c>
      <c r="F609" s="229" t="s">
        <v>679</v>
      </c>
      <c r="G609" s="227"/>
      <c r="H609" s="228" t="s">
        <v>19</v>
      </c>
      <c r="I609" s="230"/>
      <c r="J609" s="227"/>
      <c r="K609" s="227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141</v>
      </c>
      <c r="AU609" s="235" t="s">
        <v>83</v>
      </c>
      <c r="AV609" s="13" t="s">
        <v>81</v>
      </c>
      <c r="AW609" s="13" t="s">
        <v>35</v>
      </c>
      <c r="AX609" s="13" t="s">
        <v>73</v>
      </c>
      <c r="AY609" s="235" t="s">
        <v>128</v>
      </c>
    </row>
    <row r="610" s="13" customFormat="1">
      <c r="A610" s="13"/>
      <c r="B610" s="226"/>
      <c r="C610" s="227"/>
      <c r="D610" s="219" t="s">
        <v>141</v>
      </c>
      <c r="E610" s="228" t="s">
        <v>19</v>
      </c>
      <c r="F610" s="229" t="s">
        <v>680</v>
      </c>
      <c r="G610" s="227"/>
      <c r="H610" s="228" t="s">
        <v>19</v>
      </c>
      <c r="I610" s="230"/>
      <c r="J610" s="227"/>
      <c r="K610" s="227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141</v>
      </c>
      <c r="AU610" s="235" t="s">
        <v>83</v>
      </c>
      <c r="AV610" s="13" t="s">
        <v>81</v>
      </c>
      <c r="AW610" s="13" t="s">
        <v>35</v>
      </c>
      <c r="AX610" s="13" t="s">
        <v>73</v>
      </c>
      <c r="AY610" s="235" t="s">
        <v>128</v>
      </c>
    </row>
    <row r="611" s="14" customFormat="1">
      <c r="A611" s="14"/>
      <c r="B611" s="236"/>
      <c r="C611" s="237"/>
      <c r="D611" s="219" t="s">
        <v>141</v>
      </c>
      <c r="E611" s="238" t="s">
        <v>19</v>
      </c>
      <c r="F611" s="239" t="s">
        <v>477</v>
      </c>
      <c r="G611" s="237"/>
      <c r="H611" s="240">
        <v>50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141</v>
      </c>
      <c r="AU611" s="246" t="s">
        <v>83</v>
      </c>
      <c r="AV611" s="14" t="s">
        <v>83</v>
      </c>
      <c r="AW611" s="14" t="s">
        <v>35</v>
      </c>
      <c r="AX611" s="14" t="s">
        <v>73</v>
      </c>
      <c r="AY611" s="246" t="s">
        <v>128</v>
      </c>
    </row>
    <row r="612" s="13" customFormat="1">
      <c r="A612" s="13"/>
      <c r="B612" s="226"/>
      <c r="C612" s="227"/>
      <c r="D612" s="219" t="s">
        <v>141</v>
      </c>
      <c r="E612" s="228" t="s">
        <v>19</v>
      </c>
      <c r="F612" s="229" t="s">
        <v>845</v>
      </c>
      <c r="G612" s="227"/>
      <c r="H612" s="228" t="s">
        <v>19</v>
      </c>
      <c r="I612" s="230"/>
      <c r="J612" s="227"/>
      <c r="K612" s="227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141</v>
      </c>
      <c r="AU612" s="235" t="s">
        <v>83</v>
      </c>
      <c r="AV612" s="13" t="s">
        <v>81</v>
      </c>
      <c r="AW612" s="13" t="s">
        <v>35</v>
      </c>
      <c r="AX612" s="13" t="s">
        <v>73</v>
      </c>
      <c r="AY612" s="235" t="s">
        <v>128</v>
      </c>
    </row>
    <row r="613" s="14" customFormat="1">
      <c r="A613" s="14"/>
      <c r="B613" s="236"/>
      <c r="C613" s="237"/>
      <c r="D613" s="219" t="s">
        <v>141</v>
      </c>
      <c r="E613" s="238" t="s">
        <v>19</v>
      </c>
      <c r="F613" s="239" t="s">
        <v>143</v>
      </c>
      <c r="G613" s="237"/>
      <c r="H613" s="240">
        <v>16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141</v>
      </c>
      <c r="AU613" s="246" t="s">
        <v>83</v>
      </c>
      <c r="AV613" s="14" t="s">
        <v>83</v>
      </c>
      <c r="AW613" s="14" t="s">
        <v>35</v>
      </c>
      <c r="AX613" s="14" t="s">
        <v>73</v>
      </c>
      <c r="AY613" s="246" t="s">
        <v>128</v>
      </c>
    </row>
    <row r="614" s="15" customFormat="1">
      <c r="A614" s="15"/>
      <c r="B614" s="247"/>
      <c r="C614" s="248"/>
      <c r="D614" s="219" t="s">
        <v>141</v>
      </c>
      <c r="E614" s="249" t="s">
        <v>19</v>
      </c>
      <c r="F614" s="250" t="s">
        <v>155</v>
      </c>
      <c r="G614" s="248"/>
      <c r="H614" s="251">
        <v>66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7" t="s">
        <v>141</v>
      </c>
      <c r="AU614" s="257" t="s">
        <v>83</v>
      </c>
      <c r="AV614" s="15" t="s">
        <v>135</v>
      </c>
      <c r="AW614" s="15" t="s">
        <v>35</v>
      </c>
      <c r="AX614" s="15" t="s">
        <v>81</v>
      </c>
      <c r="AY614" s="257" t="s">
        <v>128</v>
      </c>
    </row>
    <row r="615" s="2" customFormat="1" ht="24.15" customHeight="1">
      <c r="A615" s="40"/>
      <c r="B615" s="41"/>
      <c r="C615" s="206" t="s">
        <v>881</v>
      </c>
      <c r="D615" s="206" t="s">
        <v>130</v>
      </c>
      <c r="E615" s="207" t="s">
        <v>882</v>
      </c>
      <c r="F615" s="208" t="s">
        <v>883</v>
      </c>
      <c r="G615" s="209" t="s">
        <v>209</v>
      </c>
      <c r="H615" s="210">
        <v>0.79200000000000004</v>
      </c>
      <c r="I615" s="211"/>
      <c r="J615" s="212">
        <f>ROUND(I615*H615,2)</f>
        <v>0</v>
      </c>
      <c r="K615" s="208" t="s">
        <v>134</v>
      </c>
      <c r="L615" s="46"/>
      <c r="M615" s="213" t="s">
        <v>19</v>
      </c>
      <c r="N615" s="214" t="s">
        <v>44</v>
      </c>
      <c r="O615" s="86"/>
      <c r="P615" s="215">
        <f>O615*H615</f>
        <v>0</v>
      </c>
      <c r="Q615" s="215">
        <v>2.5018722040000001</v>
      </c>
      <c r="R615" s="215">
        <f>Q615*H615</f>
        <v>1.9814827855680002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561</v>
      </c>
      <c r="AT615" s="217" t="s">
        <v>130</v>
      </c>
      <c r="AU615" s="217" t="s">
        <v>83</v>
      </c>
      <c r="AY615" s="19" t="s">
        <v>128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81</v>
      </c>
      <c r="BK615" s="218">
        <f>ROUND(I615*H615,2)</f>
        <v>0</v>
      </c>
      <c r="BL615" s="19" t="s">
        <v>561</v>
      </c>
      <c r="BM615" s="217" t="s">
        <v>884</v>
      </c>
    </row>
    <row r="616" s="2" customFormat="1">
      <c r="A616" s="40"/>
      <c r="B616" s="41"/>
      <c r="C616" s="42"/>
      <c r="D616" s="219" t="s">
        <v>137</v>
      </c>
      <c r="E616" s="42"/>
      <c r="F616" s="220" t="s">
        <v>885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137</v>
      </c>
      <c r="AU616" s="19" t="s">
        <v>83</v>
      </c>
    </row>
    <row r="617" s="2" customFormat="1">
      <c r="A617" s="40"/>
      <c r="B617" s="41"/>
      <c r="C617" s="42"/>
      <c r="D617" s="224" t="s">
        <v>139</v>
      </c>
      <c r="E617" s="42"/>
      <c r="F617" s="225" t="s">
        <v>886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139</v>
      </c>
      <c r="AU617" s="19" t="s">
        <v>83</v>
      </c>
    </row>
    <row r="618" s="2" customFormat="1">
      <c r="A618" s="40"/>
      <c r="B618" s="41"/>
      <c r="C618" s="42"/>
      <c r="D618" s="219" t="s">
        <v>520</v>
      </c>
      <c r="E618" s="42"/>
      <c r="F618" s="268" t="s">
        <v>887</v>
      </c>
      <c r="G618" s="42"/>
      <c r="H618" s="42"/>
      <c r="I618" s="221"/>
      <c r="J618" s="42"/>
      <c r="K618" s="42"/>
      <c r="L618" s="46"/>
      <c r="M618" s="222"/>
      <c r="N618" s="223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520</v>
      </c>
      <c r="AU618" s="19" t="s">
        <v>83</v>
      </c>
    </row>
    <row r="619" s="14" customFormat="1">
      <c r="A619" s="14"/>
      <c r="B619" s="236"/>
      <c r="C619" s="237"/>
      <c r="D619" s="219" t="s">
        <v>141</v>
      </c>
      <c r="E619" s="238" t="s">
        <v>19</v>
      </c>
      <c r="F619" s="239" t="s">
        <v>888</v>
      </c>
      <c r="G619" s="237"/>
      <c r="H619" s="240">
        <v>0.79200000000000004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141</v>
      </c>
      <c r="AU619" s="246" t="s">
        <v>83</v>
      </c>
      <c r="AV619" s="14" t="s">
        <v>83</v>
      </c>
      <c r="AW619" s="14" t="s">
        <v>35</v>
      </c>
      <c r="AX619" s="14" t="s">
        <v>81</v>
      </c>
      <c r="AY619" s="246" t="s">
        <v>128</v>
      </c>
    </row>
    <row r="620" s="2" customFormat="1" ht="24.15" customHeight="1">
      <c r="A620" s="40"/>
      <c r="B620" s="41"/>
      <c r="C620" s="258" t="s">
        <v>889</v>
      </c>
      <c r="D620" s="258" t="s">
        <v>277</v>
      </c>
      <c r="E620" s="259" t="s">
        <v>890</v>
      </c>
      <c r="F620" s="260" t="s">
        <v>891</v>
      </c>
      <c r="G620" s="261" t="s">
        <v>184</v>
      </c>
      <c r="H620" s="262">
        <v>2</v>
      </c>
      <c r="I620" s="263"/>
      <c r="J620" s="264">
        <f>ROUND(I620*H620,2)</f>
        <v>0</v>
      </c>
      <c r="K620" s="260" t="s">
        <v>134</v>
      </c>
      <c r="L620" s="265"/>
      <c r="M620" s="266" t="s">
        <v>19</v>
      </c>
      <c r="N620" s="267" t="s">
        <v>44</v>
      </c>
      <c r="O620" s="86"/>
      <c r="P620" s="215">
        <f>O620*H620</f>
        <v>0</v>
      </c>
      <c r="Q620" s="215">
        <v>0.013100000000000001</v>
      </c>
      <c r="R620" s="215">
        <f>Q620*H620</f>
        <v>0.026200000000000001</v>
      </c>
      <c r="S620" s="215">
        <v>0</v>
      </c>
      <c r="T620" s="21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7" t="s">
        <v>784</v>
      </c>
      <c r="AT620" s="217" t="s">
        <v>277</v>
      </c>
      <c r="AU620" s="217" t="s">
        <v>83</v>
      </c>
      <c r="AY620" s="19" t="s">
        <v>128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9" t="s">
        <v>81</v>
      </c>
      <c r="BK620" s="218">
        <f>ROUND(I620*H620,2)</f>
        <v>0</v>
      </c>
      <c r="BL620" s="19" t="s">
        <v>561</v>
      </c>
      <c r="BM620" s="217" t="s">
        <v>892</v>
      </c>
    </row>
    <row r="621" s="2" customFormat="1">
      <c r="A621" s="40"/>
      <c r="B621" s="41"/>
      <c r="C621" s="42"/>
      <c r="D621" s="219" t="s">
        <v>137</v>
      </c>
      <c r="E621" s="42"/>
      <c r="F621" s="220" t="s">
        <v>891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137</v>
      </c>
      <c r="AU621" s="19" t="s">
        <v>83</v>
      </c>
    </row>
    <row r="622" s="2" customFormat="1">
      <c r="A622" s="40"/>
      <c r="B622" s="41"/>
      <c r="C622" s="42"/>
      <c r="D622" s="219" t="s">
        <v>520</v>
      </c>
      <c r="E622" s="42"/>
      <c r="F622" s="268" t="s">
        <v>893</v>
      </c>
      <c r="G622" s="42"/>
      <c r="H622" s="42"/>
      <c r="I622" s="221"/>
      <c r="J622" s="42"/>
      <c r="K622" s="42"/>
      <c r="L622" s="46"/>
      <c r="M622" s="222"/>
      <c r="N622" s="223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520</v>
      </c>
      <c r="AU622" s="19" t="s">
        <v>83</v>
      </c>
    </row>
    <row r="623" s="14" customFormat="1">
      <c r="A623" s="14"/>
      <c r="B623" s="236"/>
      <c r="C623" s="237"/>
      <c r="D623" s="219" t="s">
        <v>141</v>
      </c>
      <c r="E623" s="238" t="s">
        <v>19</v>
      </c>
      <c r="F623" s="239" t="s">
        <v>894</v>
      </c>
      <c r="G623" s="237"/>
      <c r="H623" s="240">
        <v>2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6" t="s">
        <v>141</v>
      </c>
      <c r="AU623" s="246" t="s">
        <v>83</v>
      </c>
      <c r="AV623" s="14" t="s">
        <v>83</v>
      </c>
      <c r="AW623" s="14" t="s">
        <v>35</v>
      </c>
      <c r="AX623" s="14" t="s">
        <v>81</v>
      </c>
      <c r="AY623" s="246" t="s">
        <v>128</v>
      </c>
    </row>
    <row r="624" s="2" customFormat="1" ht="24.15" customHeight="1">
      <c r="A624" s="40"/>
      <c r="B624" s="41"/>
      <c r="C624" s="206" t="s">
        <v>895</v>
      </c>
      <c r="D624" s="206" t="s">
        <v>130</v>
      </c>
      <c r="E624" s="207" t="s">
        <v>896</v>
      </c>
      <c r="F624" s="208" t="s">
        <v>897</v>
      </c>
      <c r="G624" s="209" t="s">
        <v>184</v>
      </c>
      <c r="H624" s="210">
        <v>16</v>
      </c>
      <c r="I624" s="211"/>
      <c r="J624" s="212">
        <f>ROUND(I624*H624,2)</f>
        <v>0</v>
      </c>
      <c r="K624" s="208" t="s">
        <v>134</v>
      </c>
      <c r="L624" s="46"/>
      <c r="M624" s="213" t="s">
        <v>19</v>
      </c>
      <c r="N624" s="214" t="s">
        <v>44</v>
      </c>
      <c r="O624" s="86"/>
      <c r="P624" s="215">
        <f>O624*H624</f>
        <v>0</v>
      </c>
      <c r="Q624" s="215">
        <v>0.1000735</v>
      </c>
      <c r="R624" s="215">
        <f>Q624*H624</f>
        <v>1.6011759999999999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561</v>
      </c>
      <c r="AT624" s="217" t="s">
        <v>130</v>
      </c>
      <c r="AU624" s="217" t="s">
        <v>83</v>
      </c>
      <c r="AY624" s="19" t="s">
        <v>128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81</v>
      </c>
      <c r="BK624" s="218">
        <f>ROUND(I624*H624,2)</f>
        <v>0</v>
      </c>
      <c r="BL624" s="19" t="s">
        <v>561</v>
      </c>
      <c r="BM624" s="217" t="s">
        <v>898</v>
      </c>
    </row>
    <row r="625" s="2" customFormat="1">
      <c r="A625" s="40"/>
      <c r="B625" s="41"/>
      <c r="C625" s="42"/>
      <c r="D625" s="219" t="s">
        <v>137</v>
      </c>
      <c r="E625" s="42"/>
      <c r="F625" s="220" t="s">
        <v>899</v>
      </c>
      <c r="G625" s="42"/>
      <c r="H625" s="42"/>
      <c r="I625" s="221"/>
      <c r="J625" s="42"/>
      <c r="K625" s="42"/>
      <c r="L625" s="46"/>
      <c r="M625" s="222"/>
      <c r="N625" s="22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137</v>
      </c>
      <c r="AU625" s="19" t="s">
        <v>83</v>
      </c>
    </row>
    <row r="626" s="2" customFormat="1">
      <c r="A626" s="40"/>
      <c r="B626" s="41"/>
      <c r="C626" s="42"/>
      <c r="D626" s="224" t="s">
        <v>139</v>
      </c>
      <c r="E626" s="42"/>
      <c r="F626" s="225" t="s">
        <v>900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139</v>
      </c>
      <c r="AU626" s="19" t="s">
        <v>83</v>
      </c>
    </row>
    <row r="627" s="2" customFormat="1" ht="24.15" customHeight="1">
      <c r="A627" s="40"/>
      <c r="B627" s="41"/>
      <c r="C627" s="206" t="s">
        <v>901</v>
      </c>
      <c r="D627" s="206" t="s">
        <v>130</v>
      </c>
      <c r="E627" s="207" t="s">
        <v>902</v>
      </c>
      <c r="F627" s="208" t="s">
        <v>903</v>
      </c>
      <c r="G627" s="209" t="s">
        <v>184</v>
      </c>
      <c r="H627" s="210">
        <v>50</v>
      </c>
      <c r="I627" s="211"/>
      <c r="J627" s="212">
        <f>ROUND(I627*H627,2)</f>
        <v>0</v>
      </c>
      <c r="K627" s="208" t="s">
        <v>134</v>
      </c>
      <c r="L627" s="46"/>
      <c r="M627" s="213" t="s">
        <v>19</v>
      </c>
      <c r="N627" s="214" t="s">
        <v>44</v>
      </c>
      <c r="O627" s="86"/>
      <c r="P627" s="215">
        <f>O627*H627</f>
        <v>0</v>
      </c>
      <c r="Q627" s="215">
        <v>0.20014699999999999</v>
      </c>
      <c r="R627" s="215">
        <f>Q627*H627</f>
        <v>10.007349999999999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561</v>
      </c>
      <c r="AT627" s="217" t="s">
        <v>130</v>
      </c>
      <c r="AU627" s="217" t="s">
        <v>83</v>
      </c>
      <c r="AY627" s="19" t="s">
        <v>128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9" t="s">
        <v>81</v>
      </c>
      <c r="BK627" s="218">
        <f>ROUND(I627*H627,2)</f>
        <v>0</v>
      </c>
      <c r="BL627" s="19" t="s">
        <v>561</v>
      </c>
      <c r="BM627" s="217" t="s">
        <v>904</v>
      </c>
    </row>
    <row r="628" s="2" customFormat="1">
      <c r="A628" s="40"/>
      <c r="B628" s="41"/>
      <c r="C628" s="42"/>
      <c r="D628" s="219" t="s">
        <v>137</v>
      </c>
      <c r="E628" s="42"/>
      <c r="F628" s="220" t="s">
        <v>905</v>
      </c>
      <c r="G628" s="42"/>
      <c r="H628" s="42"/>
      <c r="I628" s="221"/>
      <c r="J628" s="42"/>
      <c r="K628" s="42"/>
      <c r="L628" s="46"/>
      <c r="M628" s="222"/>
      <c r="N628" s="223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137</v>
      </c>
      <c r="AU628" s="19" t="s">
        <v>83</v>
      </c>
    </row>
    <row r="629" s="2" customFormat="1">
      <c r="A629" s="40"/>
      <c r="B629" s="41"/>
      <c r="C629" s="42"/>
      <c r="D629" s="224" t="s">
        <v>139</v>
      </c>
      <c r="E629" s="42"/>
      <c r="F629" s="225" t="s">
        <v>906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139</v>
      </c>
      <c r="AU629" s="19" t="s">
        <v>83</v>
      </c>
    </row>
    <row r="630" s="13" customFormat="1">
      <c r="A630" s="13"/>
      <c r="B630" s="226"/>
      <c r="C630" s="227"/>
      <c r="D630" s="219" t="s">
        <v>141</v>
      </c>
      <c r="E630" s="228" t="s">
        <v>19</v>
      </c>
      <c r="F630" s="229" t="s">
        <v>679</v>
      </c>
      <c r="G630" s="227"/>
      <c r="H630" s="228" t="s">
        <v>19</v>
      </c>
      <c r="I630" s="230"/>
      <c r="J630" s="227"/>
      <c r="K630" s="227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141</v>
      </c>
      <c r="AU630" s="235" t="s">
        <v>83</v>
      </c>
      <c r="AV630" s="13" t="s">
        <v>81</v>
      </c>
      <c r="AW630" s="13" t="s">
        <v>35</v>
      </c>
      <c r="AX630" s="13" t="s">
        <v>73</v>
      </c>
      <c r="AY630" s="235" t="s">
        <v>128</v>
      </c>
    </row>
    <row r="631" s="13" customFormat="1">
      <c r="A631" s="13"/>
      <c r="B631" s="226"/>
      <c r="C631" s="227"/>
      <c r="D631" s="219" t="s">
        <v>141</v>
      </c>
      <c r="E631" s="228" t="s">
        <v>19</v>
      </c>
      <c r="F631" s="229" t="s">
        <v>680</v>
      </c>
      <c r="G631" s="227"/>
      <c r="H631" s="228" t="s">
        <v>19</v>
      </c>
      <c r="I631" s="230"/>
      <c r="J631" s="227"/>
      <c r="K631" s="227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141</v>
      </c>
      <c r="AU631" s="235" t="s">
        <v>83</v>
      </c>
      <c r="AV631" s="13" t="s">
        <v>81</v>
      </c>
      <c r="AW631" s="13" t="s">
        <v>35</v>
      </c>
      <c r="AX631" s="13" t="s">
        <v>73</v>
      </c>
      <c r="AY631" s="235" t="s">
        <v>128</v>
      </c>
    </row>
    <row r="632" s="14" customFormat="1">
      <c r="A632" s="14"/>
      <c r="B632" s="236"/>
      <c r="C632" s="237"/>
      <c r="D632" s="219" t="s">
        <v>141</v>
      </c>
      <c r="E632" s="238" t="s">
        <v>19</v>
      </c>
      <c r="F632" s="239" t="s">
        <v>477</v>
      </c>
      <c r="G632" s="237"/>
      <c r="H632" s="240">
        <v>50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6" t="s">
        <v>141</v>
      </c>
      <c r="AU632" s="246" t="s">
        <v>83</v>
      </c>
      <c r="AV632" s="14" t="s">
        <v>83</v>
      </c>
      <c r="AW632" s="14" t="s">
        <v>35</v>
      </c>
      <c r="AX632" s="14" t="s">
        <v>81</v>
      </c>
      <c r="AY632" s="246" t="s">
        <v>128</v>
      </c>
    </row>
    <row r="633" s="2" customFormat="1" ht="24.15" customHeight="1">
      <c r="A633" s="40"/>
      <c r="B633" s="41"/>
      <c r="C633" s="206" t="s">
        <v>907</v>
      </c>
      <c r="D633" s="206" t="s">
        <v>130</v>
      </c>
      <c r="E633" s="207" t="s">
        <v>908</v>
      </c>
      <c r="F633" s="208" t="s">
        <v>909</v>
      </c>
      <c r="G633" s="209" t="s">
        <v>184</v>
      </c>
      <c r="H633" s="210">
        <v>16</v>
      </c>
      <c r="I633" s="211"/>
      <c r="J633" s="212">
        <f>ROUND(I633*H633,2)</f>
        <v>0</v>
      </c>
      <c r="K633" s="208" t="s">
        <v>134</v>
      </c>
      <c r="L633" s="46"/>
      <c r="M633" s="213" t="s">
        <v>19</v>
      </c>
      <c r="N633" s="214" t="s">
        <v>44</v>
      </c>
      <c r="O633" s="86"/>
      <c r="P633" s="215">
        <f>O633*H633</f>
        <v>0</v>
      </c>
      <c r="Q633" s="215">
        <v>0</v>
      </c>
      <c r="R633" s="215">
        <f>Q633*H633</f>
        <v>0</v>
      </c>
      <c r="S633" s="215">
        <v>0</v>
      </c>
      <c r="T633" s="21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7" t="s">
        <v>561</v>
      </c>
      <c r="AT633" s="217" t="s">
        <v>130</v>
      </c>
      <c r="AU633" s="217" t="s">
        <v>83</v>
      </c>
      <c r="AY633" s="19" t="s">
        <v>128</v>
      </c>
      <c r="BE633" s="218">
        <f>IF(N633="základní",J633,0)</f>
        <v>0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9" t="s">
        <v>81</v>
      </c>
      <c r="BK633" s="218">
        <f>ROUND(I633*H633,2)</f>
        <v>0</v>
      </c>
      <c r="BL633" s="19" t="s">
        <v>561</v>
      </c>
      <c r="BM633" s="217" t="s">
        <v>910</v>
      </c>
    </row>
    <row r="634" s="2" customFormat="1">
      <c r="A634" s="40"/>
      <c r="B634" s="41"/>
      <c r="C634" s="42"/>
      <c r="D634" s="219" t="s">
        <v>137</v>
      </c>
      <c r="E634" s="42"/>
      <c r="F634" s="220" t="s">
        <v>911</v>
      </c>
      <c r="G634" s="42"/>
      <c r="H634" s="42"/>
      <c r="I634" s="221"/>
      <c r="J634" s="42"/>
      <c r="K634" s="42"/>
      <c r="L634" s="46"/>
      <c r="M634" s="222"/>
      <c r="N634" s="223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137</v>
      </c>
      <c r="AU634" s="19" t="s">
        <v>83</v>
      </c>
    </row>
    <row r="635" s="2" customFormat="1">
      <c r="A635" s="40"/>
      <c r="B635" s="41"/>
      <c r="C635" s="42"/>
      <c r="D635" s="224" t="s">
        <v>139</v>
      </c>
      <c r="E635" s="42"/>
      <c r="F635" s="225" t="s">
        <v>912</v>
      </c>
      <c r="G635" s="42"/>
      <c r="H635" s="42"/>
      <c r="I635" s="221"/>
      <c r="J635" s="42"/>
      <c r="K635" s="42"/>
      <c r="L635" s="46"/>
      <c r="M635" s="222"/>
      <c r="N635" s="22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139</v>
      </c>
      <c r="AU635" s="19" t="s">
        <v>83</v>
      </c>
    </row>
    <row r="636" s="13" customFormat="1">
      <c r="A636" s="13"/>
      <c r="B636" s="226"/>
      <c r="C636" s="227"/>
      <c r="D636" s="219" t="s">
        <v>141</v>
      </c>
      <c r="E636" s="228" t="s">
        <v>19</v>
      </c>
      <c r="F636" s="229" t="s">
        <v>845</v>
      </c>
      <c r="G636" s="227"/>
      <c r="H636" s="228" t="s">
        <v>19</v>
      </c>
      <c r="I636" s="230"/>
      <c r="J636" s="227"/>
      <c r="K636" s="227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141</v>
      </c>
      <c r="AU636" s="235" t="s">
        <v>83</v>
      </c>
      <c r="AV636" s="13" t="s">
        <v>81</v>
      </c>
      <c r="AW636" s="13" t="s">
        <v>35</v>
      </c>
      <c r="AX636" s="13" t="s">
        <v>73</v>
      </c>
      <c r="AY636" s="235" t="s">
        <v>128</v>
      </c>
    </row>
    <row r="637" s="14" customFormat="1">
      <c r="A637" s="14"/>
      <c r="B637" s="236"/>
      <c r="C637" s="237"/>
      <c r="D637" s="219" t="s">
        <v>141</v>
      </c>
      <c r="E637" s="238" t="s">
        <v>19</v>
      </c>
      <c r="F637" s="239" t="s">
        <v>143</v>
      </c>
      <c r="G637" s="237"/>
      <c r="H637" s="240">
        <v>16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6" t="s">
        <v>141</v>
      </c>
      <c r="AU637" s="246" t="s">
        <v>83</v>
      </c>
      <c r="AV637" s="14" t="s">
        <v>83</v>
      </c>
      <c r="AW637" s="14" t="s">
        <v>35</v>
      </c>
      <c r="AX637" s="14" t="s">
        <v>73</v>
      </c>
      <c r="AY637" s="246" t="s">
        <v>128</v>
      </c>
    </row>
    <row r="638" s="15" customFormat="1">
      <c r="A638" s="15"/>
      <c r="B638" s="247"/>
      <c r="C638" s="248"/>
      <c r="D638" s="219" t="s">
        <v>141</v>
      </c>
      <c r="E638" s="249" t="s">
        <v>19</v>
      </c>
      <c r="F638" s="250" t="s">
        <v>155</v>
      </c>
      <c r="G638" s="248"/>
      <c r="H638" s="251">
        <v>16</v>
      </c>
      <c r="I638" s="252"/>
      <c r="J638" s="248"/>
      <c r="K638" s="248"/>
      <c r="L638" s="253"/>
      <c r="M638" s="254"/>
      <c r="N638" s="255"/>
      <c r="O638" s="255"/>
      <c r="P638" s="255"/>
      <c r="Q638" s="255"/>
      <c r="R638" s="255"/>
      <c r="S638" s="255"/>
      <c r="T638" s="256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57" t="s">
        <v>141</v>
      </c>
      <c r="AU638" s="257" t="s">
        <v>83</v>
      </c>
      <c r="AV638" s="15" t="s">
        <v>135</v>
      </c>
      <c r="AW638" s="15" t="s">
        <v>35</v>
      </c>
      <c r="AX638" s="15" t="s">
        <v>81</v>
      </c>
      <c r="AY638" s="257" t="s">
        <v>128</v>
      </c>
    </row>
    <row r="639" s="2" customFormat="1" ht="24.15" customHeight="1">
      <c r="A639" s="40"/>
      <c r="B639" s="41"/>
      <c r="C639" s="258" t="s">
        <v>913</v>
      </c>
      <c r="D639" s="258" t="s">
        <v>277</v>
      </c>
      <c r="E639" s="259" t="s">
        <v>914</v>
      </c>
      <c r="F639" s="260" t="s">
        <v>915</v>
      </c>
      <c r="G639" s="261" t="s">
        <v>184</v>
      </c>
      <c r="H639" s="262">
        <v>17.600000000000001</v>
      </c>
      <c r="I639" s="263"/>
      <c r="J639" s="264">
        <f>ROUND(I639*H639,2)</f>
        <v>0</v>
      </c>
      <c r="K639" s="260" t="s">
        <v>134</v>
      </c>
      <c r="L639" s="265"/>
      <c r="M639" s="266" t="s">
        <v>19</v>
      </c>
      <c r="N639" s="267" t="s">
        <v>44</v>
      </c>
      <c r="O639" s="86"/>
      <c r="P639" s="215">
        <f>O639*H639</f>
        <v>0</v>
      </c>
      <c r="Q639" s="215">
        <v>0.00068999999999999997</v>
      </c>
      <c r="R639" s="215">
        <f>Q639*H639</f>
        <v>0.012144</v>
      </c>
      <c r="S639" s="215">
        <v>0</v>
      </c>
      <c r="T639" s="21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7" t="s">
        <v>790</v>
      </c>
      <c r="AT639" s="217" t="s">
        <v>277</v>
      </c>
      <c r="AU639" s="217" t="s">
        <v>83</v>
      </c>
      <c r="AY639" s="19" t="s">
        <v>128</v>
      </c>
      <c r="BE639" s="218">
        <f>IF(N639="základní",J639,0)</f>
        <v>0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9" t="s">
        <v>81</v>
      </c>
      <c r="BK639" s="218">
        <f>ROUND(I639*H639,2)</f>
        <v>0</v>
      </c>
      <c r="BL639" s="19" t="s">
        <v>790</v>
      </c>
      <c r="BM639" s="217" t="s">
        <v>916</v>
      </c>
    </row>
    <row r="640" s="2" customFormat="1">
      <c r="A640" s="40"/>
      <c r="B640" s="41"/>
      <c r="C640" s="42"/>
      <c r="D640" s="219" t="s">
        <v>137</v>
      </c>
      <c r="E640" s="42"/>
      <c r="F640" s="220" t="s">
        <v>915</v>
      </c>
      <c r="G640" s="42"/>
      <c r="H640" s="42"/>
      <c r="I640" s="221"/>
      <c r="J640" s="42"/>
      <c r="K640" s="42"/>
      <c r="L640" s="46"/>
      <c r="M640" s="222"/>
      <c r="N640" s="223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137</v>
      </c>
      <c r="AU640" s="19" t="s">
        <v>83</v>
      </c>
    </row>
    <row r="641" s="14" customFormat="1">
      <c r="A641" s="14"/>
      <c r="B641" s="236"/>
      <c r="C641" s="237"/>
      <c r="D641" s="219" t="s">
        <v>141</v>
      </c>
      <c r="E641" s="237"/>
      <c r="F641" s="239" t="s">
        <v>696</v>
      </c>
      <c r="G641" s="237"/>
      <c r="H641" s="240">
        <v>17.600000000000001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141</v>
      </c>
      <c r="AU641" s="246" t="s">
        <v>83</v>
      </c>
      <c r="AV641" s="14" t="s">
        <v>83</v>
      </c>
      <c r="AW641" s="14" t="s">
        <v>4</v>
      </c>
      <c r="AX641" s="14" t="s">
        <v>81</v>
      </c>
      <c r="AY641" s="246" t="s">
        <v>128</v>
      </c>
    </row>
    <row r="642" s="2" customFormat="1" ht="24.15" customHeight="1">
      <c r="A642" s="40"/>
      <c r="B642" s="41"/>
      <c r="C642" s="206" t="s">
        <v>917</v>
      </c>
      <c r="D642" s="206" t="s">
        <v>130</v>
      </c>
      <c r="E642" s="207" t="s">
        <v>918</v>
      </c>
      <c r="F642" s="208" t="s">
        <v>919</v>
      </c>
      <c r="G642" s="209" t="s">
        <v>280</v>
      </c>
      <c r="H642" s="210">
        <v>13.629</v>
      </c>
      <c r="I642" s="211"/>
      <c r="J642" s="212">
        <f>ROUND(I642*H642,2)</f>
        <v>0</v>
      </c>
      <c r="K642" s="208" t="s">
        <v>134</v>
      </c>
      <c r="L642" s="46"/>
      <c r="M642" s="213" t="s">
        <v>19</v>
      </c>
      <c r="N642" s="214" t="s">
        <v>44</v>
      </c>
      <c r="O642" s="86"/>
      <c r="P642" s="215">
        <f>O642*H642</f>
        <v>0</v>
      </c>
      <c r="Q642" s="215">
        <v>0</v>
      </c>
      <c r="R642" s="215">
        <f>Q642*H642</f>
        <v>0</v>
      </c>
      <c r="S642" s="215">
        <v>0</v>
      </c>
      <c r="T642" s="21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7" t="s">
        <v>561</v>
      </c>
      <c r="AT642" s="217" t="s">
        <v>130</v>
      </c>
      <c r="AU642" s="217" t="s">
        <v>83</v>
      </c>
      <c r="AY642" s="19" t="s">
        <v>128</v>
      </c>
      <c r="BE642" s="218">
        <f>IF(N642="základní",J642,0)</f>
        <v>0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9" t="s">
        <v>81</v>
      </c>
      <c r="BK642" s="218">
        <f>ROUND(I642*H642,2)</f>
        <v>0</v>
      </c>
      <c r="BL642" s="19" t="s">
        <v>561</v>
      </c>
      <c r="BM642" s="217" t="s">
        <v>920</v>
      </c>
    </row>
    <row r="643" s="2" customFormat="1">
      <c r="A643" s="40"/>
      <c r="B643" s="41"/>
      <c r="C643" s="42"/>
      <c r="D643" s="219" t="s">
        <v>137</v>
      </c>
      <c r="E643" s="42"/>
      <c r="F643" s="220" t="s">
        <v>921</v>
      </c>
      <c r="G643" s="42"/>
      <c r="H643" s="42"/>
      <c r="I643" s="221"/>
      <c r="J643" s="42"/>
      <c r="K643" s="42"/>
      <c r="L643" s="46"/>
      <c r="M643" s="222"/>
      <c r="N643" s="22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137</v>
      </c>
      <c r="AU643" s="19" t="s">
        <v>83</v>
      </c>
    </row>
    <row r="644" s="2" customFormat="1">
      <c r="A644" s="40"/>
      <c r="B644" s="41"/>
      <c r="C644" s="42"/>
      <c r="D644" s="224" t="s">
        <v>139</v>
      </c>
      <c r="E644" s="42"/>
      <c r="F644" s="225" t="s">
        <v>922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139</v>
      </c>
      <c r="AU644" s="19" t="s">
        <v>83</v>
      </c>
    </row>
    <row r="645" s="12" customFormat="1" ht="25.92" customHeight="1">
      <c r="A645" s="12"/>
      <c r="B645" s="190"/>
      <c r="C645" s="191"/>
      <c r="D645" s="192" t="s">
        <v>72</v>
      </c>
      <c r="E645" s="193" t="s">
        <v>923</v>
      </c>
      <c r="F645" s="193" t="s">
        <v>924</v>
      </c>
      <c r="G645" s="191"/>
      <c r="H645" s="191"/>
      <c r="I645" s="194"/>
      <c r="J645" s="195">
        <f>BK645</f>
        <v>0</v>
      </c>
      <c r="K645" s="191"/>
      <c r="L645" s="196"/>
      <c r="M645" s="197"/>
      <c r="N645" s="198"/>
      <c r="O645" s="198"/>
      <c r="P645" s="199">
        <f>SUM(P646:P649)</f>
        <v>0</v>
      </c>
      <c r="Q645" s="198"/>
      <c r="R645" s="199">
        <f>SUM(R646:R649)</f>
        <v>0</v>
      </c>
      <c r="S645" s="198"/>
      <c r="T645" s="200">
        <f>SUM(T646:T649)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01" t="s">
        <v>135</v>
      </c>
      <c r="AT645" s="202" t="s">
        <v>72</v>
      </c>
      <c r="AU645" s="202" t="s">
        <v>73</v>
      </c>
      <c r="AY645" s="201" t="s">
        <v>128</v>
      </c>
      <c r="BK645" s="203">
        <f>SUM(BK646:BK649)</f>
        <v>0</v>
      </c>
    </row>
    <row r="646" s="2" customFormat="1" ht="16.5" customHeight="1">
      <c r="A646" s="40"/>
      <c r="B646" s="41"/>
      <c r="C646" s="206" t="s">
        <v>925</v>
      </c>
      <c r="D646" s="206" t="s">
        <v>130</v>
      </c>
      <c r="E646" s="207" t="s">
        <v>926</v>
      </c>
      <c r="F646" s="208" t="s">
        <v>927</v>
      </c>
      <c r="G646" s="209" t="s">
        <v>928</v>
      </c>
      <c r="H646" s="210">
        <v>15</v>
      </c>
      <c r="I646" s="211"/>
      <c r="J646" s="212">
        <f>ROUND(I646*H646,2)</f>
        <v>0</v>
      </c>
      <c r="K646" s="208" t="s">
        <v>134</v>
      </c>
      <c r="L646" s="46"/>
      <c r="M646" s="213" t="s">
        <v>19</v>
      </c>
      <c r="N646" s="214" t="s">
        <v>44</v>
      </c>
      <c r="O646" s="86"/>
      <c r="P646" s="215">
        <f>O646*H646</f>
        <v>0</v>
      </c>
      <c r="Q646" s="215">
        <v>0</v>
      </c>
      <c r="R646" s="215">
        <f>Q646*H646</f>
        <v>0</v>
      </c>
      <c r="S646" s="215">
        <v>0</v>
      </c>
      <c r="T646" s="21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7" t="s">
        <v>929</v>
      </c>
      <c r="AT646" s="217" t="s">
        <v>130</v>
      </c>
      <c r="AU646" s="217" t="s">
        <v>81</v>
      </c>
      <c r="AY646" s="19" t="s">
        <v>128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9" t="s">
        <v>81</v>
      </c>
      <c r="BK646" s="218">
        <f>ROUND(I646*H646,2)</f>
        <v>0</v>
      </c>
      <c r="BL646" s="19" t="s">
        <v>929</v>
      </c>
      <c r="BM646" s="217" t="s">
        <v>930</v>
      </c>
    </row>
    <row r="647" s="2" customFormat="1">
      <c r="A647" s="40"/>
      <c r="B647" s="41"/>
      <c r="C647" s="42"/>
      <c r="D647" s="219" t="s">
        <v>137</v>
      </c>
      <c r="E647" s="42"/>
      <c r="F647" s="220" t="s">
        <v>931</v>
      </c>
      <c r="G647" s="42"/>
      <c r="H647" s="42"/>
      <c r="I647" s="221"/>
      <c r="J647" s="42"/>
      <c r="K647" s="42"/>
      <c r="L647" s="46"/>
      <c r="M647" s="222"/>
      <c r="N647" s="223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137</v>
      </c>
      <c r="AU647" s="19" t="s">
        <v>81</v>
      </c>
    </row>
    <row r="648" s="2" customFormat="1">
      <c r="A648" s="40"/>
      <c r="B648" s="41"/>
      <c r="C648" s="42"/>
      <c r="D648" s="224" t="s">
        <v>139</v>
      </c>
      <c r="E648" s="42"/>
      <c r="F648" s="225" t="s">
        <v>932</v>
      </c>
      <c r="G648" s="42"/>
      <c r="H648" s="42"/>
      <c r="I648" s="221"/>
      <c r="J648" s="42"/>
      <c r="K648" s="42"/>
      <c r="L648" s="46"/>
      <c r="M648" s="222"/>
      <c r="N648" s="223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139</v>
      </c>
      <c r="AU648" s="19" t="s">
        <v>81</v>
      </c>
    </row>
    <row r="649" s="2" customFormat="1">
      <c r="A649" s="40"/>
      <c r="B649" s="41"/>
      <c r="C649" s="42"/>
      <c r="D649" s="219" t="s">
        <v>520</v>
      </c>
      <c r="E649" s="42"/>
      <c r="F649" s="268" t="s">
        <v>933</v>
      </c>
      <c r="G649" s="42"/>
      <c r="H649" s="42"/>
      <c r="I649" s="221"/>
      <c r="J649" s="42"/>
      <c r="K649" s="42"/>
      <c r="L649" s="46"/>
      <c r="M649" s="222"/>
      <c r="N649" s="223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520</v>
      </c>
      <c r="AU649" s="19" t="s">
        <v>81</v>
      </c>
    </row>
    <row r="650" s="12" customFormat="1" ht="25.92" customHeight="1">
      <c r="A650" s="12"/>
      <c r="B650" s="190"/>
      <c r="C650" s="191"/>
      <c r="D650" s="192" t="s">
        <v>72</v>
      </c>
      <c r="E650" s="193" t="s">
        <v>87</v>
      </c>
      <c r="F650" s="193" t="s">
        <v>934</v>
      </c>
      <c r="G650" s="191"/>
      <c r="H650" s="191"/>
      <c r="I650" s="194"/>
      <c r="J650" s="195">
        <f>BK650</f>
        <v>0</v>
      </c>
      <c r="K650" s="191"/>
      <c r="L650" s="196"/>
      <c r="M650" s="197"/>
      <c r="N650" s="198"/>
      <c r="O650" s="198"/>
      <c r="P650" s="199">
        <f>P651+P657</f>
        <v>0</v>
      </c>
      <c r="Q650" s="198"/>
      <c r="R650" s="199">
        <f>R651+R657</f>
        <v>0</v>
      </c>
      <c r="S650" s="198"/>
      <c r="T650" s="200">
        <f>T651+T657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01" t="s">
        <v>168</v>
      </c>
      <c r="AT650" s="202" t="s">
        <v>72</v>
      </c>
      <c r="AU650" s="202" t="s">
        <v>73</v>
      </c>
      <c r="AY650" s="201" t="s">
        <v>128</v>
      </c>
      <c r="BK650" s="203">
        <f>BK651+BK657</f>
        <v>0</v>
      </c>
    </row>
    <row r="651" s="12" customFormat="1" ht="22.8" customHeight="1">
      <c r="A651" s="12"/>
      <c r="B651" s="190"/>
      <c r="C651" s="191"/>
      <c r="D651" s="192" t="s">
        <v>72</v>
      </c>
      <c r="E651" s="204" t="s">
        <v>935</v>
      </c>
      <c r="F651" s="204" t="s">
        <v>936</v>
      </c>
      <c r="G651" s="191"/>
      <c r="H651" s="191"/>
      <c r="I651" s="194"/>
      <c r="J651" s="205">
        <f>BK651</f>
        <v>0</v>
      </c>
      <c r="K651" s="191"/>
      <c r="L651" s="196"/>
      <c r="M651" s="197"/>
      <c r="N651" s="198"/>
      <c r="O651" s="198"/>
      <c r="P651" s="199">
        <f>SUM(P652:P656)</f>
        <v>0</v>
      </c>
      <c r="Q651" s="198"/>
      <c r="R651" s="199">
        <f>SUM(R652:R656)</f>
        <v>0</v>
      </c>
      <c r="S651" s="198"/>
      <c r="T651" s="200">
        <f>SUM(T652:T656)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01" t="s">
        <v>168</v>
      </c>
      <c r="AT651" s="202" t="s">
        <v>72</v>
      </c>
      <c r="AU651" s="202" t="s">
        <v>81</v>
      </c>
      <c r="AY651" s="201" t="s">
        <v>128</v>
      </c>
      <c r="BK651" s="203">
        <f>SUM(BK652:BK656)</f>
        <v>0</v>
      </c>
    </row>
    <row r="652" s="2" customFormat="1" ht="16.5" customHeight="1">
      <c r="A652" s="40"/>
      <c r="B652" s="41"/>
      <c r="C652" s="206" t="s">
        <v>937</v>
      </c>
      <c r="D652" s="206" t="s">
        <v>130</v>
      </c>
      <c r="E652" s="207" t="s">
        <v>938</v>
      </c>
      <c r="F652" s="208" t="s">
        <v>939</v>
      </c>
      <c r="G652" s="209" t="s">
        <v>434</v>
      </c>
      <c r="H652" s="210">
        <v>4</v>
      </c>
      <c r="I652" s="211"/>
      <c r="J652" s="212">
        <f>ROUND(I652*H652,2)</f>
        <v>0</v>
      </c>
      <c r="K652" s="208" t="s">
        <v>134</v>
      </c>
      <c r="L652" s="46"/>
      <c r="M652" s="213" t="s">
        <v>19</v>
      </c>
      <c r="N652" s="214" t="s">
        <v>44</v>
      </c>
      <c r="O652" s="86"/>
      <c r="P652" s="215">
        <f>O652*H652</f>
        <v>0</v>
      </c>
      <c r="Q652" s="215">
        <v>0</v>
      </c>
      <c r="R652" s="215">
        <f>Q652*H652</f>
        <v>0</v>
      </c>
      <c r="S652" s="215">
        <v>0</v>
      </c>
      <c r="T652" s="21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7" t="s">
        <v>940</v>
      </c>
      <c r="AT652" s="217" t="s">
        <v>130</v>
      </c>
      <c r="AU652" s="217" t="s">
        <v>83</v>
      </c>
      <c r="AY652" s="19" t="s">
        <v>128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9" t="s">
        <v>81</v>
      </c>
      <c r="BK652" s="218">
        <f>ROUND(I652*H652,2)</f>
        <v>0</v>
      </c>
      <c r="BL652" s="19" t="s">
        <v>940</v>
      </c>
      <c r="BM652" s="217" t="s">
        <v>941</v>
      </c>
    </row>
    <row r="653" s="2" customFormat="1">
      <c r="A653" s="40"/>
      <c r="B653" s="41"/>
      <c r="C653" s="42"/>
      <c r="D653" s="219" t="s">
        <v>137</v>
      </c>
      <c r="E653" s="42"/>
      <c r="F653" s="220" t="s">
        <v>939</v>
      </c>
      <c r="G653" s="42"/>
      <c r="H653" s="42"/>
      <c r="I653" s="221"/>
      <c r="J653" s="42"/>
      <c r="K653" s="42"/>
      <c r="L653" s="46"/>
      <c r="M653" s="222"/>
      <c r="N653" s="223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137</v>
      </c>
      <c r="AU653" s="19" t="s">
        <v>83</v>
      </c>
    </row>
    <row r="654" s="2" customFormat="1">
      <c r="A654" s="40"/>
      <c r="B654" s="41"/>
      <c r="C654" s="42"/>
      <c r="D654" s="224" t="s">
        <v>139</v>
      </c>
      <c r="E654" s="42"/>
      <c r="F654" s="225" t="s">
        <v>942</v>
      </c>
      <c r="G654" s="42"/>
      <c r="H654" s="42"/>
      <c r="I654" s="221"/>
      <c r="J654" s="42"/>
      <c r="K654" s="42"/>
      <c r="L654" s="46"/>
      <c r="M654" s="222"/>
      <c r="N654" s="22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139</v>
      </c>
      <c r="AU654" s="19" t="s">
        <v>83</v>
      </c>
    </row>
    <row r="655" s="13" customFormat="1">
      <c r="A655" s="13"/>
      <c r="B655" s="226"/>
      <c r="C655" s="227"/>
      <c r="D655" s="219" t="s">
        <v>141</v>
      </c>
      <c r="E655" s="228" t="s">
        <v>19</v>
      </c>
      <c r="F655" s="229" t="s">
        <v>943</v>
      </c>
      <c r="G655" s="227"/>
      <c r="H655" s="228" t="s">
        <v>19</v>
      </c>
      <c r="I655" s="230"/>
      <c r="J655" s="227"/>
      <c r="K655" s="227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141</v>
      </c>
      <c r="AU655" s="235" t="s">
        <v>83</v>
      </c>
      <c r="AV655" s="13" t="s">
        <v>81</v>
      </c>
      <c r="AW655" s="13" t="s">
        <v>35</v>
      </c>
      <c r="AX655" s="13" t="s">
        <v>73</v>
      </c>
      <c r="AY655" s="235" t="s">
        <v>128</v>
      </c>
    </row>
    <row r="656" s="14" customFormat="1">
      <c r="A656" s="14"/>
      <c r="B656" s="236"/>
      <c r="C656" s="237"/>
      <c r="D656" s="219" t="s">
        <v>141</v>
      </c>
      <c r="E656" s="238" t="s">
        <v>19</v>
      </c>
      <c r="F656" s="239" t="s">
        <v>135</v>
      </c>
      <c r="G656" s="237"/>
      <c r="H656" s="240">
        <v>4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141</v>
      </c>
      <c r="AU656" s="246" t="s">
        <v>83</v>
      </c>
      <c r="AV656" s="14" t="s">
        <v>83</v>
      </c>
      <c r="AW656" s="14" t="s">
        <v>35</v>
      </c>
      <c r="AX656" s="14" t="s">
        <v>81</v>
      </c>
      <c r="AY656" s="246" t="s">
        <v>128</v>
      </c>
    </row>
    <row r="657" s="12" customFormat="1" ht="22.8" customHeight="1">
      <c r="A657" s="12"/>
      <c r="B657" s="190"/>
      <c r="C657" s="191"/>
      <c r="D657" s="192" t="s">
        <v>72</v>
      </c>
      <c r="E657" s="204" t="s">
        <v>944</v>
      </c>
      <c r="F657" s="204" t="s">
        <v>945</v>
      </c>
      <c r="G657" s="191"/>
      <c r="H657" s="191"/>
      <c r="I657" s="194"/>
      <c r="J657" s="205">
        <f>BK657</f>
        <v>0</v>
      </c>
      <c r="K657" s="191"/>
      <c r="L657" s="196"/>
      <c r="M657" s="197"/>
      <c r="N657" s="198"/>
      <c r="O657" s="198"/>
      <c r="P657" s="199">
        <f>SUM(P658:P660)</f>
        <v>0</v>
      </c>
      <c r="Q657" s="198"/>
      <c r="R657" s="199">
        <f>SUM(R658:R660)</f>
        <v>0</v>
      </c>
      <c r="S657" s="198"/>
      <c r="T657" s="200">
        <f>SUM(T658:T660)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01" t="s">
        <v>168</v>
      </c>
      <c r="AT657" s="202" t="s">
        <v>72</v>
      </c>
      <c r="AU657" s="202" t="s">
        <v>81</v>
      </c>
      <c r="AY657" s="201" t="s">
        <v>128</v>
      </c>
      <c r="BK657" s="203">
        <f>SUM(BK658:BK660)</f>
        <v>0</v>
      </c>
    </row>
    <row r="658" s="2" customFormat="1" ht="16.5" customHeight="1">
      <c r="A658" s="40"/>
      <c r="B658" s="41"/>
      <c r="C658" s="206" t="s">
        <v>946</v>
      </c>
      <c r="D658" s="206" t="s">
        <v>130</v>
      </c>
      <c r="E658" s="207" t="s">
        <v>947</v>
      </c>
      <c r="F658" s="208" t="s">
        <v>948</v>
      </c>
      <c r="G658" s="209" t="s">
        <v>949</v>
      </c>
      <c r="H658" s="210">
        <v>1</v>
      </c>
      <c r="I658" s="211"/>
      <c r="J658" s="212">
        <f>ROUND(I658*H658,2)</f>
        <v>0</v>
      </c>
      <c r="K658" s="208" t="s">
        <v>134</v>
      </c>
      <c r="L658" s="46"/>
      <c r="M658" s="213" t="s">
        <v>19</v>
      </c>
      <c r="N658" s="214" t="s">
        <v>44</v>
      </c>
      <c r="O658" s="86"/>
      <c r="P658" s="215">
        <f>O658*H658</f>
        <v>0</v>
      </c>
      <c r="Q658" s="215">
        <v>0</v>
      </c>
      <c r="R658" s="215">
        <f>Q658*H658</f>
        <v>0</v>
      </c>
      <c r="S658" s="215">
        <v>0</v>
      </c>
      <c r="T658" s="216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17" t="s">
        <v>940</v>
      </c>
      <c r="AT658" s="217" t="s">
        <v>130</v>
      </c>
      <c r="AU658" s="217" t="s">
        <v>83</v>
      </c>
      <c r="AY658" s="19" t="s">
        <v>128</v>
      </c>
      <c r="BE658" s="218">
        <f>IF(N658="základní",J658,0)</f>
        <v>0</v>
      </c>
      <c r="BF658" s="218">
        <f>IF(N658="snížená",J658,0)</f>
        <v>0</v>
      </c>
      <c r="BG658" s="218">
        <f>IF(N658="zákl. přenesená",J658,0)</f>
        <v>0</v>
      </c>
      <c r="BH658" s="218">
        <f>IF(N658="sníž. přenesená",J658,0)</f>
        <v>0</v>
      </c>
      <c r="BI658" s="218">
        <f>IF(N658="nulová",J658,0)</f>
        <v>0</v>
      </c>
      <c r="BJ658" s="19" t="s">
        <v>81</v>
      </c>
      <c r="BK658" s="218">
        <f>ROUND(I658*H658,2)</f>
        <v>0</v>
      </c>
      <c r="BL658" s="19" t="s">
        <v>940</v>
      </c>
      <c r="BM658" s="217" t="s">
        <v>950</v>
      </c>
    </row>
    <row r="659" s="2" customFormat="1">
      <c r="A659" s="40"/>
      <c r="B659" s="41"/>
      <c r="C659" s="42"/>
      <c r="D659" s="219" t="s">
        <v>137</v>
      </c>
      <c r="E659" s="42"/>
      <c r="F659" s="220" t="s">
        <v>948</v>
      </c>
      <c r="G659" s="42"/>
      <c r="H659" s="42"/>
      <c r="I659" s="221"/>
      <c r="J659" s="42"/>
      <c r="K659" s="42"/>
      <c r="L659" s="46"/>
      <c r="M659" s="222"/>
      <c r="N659" s="223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137</v>
      </c>
      <c r="AU659" s="19" t="s">
        <v>83</v>
      </c>
    </row>
    <row r="660" s="2" customFormat="1">
      <c r="A660" s="40"/>
      <c r="B660" s="41"/>
      <c r="C660" s="42"/>
      <c r="D660" s="224" t="s">
        <v>139</v>
      </c>
      <c r="E660" s="42"/>
      <c r="F660" s="225" t="s">
        <v>951</v>
      </c>
      <c r="G660" s="42"/>
      <c r="H660" s="42"/>
      <c r="I660" s="221"/>
      <c r="J660" s="42"/>
      <c r="K660" s="42"/>
      <c r="L660" s="46"/>
      <c r="M660" s="269"/>
      <c r="N660" s="270"/>
      <c r="O660" s="271"/>
      <c r="P660" s="271"/>
      <c r="Q660" s="271"/>
      <c r="R660" s="271"/>
      <c r="S660" s="271"/>
      <c r="T660" s="272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139</v>
      </c>
      <c r="AU660" s="19" t="s">
        <v>83</v>
      </c>
    </row>
    <row r="661" s="2" customFormat="1" ht="6.96" customHeight="1">
      <c r="A661" s="40"/>
      <c r="B661" s="61"/>
      <c r="C661" s="62"/>
      <c r="D661" s="62"/>
      <c r="E661" s="62"/>
      <c r="F661" s="62"/>
      <c r="G661" s="62"/>
      <c r="H661" s="62"/>
      <c r="I661" s="62"/>
      <c r="J661" s="62"/>
      <c r="K661" s="62"/>
      <c r="L661" s="46"/>
      <c r="M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</sheetData>
  <sheetProtection sheet="1" autoFilter="0" formatColumns="0" formatRows="0" objects="1" scenarios="1" spinCount="100000" saltValue="cWVLEzCW+tBcoNrk9xvSivGSFs29HPm7ZLTjI+QaH/SAKtqf1GuDYav7hfhlutQb2BiXmc3cw6nEAYyfI8zwlQ==" hashValue="OC8qJfEnrgz+61oV+eVlUxeVYHYMuT39nixImGagw8MnO834UXY7o4o8TBmWTU8qfOl5RfFc0zuTq/C9DFNBjQ==" algorithmName="SHA-512" password="CB6D"/>
  <autoFilter ref="C95:K660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4_02/113106121"/>
    <hyperlink ref="F106" r:id="rId2" display="https://podminky.urs.cz/item/CS_URS_2024_02/113107322"/>
    <hyperlink ref="F117" r:id="rId3" display="https://podminky.urs.cz/item/CS_URS_2024_02/113107331"/>
    <hyperlink ref="F124" r:id="rId4" display="https://podminky.urs.cz/item/CS_URS_2024_02/113107341"/>
    <hyperlink ref="F129" r:id="rId5" display="https://podminky.urs.cz/item/CS_URS_2024_02/113154512"/>
    <hyperlink ref="F134" r:id="rId6" display="https://podminky.urs.cz/item/CS_URS_2024_02/113154515"/>
    <hyperlink ref="F139" r:id="rId7" display="https://podminky.urs.cz/item/CS_URS_2024_02/113201112"/>
    <hyperlink ref="F146" r:id="rId8" display="https://podminky.urs.cz/item/CS_URS_2024_02/113202111"/>
    <hyperlink ref="F149" r:id="rId9" display="https://podminky.urs.cz/item/CS_URS_2024_02/121151103"/>
    <hyperlink ref="F155" r:id="rId10" display="https://podminky.urs.cz/item/CS_URS_2024_02/122251101"/>
    <hyperlink ref="F163" r:id="rId11" display="https://podminky.urs.cz/item/CS_URS_2024_02/131213702"/>
    <hyperlink ref="F166" r:id="rId12" display="https://podminky.urs.cz/item/CS_URS_2024_02/132251101"/>
    <hyperlink ref="F172" r:id="rId13" display="https://podminky.urs.cz/item/CS_URS_2024_02/162211311"/>
    <hyperlink ref="F180" r:id="rId14" display="https://podminky.urs.cz/item/CS_URS_2024_02/162211319"/>
    <hyperlink ref="F184" r:id="rId15" display="https://podminky.urs.cz/item/CS_URS_2024_02/162751117"/>
    <hyperlink ref="F187" r:id="rId16" display="https://podminky.urs.cz/item/CS_URS_2024_02/162751119"/>
    <hyperlink ref="F191" r:id="rId17" display="https://podminky.urs.cz/item/CS_URS_2024_02/167111101"/>
    <hyperlink ref="F196" r:id="rId18" display="https://podminky.urs.cz/item/CS_URS_2024_02/171151103"/>
    <hyperlink ref="F206" r:id="rId19" display="https://podminky.urs.cz/item/CS_URS_2024_02/171201231"/>
    <hyperlink ref="F212" r:id="rId20" display="https://podminky.urs.cz/item/CS_URS_2024_02/171251201"/>
    <hyperlink ref="F220" r:id="rId21" display="https://podminky.urs.cz/item/CS_URS_2024_02/181311103"/>
    <hyperlink ref="F230" r:id="rId22" display="https://podminky.urs.cz/item/CS_URS_2024_02/181411131"/>
    <hyperlink ref="F236" r:id="rId23" display="https://podminky.urs.cz/item/CS_URS_2024_02/181951112"/>
    <hyperlink ref="F247" r:id="rId24" display="https://podminky.urs.cz/item/CS_URS_2024_02/211531111"/>
    <hyperlink ref="F253" r:id="rId25" display="https://podminky.urs.cz/item/CS_URS_2024_02/211971110"/>
    <hyperlink ref="F261" r:id="rId26" display="https://podminky.urs.cz/item/CS_URS_2024_02/275313711"/>
    <hyperlink ref="F267" r:id="rId27" display="https://podminky.urs.cz/item/CS_URS_2024_02/564851011"/>
    <hyperlink ref="F276" r:id="rId28" display="https://podminky.urs.cz/item/CS_URS_2024_02/564861011"/>
    <hyperlink ref="F284" r:id="rId29" display="https://podminky.urs.cz/item/CS_URS_2024_02/564970315"/>
    <hyperlink ref="F292" r:id="rId30" display="https://podminky.urs.cz/item/CS_URS_2024_02/565165101"/>
    <hyperlink ref="F295" r:id="rId31" display="https://podminky.urs.cz/item/CS_URS_2024_02/573111112"/>
    <hyperlink ref="F298" r:id="rId32" display="https://podminky.urs.cz/item/CS_URS_2024_02/573231106"/>
    <hyperlink ref="F301" r:id="rId33" display="https://podminky.urs.cz/item/CS_URS_2024_02/577134111"/>
    <hyperlink ref="F306" r:id="rId34" display="https://podminky.urs.cz/item/CS_URS_2024_02/596211210"/>
    <hyperlink ref="F320" r:id="rId35" display="https://podminky.urs.cz/item/CS_URS_2024_02/596211214"/>
    <hyperlink ref="F324" r:id="rId36" display="https://podminky.urs.cz/item/CS_URS_2024_02/899101211"/>
    <hyperlink ref="F329" r:id="rId37" display="https://podminky.urs.cz/item/CS_URS_2024_02/899132212"/>
    <hyperlink ref="F333" r:id="rId38" display="https://podminky.urs.cz/item/CS_URS_2024_02/912211131"/>
    <hyperlink ref="F341" r:id="rId39" display="https://podminky.urs.cz/item/CS_URS_2024_02/914111121"/>
    <hyperlink ref="F356" r:id="rId40" display="https://podminky.urs.cz/item/CS_URS_2024_02/914511111"/>
    <hyperlink ref="F365" r:id="rId41" display="https://podminky.urs.cz/item/CS_URS_2024_02/915111112"/>
    <hyperlink ref="F368" r:id="rId42" display="https://podminky.urs.cz/item/CS_URS_2024_02/915111122"/>
    <hyperlink ref="F371" r:id="rId43" display="https://podminky.urs.cz/item/CS_URS_2024_02/915131112"/>
    <hyperlink ref="F374" r:id="rId44" display="https://podminky.urs.cz/item/CS_URS_2024_02/915211112"/>
    <hyperlink ref="F378" r:id="rId45" display="https://podminky.urs.cz/item/CS_URS_2024_02/915211122"/>
    <hyperlink ref="F382" r:id="rId46" display="https://podminky.urs.cz/item/CS_URS_2024_02/915231112"/>
    <hyperlink ref="F393" r:id="rId47" display="https://podminky.urs.cz/item/CS_URS_2024_02/915611111"/>
    <hyperlink ref="F396" r:id="rId48" display="https://podminky.urs.cz/item/CS_URS_2024_02/915621111"/>
    <hyperlink ref="F399" r:id="rId49" display="https://podminky.urs.cz/item/CS_URS_2024_02/916131213"/>
    <hyperlink ref="F405" r:id="rId50" display="https://podminky.urs.cz/item/CS_URS_2024_02/916241113"/>
    <hyperlink ref="F410" r:id="rId51" display="https://podminky.urs.cz/item/CS_URS_2024_02/916991121"/>
    <hyperlink ref="F416" r:id="rId52" display="https://podminky.urs.cz/item/CS_URS_2024_02/919732211"/>
    <hyperlink ref="F423" r:id="rId53" display="https://podminky.urs.cz/item/CS_URS_2024_02/919735111"/>
    <hyperlink ref="F426" r:id="rId54" display="https://podminky.urs.cz/item/CS_URS_2024_02/919735112"/>
    <hyperlink ref="F429" r:id="rId55" display="https://podminky.urs.cz/item/CS_URS_2024_02/966006132"/>
    <hyperlink ref="F435" r:id="rId56" display="https://podminky.urs.cz/item/CS_URS_2024_02/966006211"/>
    <hyperlink ref="F441" r:id="rId57" display="https://podminky.urs.cz/item/CS_URS_2024_02/979024443"/>
    <hyperlink ref="F448" r:id="rId58" display="https://podminky.urs.cz/item/CS_URS_2024_02/997221561"/>
    <hyperlink ref="F455" r:id="rId59" display="https://podminky.urs.cz/item/CS_URS_2024_02/997221569"/>
    <hyperlink ref="F459" r:id="rId60" display="https://podminky.urs.cz/item/CS_URS_2024_02/997221611"/>
    <hyperlink ref="F462" r:id="rId61" display="https://podminky.urs.cz/item/CS_URS_2024_02/997221861"/>
    <hyperlink ref="F471" r:id="rId62" display="https://podminky.urs.cz/item/CS_URS_2024_02/997221873"/>
    <hyperlink ref="F474" r:id="rId63" display="https://podminky.urs.cz/item/CS_URS_2024_02/997221875"/>
    <hyperlink ref="F479" r:id="rId64" display="https://podminky.urs.cz/item/CS_URS_2024_02/998223011"/>
    <hyperlink ref="F484" r:id="rId65" display="https://podminky.urs.cz/item/CS_URS_2024_02/741110313"/>
    <hyperlink ref="F493" r:id="rId66" display="https://podminky.urs.cz/item/CS_URS_2024_02/741122133"/>
    <hyperlink ref="F499" r:id="rId67" display="https://podminky.urs.cz/item/CS_URS_2024_02/741132132"/>
    <hyperlink ref="F504" r:id="rId68" display="https://podminky.urs.cz/item/CS_URS_2024_02/741136001"/>
    <hyperlink ref="F509" r:id="rId69" display="https://podminky.urs.cz/item/CS_URS_2024_02/741373002"/>
    <hyperlink ref="F518" r:id="rId70" display="https://podminky.urs.cz/item/CS_URS_2024_02/741410041"/>
    <hyperlink ref="F525" r:id="rId71" display="https://podminky.urs.cz/item/CS_URS_2024_02/741420020"/>
    <hyperlink ref="F532" r:id="rId72" display="https://podminky.urs.cz/item/CS_URS_2024_02/741810001"/>
    <hyperlink ref="F535" r:id="rId73" display="https://podminky.urs.cz/item/CS_URS_2024_02/998741101"/>
    <hyperlink ref="F540" r:id="rId74" display="https://podminky.urs.cz/item/CS_URS_2024_02/210204011"/>
    <hyperlink ref="F554" r:id="rId75" display="https://podminky.urs.cz/item/CS_URS_2024_02/210204103"/>
    <hyperlink ref="F559" r:id="rId76" display="https://podminky.urs.cz/item/CS_URS_2024_02/210204201"/>
    <hyperlink ref="F566" r:id="rId77" display="https://podminky.urs.cz/item/CS_URS_2024_02/460010024"/>
    <hyperlink ref="F569" r:id="rId78" display="https://podminky.urs.cz/item/CS_URS_2024_02/460010025"/>
    <hyperlink ref="F572" r:id="rId79" display="https://podminky.urs.cz/item/CS_URS_2024_02/460131113"/>
    <hyperlink ref="F576" r:id="rId80" display="https://podminky.urs.cz/item/CS_URS_2024_02/460171172"/>
    <hyperlink ref="F585" r:id="rId81" display="https://podminky.urs.cz/item/CS_URS_2024_02/460341113"/>
    <hyperlink ref="F594" r:id="rId82" display="https://podminky.urs.cz/item/CS_URS_2024_02/460341121"/>
    <hyperlink ref="F598" r:id="rId83" display="https://podminky.urs.cz/item/CS_URS_2024_02/460361121"/>
    <hyperlink ref="F602" r:id="rId84" display="https://podminky.urs.cz/item/CS_URS_2024_02/460371121"/>
    <hyperlink ref="F608" r:id="rId85" display="https://podminky.urs.cz/item/CS_URS_2024_02/460451182"/>
    <hyperlink ref="F617" r:id="rId86" display="https://podminky.urs.cz/item/CS_URS_2024_02/460641125"/>
    <hyperlink ref="F626" r:id="rId87" display="https://podminky.urs.cz/item/CS_URS_2024_02/460661511"/>
    <hyperlink ref="F629" r:id="rId88" display="https://podminky.urs.cz/item/CS_URS_2024_02/460661512"/>
    <hyperlink ref="F635" r:id="rId89" display="https://podminky.urs.cz/item/CS_URS_2024_02/460791114"/>
    <hyperlink ref="F644" r:id="rId90" display="https://podminky.urs.cz/item/CS_URS_2024_02/469981111"/>
    <hyperlink ref="F648" r:id="rId91" display="https://podminky.urs.cz/item/CS_URS_2024_02/HZS2231"/>
    <hyperlink ref="F654" r:id="rId92" display="https://podminky.urs.cz/item/CS_URS_2024_02/043154000"/>
    <hyperlink ref="F660" r:id="rId93" display="https://podminky.urs.cz/item/CS_URS_2024_02/075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PŘECHODY PRO CHODCE V ULICI MEISNEROVA, K.Ú. CHOMUTOV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952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25. 9. 2024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ROUND((SUM(BE96:BE606)),  2)</f>
        <v>0</v>
      </c>
      <c r="G33" s="40"/>
      <c r="H33" s="40"/>
      <c r="I33" s="150">
        <v>0.20999999999999999</v>
      </c>
      <c r="J33" s="149">
        <f>ROUND(((SUM(BE96:BE606))*I33),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ROUND((SUM(BF96:BF606)),  2)</f>
        <v>0</v>
      </c>
      <c r="G34" s="40"/>
      <c r="H34" s="40"/>
      <c r="I34" s="150">
        <v>0.12</v>
      </c>
      <c r="J34" s="149">
        <f>ROUND(((SUM(BF96:BF606))*I34),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ROUND((SUM(BG96:BG606)),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ROUND((SUM(BH96:BH606)),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ROUND((SUM(BI96:BI606)),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PŘECHODY PRO CHODCE V ULICI MEISNEROVA, K.Ú. CHOMUTOV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102 - Přechod pro chodce v ulici Meisnerova u křižovatky s ulicemi Mjr. Šulce a Křižíkova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25. 9. 2024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STATUTÁRNÍ MĚSTO CHOMUTOV,Zborovská 4602,Chomutov</v>
      </c>
      <c r="G54" s="42"/>
      <c r="H54" s="42"/>
      <c r="I54" s="34" t="s">
        <v>31</v>
      </c>
      <c r="J54" s="38" t="str">
        <f>E21</f>
        <v>DOSPRO s.r.o.,Bořivojova 2420/19,Praha 3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J200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J220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100</v>
      </c>
      <c r="E64" s="176"/>
      <c r="F64" s="176"/>
      <c r="G64" s="176"/>
      <c r="H64" s="176"/>
      <c r="I64" s="176"/>
      <c r="J64" s="177">
        <f>J277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101</v>
      </c>
      <c r="E65" s="176"/>
      <c r="F65" s="176"/>
      <c r="G65" s="176"/>
      <c r="H65" s="176"/>
      <c r="I65" s="176"/>
      <c r="J65" s="177">
        <f>J286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102</v>
      </c>
      <c r="E66" s="176"/>
      <c r="F66" s="176"/>
      <c r="G66" s="176"/>
      <c r="H66" s="176"/>
      <c r="I66" s="176"/>
      <c r="J66" s="177">
        <f>J391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103</v>
      </c>
      <c r="E67" s="176"/>
      <c r="F67" s="176"/>
      <c r="G67" s="176"/>
      <c r="H67" s="176"/>
      <c r="I67" s="176"/>
      <c r="J67" s="177">
        <f>J422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104</v>
      </c>
      <c r="E68" s="170"/>
      <c r="F68" s="170"/>
      <c r="G68" s="170"/>
      <c r="H68" s="170"/>
      <c r="I68" s="170"/>
      <c r="J68" s="171">
        <f>J426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105</v>
      </c>
      <c r="E69" s="176"/>
      <c r="F69" s="176"/>
      <c r="G69" s="176"/>
      <c r="H69" s="176"/>
      <c r="I69" s="176"/>
      <c r="J69" s="177">
        <f>J427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106</v>
      </c>
      <c r="E70" s="170"/>
      <c r="F70" s="170"/>
      <c r="G70" s="170"/>
      <c r="H70" s="170"/>
      <c r="I70" s="170"/>
      <c r="J70" s="171">
        <f>J482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107</v>
      </c>
      <c r="E71" s="176"/>
      <c r="F71" s="176"/>
      <c r="G71" s="176"/>
      <c r="H71" s="176"/>
      <c r="I71" s="176"/>
      <c r="J71" s="177">
        <f>J483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108</v>
      </c>
      <c r="E72" s="176"/>
      <c r="F72" s="176"/>
      <c r="G72" s="176"/>
      <c r="H72" s="176"/>
      <c r="I72" s="176"/>
      <c r="J72" s="177">
        <f>J509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109</v>
      </c>
      <c r="E73" s="170"/>
      <c r="F73" s="170"/>
      <c r="G73" s="170"/>
      <c r="H73" s="170"/>
      <c r="I73" s="170"/>
      <c r="J73" s="171">
        <f>J591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7"/>
      <c r="C74" s="168"/>
      <c r="D74" s="169" t="s">
        <v>110</v>
      </c>
      <c r="E74" s="170"/>
      <c r="F74" s="170"/>
      <c r="G74" s="170"/>
      <c r="H74" s="170"/>
      <c r="I74" s="170"/>
      <c r="J74" s="171">
        <f>J596</f>
        <v>0</v>
      </c>
      <c r="K74" s="168"/>
      <c r="L74" s="17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3"/>
      <c r="C75" s="174"/>
      <c r="D75" s="175" t="s">
        <v>111</v>
      </c>
      <c r="E75" s="176"/>
      <c r="F75" s="176"/>
      <c r="G75" s="176"/>
      <c r="H75" s="176"/>
      <c r="I75" s="176"/>
      <c r="J75" s="177">
        <f>J597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112</v>
      </c>
      <c r="E76" s="176"/>
      <c r="F76" s="176"/>
      <c r="G76" s="176"/>
      <c r="H76" s="176"/>
      <c r="I76" s="176"/>
      <c r="J76" s="177">
        <f>J603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113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6.25" customHeight="1">
      <c r="A86" s="40"/>
      <c r="B86" s="41"/>
      <c r="C86" s="42"/>
      <c r="D86" s="42"/>
      <c r="E86" s="162" t="str">
        <f>E7</f>
        <v>PŘECHODY PRO CHODCE V ULICI MEISNEROVA, K.Ú. CHOMUTOV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90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30" customHeight="1">
      <c r="A88" s="40"/>
      <c r="B88" s="41"/>
      <c r="C88" s="42"/>
      <c r="D88" s="42"/>
      <c r="E88" s="71" t="str">
        <f>E9</f>
        <v>SO 102 - Přechod pro chodce v ulici Meisnerova u křižovatky s ulicemi Mjr. Šulce a Křižíkova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 xml:space="preserve"> </v>
      </c>
      <c r="G90" s="42"/>
      <c r="H90" s="42"/>
      <c r="I90" s="34" t="s">
        <v>23</v>
      </c>
      <c r="J90" s="74" t="str">
        <f>IF(J12="","",J12)</f>
        <v>25. 9. 2024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E15</f>
        <v>STATUTÁRNÍ MĚSTO CHOMUTOV,Zborovská 4602,Chomutov</v>
      </c>
      <c r="G92" s="42"/>
      <c r="H92" s="42"/>
      <c r="I92" s="34" t="s">
        <v>31</v>
      </c>
      <c r="J92" s="38" t="str">
        <f>E21</f>
        <v>DOSPRO s.r.o.,Bořivojova 2420/19,Praha 3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IF(E18="","",E18)</f>
        <v>Vyplň údaj</v>
      </c>
      <c r="G93" s="42"/>
      <c r="H93" s="42"/>
      <c r="I93" s="34" t="s">
        <v>36</v>
      </c>
      <c r="J93" s="38" t="str">
        <f>E24</f>
        <v xml:space="preserve"> 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114</v>
      </c>
      <c r="D95" s="182" t="s">
        <v>58</v>
      </c>
      <c r="E95" s="182" t="s">
        <v>54</v>
      </c>
      <c r="F95" s="182" t="s">
        <v>55</v>
      </c>
      <c r="G95" s="182" t="s">
        <v>115</v>
      </c>
      <c r="H95" s="182" t="s">
        <v>116</v>
      </c>
      <c r="I95" s="182" t="s">
        <v>117</v>
      </c>
      <c r="J95" s="182" t="s">
        <v>94</v>
      </c>
      <c r="K95" s="183" t="s">
        <v>118</v>
      </c>
      <c r="L95" s="184"/>
      <c r="M95" s="94" t="s">
        <v>19</v>
      </c>
      <c r="N95" s="95" t="s">
        <v>43</v>
      </c>
      <c r="O95" s="95" t="s">
        <v>119</v>
      </c>
      <c r="P95" s="95" t="s">
        <v>120</v>
      </c>
      <c r="Q95" s="95" t="s">
        <v>121</v>
      </c>
      <c r="R95" s="95" t="s">
        <v>122</v>
      </c>
      <c r="S95" s="95" t="s">
        <v>123</v>
      </c>
      <c r="T95" s="96" t="s">
        <v>124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125</v>
      </c>
      <c r="D96" s="42"/>
      <c r="E96" s="42"/>
      <c r="F96" s="42"/>
      <c r="G96" s="42"/>
      <c r="H96" s="42"/>
      <c r="I96" s="42"/>
      <c r="J96" s="185">
        <f>BK96</f>
        <v>0</v>
      </c>
      <c r="K96" s="42"/>
      <c r="L96" s="46"/>
      <c r="M96" s="97"/>
      <c r="N96" s="186"/>
      <c r="O96" s="98"/>
      <c r="P96" s="187">
        <f>P97+P426+P482+P591+P596</f>
        <v>0</v>
      </c>
      <c r="Q96" s="98"/>
      <c r="R96" s="187">
        <f>R97+R426+R482+R591+R596</f>
        <v>105.132844465568</v>
      </c>
      <c r="S96" s="98"/>
      <c r="T96" s="188">
        <f>T97+T426+T482+T591+T596</f>
        <v>64.343000000000018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95</v>
      </c>
      <c r="BK96" s="189">
        <f>BK97+BK426+BK482+BK591+BK596</f>
        <v>0</v>
      </c>
    </row>
    <row r="97" s="12" customFormat="1" ht="25.92" customHeight="1">
      <c r="A97" s="12"/>
      <c r="B97" s="190"/>
      <c r="C97" s="191"/>
      <c r="D97" s="192" t="s">
        <v>72</v>
      </c>
      <c r="E97" s="193" t="s">
        <v>126</v>
      </c>
      <c r="F97" s="193" t="s">
        <v>127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P98+P200+P220+P277+P286+P391+P422</f>
        <v>0</v>
      </c>
      <c r="Q97" s="198"/>
      <c r="R97" s="199">
        <f>R98+R200+R220+R277+R286+R391+R422</f>
        <v>91.17849468</v>
      </c>
      <c r="S97" s="198"/>
      <c r="T97" s="200">
        <f>T98+T200+T220+T277+T286+T391+T422</f>
        <v>64.343000000000018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81</v>
      </c>
      <c r="AT97" s="202" t="s">
        <v>72</v>
      </c>
      <c r="AU97" s="202" t="s">
        <v>73</v>
      </c>
      <c r="AY97" s="201" t="s">
        <v>128</v>
      </c>
      <c r="BK97" s="203">
        <f>BK98+BK200+BK220+BK277+BK286+BK391+BK422</f>
        <v>0</v>
      </c>
    </row>
    <row r="98" s="12" customFormat="1" ht="22.8" customHeight="1">
      <c r="A98" s="12"/>
      <c r="B98" s="190"/>
      <c r="C98" s="191"/>
      <c r="D98" s="192" t="s">
        <v>72</v>
      </c>
      <c r="E98" s="204" t="s">
        <v>81</v>
      </c>
      <c r="F98" s="204" t="s">
        <v>129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SUM(P99:P199)</f>
        <v>0</v>
      </c>
      <c r="Q98" s="198"/>
      <c r="R98" s="199">
        <f>SUM(R99:R199)</f>
        <v>11.25126</v>
      </c>
      <c r="S98" s="198"/>
      <c r="T98" s="200">
        <f>SUM(T99:T199)</f>
        <v>64.025000000000006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81</v>
      </c>
      <c r="AT98" s="202" t="s">
        <v>72</v>
      </c>
      <c r="AU98" s="202" t="s">
        <v>81</v>
      </c>
      <c r="AY98" s="201" t="s">
        <v>128</v>
      </c>
      <c r="BK98" s="203">
        <f>SUM(BK99:BK199)</f>
        <v>0</v>
      </c>
    </row>
    <row r="99" s="2" customFormat="1" ht="24.15" customHeight="1">
      <c r="A99" s="40"/>
      <c r="B99" s="41"/>
      <c r="C99" s="206" t="s">
        <v>81</v>
      </c>
      <c r="D99" s="206" t="s">
        <v>130</v>
      </c>
      <c r="E99" s="207" t="s">
        <v>131</v>
      </c>
      <c r="F99" s="208" t="s">
        <v>132</v>
      </c>
      <c r="G99" s="209" t="s">
        <v>133</v>
      </c>
      <c r="H99" s="210">
        <v>25</v>
      </c>
      <c r="I99" s="211"/>
      <c r="J99" s="212">
        <f>ROUND(I99*H99,2)</f>
        <v>0</v>
      </c>
      <c r="K99" s="208" t="s">
        <v>134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0.255</v>
      </c>
      <c r="T99" s="216">
        <f>S99*H99</f>
        <v>6.375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135</v>
      </c>
      <c r="AT99" s="217" t="s">
        <v>130</v>
      </c>
      <c r="AU99" s="217" t="s">
        <v>83</v>
      </c>
      <c r="AY99" s="19" t="s">
        <v>128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135</v>
      </c>
      <c r="BM99" s="217" t="s">
        <v>953</v>
      </c>
    </row>
    <row r="100" s="2" customFormat="1">
      <c r="A100" s="40"/>
      <c r="B100" s="41"/>
      <c r="C100" s="42"/>
      <c r="D100" s="219" t="s">
        <v>137</v>
      </c>
      <c r="E100" s="42"/>
      <c r="F100" s="220" t="s">
        <v>138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137</v>
      </c>
      <c r="AU100" s="19" t="s">
        <v>83</v>
      </c>
    </row>
    <row r="101" s="2" customFormat="1">
      <c r="A101" s="40"/>
      <c r="B101" s="41"/>
      <c r="C101" s="42"/>
      <c r="D101" s="224" t="s">
        <v>139</v>
      </c>
      <c r="E101" s="42"/>
      <c r="F101" s="225" t="s">
        <v>140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139</v>
      </c>
      <c r="AU101" s="19" t="s">
        <v>83</v>
      </c>
    </row>
    <row r="102" s="13" customFormat="1">
      <c r="A102" s="13"/>
      <c r="B102" s="226"/>
      <c r="C102" s="227"/>
      <c r="D102" s="219" t="s">
        <v>141</v>
      </c>
      <c r="E102" s="228" t="s">
        <v>19</v>
      </c>
      <c r="F102" s="229" t="s">
        <v>142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141</v>
      </c>
      <c r="AU102" s="235" t="s">
        <v>83</v>
      </c>
      <c r="AV102" s="13" t="s">
        <v>81</v>
      </c>
      <c r="AW102" s="13" t="s">
        <v>35</v>
      </c>
      <c r="AX102" s="13" t="s">
        <v>73</v>
      </c>
      <c r="AY102" s="235" t="s">
        <v>128</v>
      </c>
    </row>
    <row r="103" s="14" customFormat="1">
      <c r="A103" s="14"/>
      <c r="B103" s="236"/>
      <c r="C103" s="237"/>
      <c r="D103" s="219" t="s">
        <v>141</v>
      </c>
      <c r="E103" s="238" t="s">
        <v>19</v>
      </c>
      <c r="F103" s="239" t="s">
        <v>317</v>
      </c>
      <c r="G103" s="237"/>
      <c r="H103" s="240">
        <v>25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141</v>
      </c>
      <c r="AU103" s="246" t="s">
        <v>83</v>
      </c>
      <c r="AV103" s="14" t="s">
        <v>83</v>
      </c>
      <c r="AW103" s="14" t="s">
        <v>35</v>
      </c>
      <c r="AX103" s="14" t="s">
        <v>81</v>
      </c>
      <c r="AY103" s="246" t="s">
        <v>128</v>
      </c>
    </row>
    <row r="104" s="2" customFormat="1" ht="24.15" customHeight="1">
      <c r="A104" s="40"/>
      <c r="B104" s="41"/>
      <c r="C104" s="206" t="s">
        <v>83</v>
      </c>
      <c r="D104" s="206" t="s">
        <v>130</v>
      </c>
      <c r="E104" s="207" t="s">
        <v>144</v>
      </c>
      <c r="F104" s="208" t="s">
        <v>145</v>
      </c>
      <c r="G104" s="209" t="s">
        <v>133</v>
      </c>
      <c r="H104" s="210">
        <v>85</v>
      </c>
      <c r="I104" s="211"/>
      <c r="J104" s="212">
        <f>ROUND(I104*H104,2)</f>
        <v>0</v>
      </c>
      <c r="K104" s="208" t="s">
        <v>134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0.28999999999999998</v>
      </c>
      <c r="T104" s="216">
        <f>S104*H104</f>
        <v>24.649999999999999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135</v>
      </c>
      <c r="AT104" s="217" t="s">
        <v>130</v>
      </c>
      <c r="AU104" s="217" t="s">
        <v>83</v>
      </c>
      <c r="AY104" s="19" t="s">
        <v>128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135</v>
      </c>
      <c r="BM104" s="217" t="s">
        <v>954</v>
      </c>
    </row>
    <row r="105" s="2" customFormat="1">
      <c r="A105" s="40"/>
      <c r="B105" s="41"/>
      <c r="C105" s="42"/>
      <c r="D105" s="219" t="s">
        <v>137</v>
      </c>
      <c r="E105" s="42"/>
      <c r="F105" s="220" t="s">
        <v>147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137</v>
      </c>
      <c r="AU105" s="19" t="s">
        <v>83</v>
      </c>
    </row>
    <row r="106" s="2" customFormat="1">
      <c r="A106" s="40"/>
      <c r="B106" s="41"/>
      <c r="C106" s="42"/>
      <c r="D106" s="224" t="s">
        <v>139</v>
      </c>
      <c r="E106" s="42"/>
      <c r="F106" s="225" t="s">
        <v>148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139</v>
      </c>
      <c r="AU106" s="19" t="s">
        <v>83</v>
      </c>
    </row>
    <row r="107" s="13" customFormat="1">
      <c r="A107" s="13"/>
      <c r="B107" s="226"/>
      <c r="C107" s="227"/>
      <c r="D107" s="219" t="s">
        <v>141</v>
      </c>
      <c r="E107" s="228" t="s">
        <v>19</v>
      </c>
      <c r="F107" s="229" t="s">
        <v>149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141</v>
      </c>
      <c r="AU107" s="235" t="s">
        <v>83</v>
      </c>
      <c r="AV107" s="13" t="s">
        <v>81</v>
      </c>
      <c r="AW107" s="13" t="s">
        <v>35</v>
      </c>
      <c r="AX107" s="13" t="s">
        <v>73</v>
      </c>
      <c r="AY107" s="235" t="s">
        <v>128</v>
      </c>
    </row>
    <row r="108" s="13" customFormat="1">
      <c r="A108" s="13"/>
      <c r="B108" s="226"/>
      <c r="C108" s="227"/>
      <c r="D108" s="219" t="s">
        <v>141</v>
      </c>
      <c r="E108" s="228" t="s">
        <v>19</v>
      </c>
      <c r="F108" s="229" t="s">
        <v>150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141</v>
      </c>
      <c r="AU108" s="235" t="s">
        <v>83</v>
      </c>
      <c r="AV108" s="13" t="s">
        <v>81</v>
      </c>
      <c r="AW108" s="13" t="s">
        <v>35</v>
      </c>
      <c r="AX108" s="13" t="s">
        <v>73</v>
      </c>
      <c r="AY108" s="235" t="s">
        <v>128</v>
      </c>
    </row>
    <row r="109" s="13" customFormat="1">
      <c r="A109" s="13"/>
      <c r="B109" s="226"/>
      <c r="C109" s="227"/>
      <c r="D109" s="219" t="s">
        <v>141</v>
      </c>
      <c r="E109" s="228" t="s">
        <v>19</v>
      </c>
      <c r="F109" s="229" t="s">
        <v>151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141</v>
      </c>
      <c r="AU109" s="235" t="s">
        <v>83</v>
      </c>
      <c r="AV109" s="13" t="s">
        <v>81</v>
      </c>
      <c r="AW109" s="13" t="s">
        <v>35</v>
      </c>
      <c r="AX109" s="13" t="s">
        <v>73</v>
      </c>
      <c r="AY109" s="235" t="s">
        <v>128</v>
      </c>
    </row>
    <row r="110" s="14" customFormat="1">
      <c r="A110" s="14"/>
      <c r="B110" s="236"/>
      <c r="C110" s="237"/>
      <c r="D110" s="219" t="s">
        <v>141</v>
      </c>
      <c r="E110" s="238" t="s">
        <v>19</v>
      </c>
      <c r="F110" s="239" t="s">
        <v>431</v>
      </c>
      <c r="G110" s="237"/>
      <c r="H110" s="240">
        <v>42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141</v>
      </c>
      <c r="AU110" s="246" t="s">
        <v>83</v>
      </c>
      <c r="AV110" s="14" t="s">
        <v>83</v>
      </c>
      <c r="AW110" s="14" t="s">
        <v>35</v>
      </c>
      <c r="AX110" s="14" t="s">
        <v>73</v>
      </c>
      <c r="AY110" s="246" t="s">
        <v>128</v>
      </c>
    </row>
    <row r="111" s="13" customFormat="1">
      <c r="A111" s="13"/>
      <c r="B111" s="226"/>
      <c r="C111" s="227"/>
      <c r="D111" s="219" t="s">
        <v>141</v>
      </c>
      <c r="E111" s="228" t="s">
        <v>19</v>
      </c>
      <c r="F111" s="229" t="s">
        <v>153</v>
      </c>
      <c r="G111" s="227"/>
      <c r="H111" s="228" t="s">
        <v>19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141</v>
      </c>
      <c r="AU111" s="235" t="s">
        <v>83</v>
      </c>
      <c r="AV111" s="13" t="s">
        <v>81</v>
      </c>
      <c r="AW111" s="13" t="s">
        <v>35</v>
      </c>
      <c r="AX111" s="13" t="s">
        <v>73</v>
      </c>
      <c r="AY111" s="235" t="s">
        <v>128</v>
      </c>
    </row>
    <row r="112" s="13" customFormat="1">
      <c r="A112" s="13"/>
      <c r="B112" s="226"/>
      <c r="C112" s="227"/>
      <c r="D112" s="219" t="s">
        <v>141</v>
      </c>
      <c r="E112" s="228" t="s">
        <v>19</v>
      </c>
      <c r="F112" s="229" t="s">
        <v>154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141</v>
      </c>
      <c r="AU112" s="235" t="s">
        <v>83</v>
      </c>
      <c r="AV112" s="13" t="s">
        <v>81</v>
      </c>
      <c r="AW112" s="13" t="s">
        <v>35</v>
      </c>
      <c r="AX112" s="13" t="s">
        <v>73</v>
      </c>
      <c r="AY112" s="235" t="s">
        <v>128</v>
      </c>
    </row>
    <row r="113" s="14" customFormat="1">
      <c r="A113" s="14"/>
      <c r="B113" s="236"/>
      <c r="C113" s="237"/>
      <c r="D113" s="219" t="s">
        <v>141</v>
      </c>
      <c r="E113" s="238" t="s">
        <v>19</v>
      </c>
      <c r="F113" s="239" t="s">
        <v>439</v>
      </c>
      <c r="G113" s="237"/>
      <c r="H113" s="240">
        <v>43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141</v>
      </c>
      <c r="AU113" s="246" t="s">
        <v>83</v>
      </c>
      <c r="AV113" s="14" t="s">
        <v>83</v>
      </c>
      <c r="AW113" s="14" t="s">
        <v>35</v>
      </c>
      <c r="AX113" s="14" t="s">
        <v>73</v>
      </c>
      <c r="AY113" s="246" t="s">
        <v>128</v>
      </c>
    </row>
    <row r="114" s="15" customFormat="1">
      <c r="A114" s="15"/>
      <c r="B114" s="247"/>
      <c r="C114" s="248"/>
      <c r="D114" s="219" t="s">
        <v>141</v>
      </c>
      <c r="E114" s="249" t="s">
        <v>19</v>
      </c>
      <c r="F114" s="250" t="s">
        <v>155</v>
      </c>
      <c r="G114" s="248"/>
      <c r="H114" s="251">
        <v>85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141</v>
      </c>
      <c r="AU114" s="257" t="s">
        <v>83</v>
      </c>
      <c r="AV114" s="15" t="s">
        <v>135</v>
      </c>
      <c r="AW114" s="15" t="s">
        <v>35</v>
      </c>
      <c r="AX114" s="15" t="s">
        <v>81</v>
      </c>
      <c r="AY114" s="257" t="s">
        <v>128</v>
      </c>
    </row>
    <row r="115" s="2" customFormat="1" ht="24.15" customHeight="1">
      <c r="A115" s="40"/>
      <c r="B115" s="41"/>
      <c r="C115" s="206" t="s">
        <v>156</v>
      </c>
      <c r="D115" s="206" t="s">
        <v>130</v>
      </c>
      <c r="E115" s="207" t="s">
        <v>157</v>
      </c>
      <c r="F115" s="208" t="s">
        <v>158</v>
      </c>
      <c r="G115" s="209" t="s">
        <v>133</v>
      </c>
      <c r="H115" s="210">
        <v>42</v>
      </c>
      <c r="I115" s="211"/>
      <c r="J115" s="212">
        <f>ROUND(I115*H115,2)</f>
        <v>0</v>
      </c>
      <c r="K115" s="208" t="s">
        <v>134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0.32500000000000001</v>
      </c>
      <c r="T115" s="216">
        <f>S115*H115</f>
        <v>13.65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135</v>
      </c>
      <c r="AT115" s="217" t="s">
        <v>130</v>
      </c>
      <c r="AU115" s="217" t="s">
        <v>83</v>
      </c>
      <c r="AY115" s="19" t="s">
        <v>128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135</v>
      </c>
      <c r="BM115" s="217" t="s">
        <v>955</v>
      </c>
    </row>
    <row r="116" s="2" customFormat="1">
      <c r="A116" s="40"/>
      <c r="B116" s="41"/>
      <c r="C116" s="42"/>
      <c r="D116" s="219" t="s">
        <v>137</v>
      </c>
      <c r="E116" s="42"/>
      <c r="F116" s="220" t="s">
        <v>160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137</v>
      </c>
      <c r="AU116" s="19" t="s">
        <v>83</v>
      </c>
    </row>
    <row r="117" s="2" customFormat="1">
      <c r="A117" s="40"/>
      <c r="B117" s="41"/>
      <c r="C117" s="42"/>
      <c r="D117" s="224" t="s">
        <v>139</v>
      </c>
      <c r="E117" s="42"/>
      <c r="F117" s="225" t="s">
        <v>161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139</v>
      </c>
      <c r="AU117" s="19" t="s">
        <v>83</v>
      </c>
    </row>
    <row r="118" s="13" customFormat="1">
      <c r="A118" s="13"/>
      <c r="B118" s="226"/>
      <c r="C118" s="227"/>
      <c r="D118" s="219" t="s">
        <v>141</v>
      </c>
      <c r="E118" s="228" t="s">
        <v>19</v>
      </c>
      <c r="F118" s="229" t="s">
        <v>149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141</v>
      </c>
      <c r="AU118" s="235" t="s">
        <v>83</v>
      </c>
      <c r="AV118" s="13" t="s">
        <v>81</v>
      </c>
      <c r="AW118" s="13" t="s">
        <v>35</v>
      </c>
      <c r="AX118" s="13" t="s">
        <v>73</v>
      </c>
      <c r="AY118" s="235" t="s">
        <v>128</v>
      </c>
    </row>
    <row r="119" s="13" customFormat="1">
      <c r="A119" s="13"/>
      <c r="B119" s="226"/>
      <c r="C119" s="227"/>
      <c r="D119" s="219" t="s">
        <v>141</v>
      </c>
      <c r="E119" s="228" t="s">
        <v>19</v>
      </c>
      <c r="F119" s="229" t="s">
        <v>150</v>
      </c>
      <c r="G119" s="227"/>
      <c r="H119" s="228" t="s">
        <v>19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141</v>
      </c>
      <c r="AU119" s="235" t="s">
        <v>83</v>
      </c>
      <c r="AV119" s="13" t="s">
        <v>81</v>
      </c>
      <c r="AW119" s="13" t="s">
        <v>35</v>
      </c>
      <c r="AX119" s="13" t="s">
        <v>73</v>
      </c>
      <c r="AY119" s="235" t="s">
        <v>128</v>
      </c>
    </row>
    <row r="120" s="13" customFormat="1">
      <c r="A120" s="13"/>
      <c r="B120" s="226"/>
      <c r="C120" s="227"/>
      <c r="D120" s="219" t="s">
        <v>141</v>
      </c>
      <c r="E120" s="228" t="s">
        <v>19</v>
      </c>
      <c r="F120" s="229" t="s">
        <v>151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141</v>
      </c>
      <c r="AU120" s="235" t="s">
        <v>83</v>
      </c>
      <c r="AV120" s="13" t="s">
        <v>81</v>
      </c>
      <c r="AW120" s="13" t="s">
        <v>35</v>
      </c>
      <c r="AX120" s="13" t="s">
        <v>73</v>
      </c>
      <c r="AY120" s="235" t="s">
        <v>128</v>
      </c>
    </row>
    <row r="121" s="14" customFormat="1">
      <c r="A121" s="14"/>
      <c r="B121" s="236"/>
      <c r="C121" s="237"/>
      <c r="D121" s="219" t="s">
        <v>141</v>
      </c>
      <c r="E121" s="238" t="s">
        <v>19</v>
      </c>
      <c r="F121" s="239" t="s">
        <v>431</v>
      </c>
      <c r="G121" s="237"/>
      <c r="H121" s="240">
        <v>42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141</v>
      </c>
      <c r="AU121" s="246" t="s">
        <v>83</v>
      </c>
      <c r="AV121" s="14" t="s">
        <v>83</v>
      </c>
      <c r="AW121" s="14" t="s">
        <v>35</v>
      </c>
      <c r="AX121" s="14" t="s">
        <v>81</v>
      </c>
      <c r="AY121" s="246" t="s">
        <v>128</v>
      </c>
    </row>
    <row r="122" s="2" customFormat="1" ht="24.15" customHeight="1">
      <c r="A122" s="40"/>
      <c r="B122" s="41"/>
      <c r="C122" s="206" t="s">
        <v>135</v>
      </c>
      <c r="D122" s="206" t="s">
        <v>130</v>
      </c>
      <c r="E122" s="207" t="s">
        <v>162</v>
      </c>
      <c r="F122" s="208" t="s">
        <v>163</v>
      </c>
      <c r="G122" s="209" t="s">
        <v>133</v>
      </c>
      <c r="H122" s="210">
        <v>18</v>
      </c>
      <c r="I122" s="211"/>
      <c r="J122" s="212">
        <f>ROUND(I122*H122,2)</f>
        <v>0</v>
      </c>
      <c r="K122" s="208" t="s">
        <v>134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0.098000000000000004</v>
      </c>
      <c r="T122" s="216">
        <f>S122*H122</f>
        <v>1.764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135</v>
      </c>
      <c r="AT122" s="217" t="s">
        <v>130</v>
      </c>
      <c r="AU122" s="217" t="s">
        <v>83</v>
      </c>
      <c r="AY122" s="19" t="s">
        <v>128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135</v>
      </c>
      <c r="BM122" s="217" t="s">
        <v>956</v>
      </c>
    </row>
    <row r="123" s="2" customFormat="1">
      <c r="A123" s="40"/>
      <c r="B123" s="41"/>
      <c r="C123" s="42"/>
      <c r="D123" s="219" t="s">
        <v>137</v>
      </c>
      <c r="E123" s="42"/>
      <c r="F123" s="220" t="s">
        <v>165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137</v>
      </c>
      <c r="AU123" s="19" t="s">
        <v>83</v>
      </c>
    </row>
    <row r="124" s="2" customFormat="1">
      <c r="A124" s="40"/>
      <c r="B124" s="41"/>
      <c r="C124" s="42"/>
      <c r="D124" s="224" t="s">
        <v>139</v>
      </c>
      <c r="E124" s="42"/>
      <c r="F124" s="225" t="s">
        <v>166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139</v>
      </c>
      <c r="AU124" s="19" t="s">
        <v>83</v>
      </c>
    </row>
    <row r="125" s="13" customFormat="1">
      <c r="A125" s="13"/>
      <c r="B125" s="226"/>
      <c r="C125" s="227"/>
      <c r="D125" s="219" t="s">
        <v>141</v>
      </c>
      <c r="E125" s="228" t="s">
        <v>19</v>
      </c>
      <c r="F125" s="229" t="s">
        <v>167</v>
      </c>
      <c r="G125" s="227"/>
      <c r="H125" s="228" t="s">
        <v>19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141</v>
      </c>
      <c r="AU125" s="235" t="s">
        <v>83</v>
      </c>
      <c r="AV125" s="13" t="s">
        <v>81</v>
      </c>
      <c r="AW125" s="13" t="s">
        <v>35</v>
      </c>
      <c r="AX125" s="13" t="s">
        <v>73</v>
      </c>
      <c r="AY125" s="235" t="s">
        <v>128</v>
      </c>
    </row>
    <row r="126" s="14" customFormat="1">
      <c r="A126" s="14"/>
      <c r="B126" s="236"/>
      <c r="C126" s="237"/>
      <c r="D126" s="219" t="s">
        <v>141</v>
      </c>
      <c r="E126" s="238" t="s">
        <v>19</v>
      </c>
      <c r="F126" s="239" t="s">
        <v>266</v>
      </c>
      <c r="G126" s="237"/>
      <c r="H126" s="240">
        <v>18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141</v>
      </c>
      <c r="AU126" s="246" t="s">
        <v>83</v>
      </c>
      <c r="AV126" s="14" t="s">
        <v>83</v>
      </c>
      <c r="AW126" s="14" t="s">
        <v>35</v>
      </c>
      <c r="AX126" s="14" t="s">
        <v>81</v>
      </c>
      <c r="AY126" s="246" t="s">
        <v>128</v>
      </c>
    </row>
    <row r="127" s="2" customFormat="1" ht="24.15" customHeight="1">
      <c r="A127" s="40"/>
      <c r="B127" s="41"/>
      <c r="C127" s="206" t="s">
        <v>168</v>
      </c>
      <c r="D127" s="206" t="s">
        <v>130</v>
      </c>
      <c r="E127" s="207" t="s">
        <v>169</v>
      </c>
      <c r="F127" s="208" t="s">
        <v>170</v>
      </c>
      <c r="G127" s="209" t="s">
        <v>133</v>
      </c>
      <c r="H127" s="210">
        <v>42</v>
      </c>
      <c r="I127" s="211"/>
      <c r="J127" s="212">
        <f>ROUND(I127*H127,2)</f>
        <v>0</v>
      </c>
      <c r="K127" s="208" t="s">
        <v>134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1.0000000000000001E-05</v>
      </c>
      <c r="R127" s="215">
        <f>Q127*H127</f>
        <v>0.00042000000000000002</v>
      </c>
      <c r="S127" s="215">
        <v>0.091999999999999998</v>
      </c>
      <c r="T127" s="216">
        <f>S127*H127</f>
        <v>3.8639999999999999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135</v>
      </c>
      <c r="AT127" s="217" t="s">
        <v>130</v>
      </c>
      <c r="AU127" s="217" t="s">
        <v>83</v>
      </c>
      <c r="AY127" s="19" t="s">
        <v>128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135</v>
      </c>
      <c r="BM127" s="217" t="s">
        <v>957</v>
      </c>
    </row>
    <row r="128" s="2" customFormat="1">
      <c r="A128" s="40"/>
      <c r="B128" s="41"/>
      <c r="C128" s="42"/>
      <c r="D128" s="219" t="s">
        <v>137</v>
      </c>
      <c r="E128" s="42"/>
      <c r="F128" s="220" t="s">
        <v>172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137</v>
      </c>
      <c r="AU128" s="19" t="s">
        <v>83</v>
      </c>
    </row>
    <row r="129" s="2" customFormat="1">
      <c r="A129" s="40"/>
      <c r="B129" s="41"/>
      <c r="C129" s="42"/>
      <c r="D129" s="224" t="s">
        <v>139</v>
      </c>
      <c r="E129" s="42"/>
      <c r="F129" s="225" t="s">
        <v>173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139</v>
      </c>
      <c r="AU129" s="19" t="s">
        <v>83</v>
      </c>
    </row>
    <row r="130" s="13" customFormat="1">
      <c r="A130" s="13"/>
      <c r="B130" s="226"/>
      <c r="C130" s="227"/>
      <c r="D130" s="219" t="s">
        <v>141</v>
      </c>
      <c r="E130" s="228" t="s">
        <v>19</v>
      </c>
      <c r="F130" s="229" t="s">
        <v>174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141</v>
      </c>
      <c r="AU130" s="235" t="s">
        <v>83</v>
      </c>
      <c r="AV130" s="13" t="s">
        <v>81</v>
      </c>
      <c r="AW130" s="13" t="s">
        <v>35</v>
      </c>
      <c r="AX130" s="13" t="s">
        <v>73</v>
      </c>
      <c r="AY130" s="235" t="s">
        <v>128</v>
      </c>
    </row>
    <row r="131" s="14" customFormat="1">
      <c r="A131" s="14"/>
      <c r="B131" s="236"/>
      <c r="C131" s="237"/>
      <c r="D131" s="219" t="s">
        <v>141</v>
      </c>
      <c r="E131" s="238" t="s">
        <v>19</v>
      </c>
      <c r="F131" s="239" t="s">
        <v>431</v>
      </c>
      <c r="G131" s="237"/>
      <c r="H131" s="240">
        <v>42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141</v>
      </c>
      <c r="AU131" s="246" t="s">
        <v>83</v>
      </c>
      <c r="AV131" s="14" t="s">
        <v>83</v>
      </c>
      <c r="AW131" s="14" t="s">
        <v>35</v>
      </c>
      <c r="AX131" s="14" t="s">
        <v>81</v>
      </c>
      <c r="AY131" s="246" t="s">
        <v>128</v>
      </c>
    </row>
    <row r="132" s="2" customFormat="1" ht="24.15" customHeight="1">
      <c r="A132" s="40"/>
      <c r="B132" s="41"/>
      <c r="C132" s="206" t="s">
        <v>175</v>
      </c>
      <c r="D132" s="206" t="s">
        <v>130</v>
      </c>
      <c r="E132" s="207" t="s">
        <v>176</v>
      </c>
      <c r="F132" s="208" t="s">
        <v>177</v>
      </c>
      <c r="G132" s="209" t="s">
        <v>133</v>
      </c>
      <c r="H132" s="210">
        <v>42</v>
      </c>
      <c r="I132" s="211"/>
      <c r="J132" s="212">
        <f>ROUND(I132*H132,2)</f>
        <v>0</v>
      </c>
      <c r="K132" s="208" t="s">
        <v>134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2.0000000000000002E-05</v>
      </c>
      <c r="R132" s="215">
        <f>Q132*H132</f>
        <v>0.00084000000000000003</v>
      </c>
      <c r="S132" s="215">
        <v>0.161</v>
      </c>
      <c r="T132" s="216">
        <f>S132*H132</f>
        <v>6.7620000000000005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135</v>
      </c>
      <c r="AT132" s="217" t="s">
        <v>130</v>
      </c>
      <c r="AU132" s="217" t="s">
        <v>83</v>
      </c>
      <c r="AY132" s="19" t="s">
        <v>128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135</v>
      </c>
      <c r="BM132" s="217" t="s">
        <v>958</v>
      </c>
    </row>
    <row r="133" s="2" customFormat="1">
      <c r="A133" s="40"/>
      <c r="B133" s="41"/>
      <c r="C133" s="42"/>
      <c r="D133" s="219" t="s">
        <v>137</v>
      </c>
      <c r="E133" s="42"/>
      <c r="F133" s="220" t="s">
        <v>179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137</v>
      </c>
      <c r="AU133" s="19" t="s">
        <v>83</v>
      </c>
    </row>
    <row r="134" s="2" customFormat="1">
      <c r="A134" s="40"/>
      <c r="B134" s="41"/>
      <c r="C134" s="42"/>
      <c r="D134" s="224" t="s">
        <v>139</v>
      </c>
      <c r="E134" s="42"/>
      <c r="F134" s="225" t="s">
        <v>180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139</v>
      </c>
      <c r="AU134" s="19" t="s">
        <v>83</v>
      </c>
    </row>
    <row r="135" s="13" customFormat="1">
      <c r="A135" s="13"/>
      <c r="B135" s="226"/>
      <c r="C135" s="227"/>
      <c r="D135" s="219" t="s">
        <v>141</v>
      </c>
      <c r="E135" s="228" t="s">
        <v>19</v>
      </c>
      <c r="F135" s="229" t="s">
        <v>174</v>
      </c>
      <c r="G135" s="227"/>
      <c r="H135" s="228" t="s">
        <v>19</v>
      </c>
      <c r="I135" s="230"/>
      <c r="J135" s="227"/>
      <c r="K135" s="227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141</v>
      </c>
      <c r="AU135" s="235" t="s">
        <v>83</v>
      </c>
      <c r="AV135" s="13" t="s">
        <v>81</v>
      </c>
      <c r="AW135" s="13" t="s">
        <v>35</v>
      </c>
      <c r="AX135" s="13" t="s">
        <v>73</v>
      </c>
      <c r="AY135" s="235" t="s">
        <v>128</v>
      </c>
    </row>
    <row r="136" s="14" customFormat="1">
      <c r="A136" s="14"/>
      <c r="B136" s="236"/>
      <c r="C136" s="237"/>
      <c r="D136" s="219" t="s">
        <v>141</v>
      </c>
      <c r="E136" s="238" t="s">
        <v>19</v>
      </c>
      <c r="F136" s="239" t="s">
        <v>431</v>
      </c>
      <c r="G136" s="237"/>
      <c r="H136" s="240">
        <v>42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141</v>
      </c>
      <c r="AU136" s="246" t="s">
        <v>83</v>
      </c>
      <c r="AV136" s="14" t="s">
        <v>83</v>
      </c>
      <c r="AW136" s="14" t="s">
        <v>35</v>
      </c>
      <c r="AX136" s="14" t="s">
        <v>81</v>
      </c>
      <c r="AY136" s="246" t="s">
        <v>128</v>
      </c>
    </row>
    <row r="137" s="2" customFormat="1" ht="16.5" customHeight="1">
      <c r="A137" s="40"/>
      <c r="B137" s="41"/>
      <c r="C137" s="206" t="s">
        <v>181</v>
      </c>
      <c r="D137" s="206" t="s">
        <v>130</v>
      </c>
      <c r="E137" s="207" t="s">
        <v>182</v>
      </c>
      <c r="F137" s="208" t="s">
        <v>183</v>
      </c>
      <c r="G137" s="209" t="s">
        <v>184</v>
      </c>
      <c r="H137" s="210">
        <v>24</v>
      </c>
      <c r="I137" s="211"/>
      <c r="J137" s="212">
        <f>ROUND(I137*H137,2)</f>
        <v>0</v>
      </c>
      <c r="K137" s="208" t="s">
        <v>134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0.28999999999999998</v>
      </c>
      <c r="T137" s="216">
        <f>S137*H137</f>
        <v>6.9599999999999991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135</v>
      </c>
      <c r="AT137" s="217" t="s">
        <v>130</v>
      </c>
      <c r="AU137" s="217" t="s">
        <v>83</v>
      </c>
      <c r="AY137" s="19" t="s">
        <v>128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81</v>
      </c>
      <c r="BK137" s="218">
        <f>ROUND(I137*H137,2)</f>
        <v>0</v>
      </c>
      <c r="BL137" s="19" t="s">
        <v>135</v>
      </c>
      <c r="BM137" s="217" t="s">
        <v>959</v>
      </c>
    </row>
    <row r="138" s="2" customFormat="1">
      <c r="A138" s="40"/>
      <c r="B138" s="41"/>
      <c r="C138" s="42"/>
      <c r="D138" s="219" t="s">
        <v>137</v>
      </c>
      <c r="E138" s="42"/>
      <c r="F138" s="220" t="s">
        <v>186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137</v>
      </c>
      <c r="AU138" s="19" t="s">
        <v>83</v>
      </c>
    </row>
    <row r="139" s="2" customFormat="1">
      <c r="A139" s="40"/>
      <c r="B139" s="41"/>
      <c r="C139" s="42"/>
      <c r="D139" s="224" t="s">
        <v>139</v>
      </c>
      <c r="E139" s="42"/>
      <c r="F139" s="225" t="s">
        <v>187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139</v>
      </c>
      <c r="AU139" s="19" t="s">
        <v>83</v>
      </c>
    </row>
    <row r="140" s="13" customFormat="1">
      <c r="A140" s="13"/>
      <c r="B140" s="226"/>
      <c r="C140" s="227"/>
      <c r="D140" s="219" t="s">
        <v>141</v>
      </c>
      <c r="E140" s="228" t="s">
        <v>19</v>
      </c>
      <c r="F140" s="229" t="s">
        <v>188</v>
      </c>
      <c r="G140" s="227"/>
      <c r="H140" s="228" t="s">
        <v>19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141</v>
      </c>
      <c r="AU140" s="235" t="s">
        <v>83</v>
      </c>
      <c r="AV140" s="13" t="s">
        <v>81</v>
      </c>
      <c r="AW140" s="13" t="s">
        <v>35</v>
      </c>
      <c r="AX140" s="13" t="s">
        <v>73</v>
      </c>
      <c r="AY140" s="235" t="s">
        <v>128</v>
      </c>
    </row>
    <row r="141" s="13" customFormat="1">
      <c r="A141" s="13"/>
      <c r="B141" s="226"/>
      <c r="C141" s="227"/>
      <c r="D141" s="219" t="s">
        <v>141</v>
      </c>
      <c r="E141" s="228" t="s">
        <v>19</v>
      </c>
      <c r="F141" s="229" t="s">
        <v>189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141</v>
      </c>
      <c r="AU141" s="235" t="s">
        <v>83</v>
      </c>
      <c r="AV141" s="13" t="s">
        <v>81</v>
      </c>
      <c r="AW141" s="13" t="s">
        <v>35</v>
      </c>
      <c r="AX141" s="13" t="s">
        <v>73</v>
      </c>
      <c r="AY141" s="235" t="s">
        <v>128</v>
      </c>
    </row>
    <row r="142" s="13" customFormat="1">
      <c r="A142" s="13"/>
      <c r="B142" s="226"/>
      <c r="C142" s="227"/>
      <c r="D142" s="219" t="s">
        <v>141</v>
      </c>
      <c r="E142" s="228" t="s">
        <v>19</v>
      </c>
      <c r="F142" s="229" t="s">
        <v>190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141</v>
      </c>
      <c r="AU142" s="235" t="s">
        <v>83</v>
      </c>
      <c r="AV142" s="13" t="s">
        <v>81</v>
      </c>
      <c r="AW142" s="13" t="s">
        <v>35</v>
      </c>
      <c r="AX142" s="13" t="s">
        <v>73</v>
      </c>
      <c r="AY142" s="235" t="s">
        <v>128</v>
      </c>
    </row>
    <row r="143" s="14" customFormat="1">
      <c r="A143" s="14"/>
      <c r="B143" s="236"/>
      <c r="C143" s="237"/>
      <c r="D143" s="219" t="s">
        <v>141</v>
      </c>
      <c r="E143" s="238" t="s">
        <v>19</v>
      </c>
      <c r="F143" s="239" t="s">
        <v>311</v>
      </c>
      <c r="G143" s="237"/>
      <c r="H143" s="240">
        <v>24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141</v>
      </c>
      <c r="AU143" s="246" t="s">
        <v>83</v>
      </c>
      <c r="AV143" s="14" t="s">
        <v>83</v>
      </c>
      <c r="AW143" s="14" t="s">
        <v>35</v>
      </c>
      <c r="AX143" s="14" t="s">
        <v>81</v>
      </c>
      <c r="AY143" s="246" t="s">
        <v>128</v>
      </c>
    </row>
    <row r="144" s="2" customFormat="1" ht="33" customHeight="1">
      <c r="A144" s="40"/>
      <c r="B144" s="41"/>
      <c r="C144" s="206" t="s">
        <v>191</v>
      </c>
      <c r="D144" s="206" t="s">
        <v>130</v>
      </c>
      <c r="E144" s="207" t="s">
        <v>207</v>
      </c>
      <c r="F144" s="208" t="s">
        <v>208</v>
      </c>
      <c r="G144" s="209" t="s">
        <v>209</v>
      </c>
      <c r="H144" s="210">
        <v>8.4000000000000004</v>
      </c>
      <c r="I144" s="211"/>
      <c r="J144" s="212">
        <f>ROUND(I144*H144,2)</f>
        <v>0</v>
      </c>
      <c r="K144" s="208" t="s">
        <v>134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135</v>
      </c>
      <c r="AT144" s="217" t="s">
        <v>130</v>
      </c>
      <c r="AU144" s="217" t="s">
        <v>83</v>
      </c>
      <c r="AY144" s="19" t="s">
        <v>128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135</v>
      </c>
      <c r="BM144" s="217" t="s">
        <v>960</v>
      </c>
    </row>
    <row r="145" s="2" customFormat="1">
      <c r="A145" s="40"/>
      <c r="B145" s="41"/>
      <c r="C145" s="42"/>
      <c r="D145" s="219" t="s">
        <v>137</v>
      </c>
      <c r="E145" s="42"/>
      <c r="F145" s="220" t="s">
        <v>211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137</v>
      </c>
      <c r="AU145" s="19" t="s">
        <v>83</v>
      </c>
    </row>
    <row r="146" s="2" customFormat="1">
      <c r="A146" s="40"/>
      <c r="B146" s="41"/>
      <c r="C146" s="42"/>
      <c r="D146" s="224" t="s">
        <v>139</v>
      </c>
      <c r="E146" s="42"/>
      <c r="F146" s="225" t="s">
        <v>212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139</v>
      </c>
      <c r="AU146" s="19" t="s">
        <v>83</v>
      </c>
    </row>
    <row r="147" s="13" customFormat="1">
      <c r="A147" s="13"/>
      <c r="B147" s="226"/>
      <c r="C147" s="227"/>
      <c r="D147" s="219" t="s">
        <v>141</v>
      </c>
      <c r="E147" s="228" t="s">
        <v>19</v>
      </c>
      <c r="F147" s="229" t="s">
        <v>213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141</v>
      </c>
      <c r="AU147" s="235" t="s">
        <v>83</v>
      </c>
      <c r="AV147" s="13" t="s">
        <v>81</v>
      </c>
      <c r="AW147" s="13" t="s">
        <v>35</v>
      </c>
      <c r="AX147" s="13" t="s">
        <v>73</v>
      </c>
      <c r="AY147" s="235" t="s">
        <v>128</v>
      </c>
    </row>
    <row r="148" s="13" customFormat="1">
      <c r="A148" s="13"/>
      <c r="B148" s="226"/>
      <c r="C148" s="227"/>
      <c r="D148" s="219" t="s">
        <v>141</v>
      </c>
      <c r="E148" s="228" t="s">
        <v>19</v>
      </c>
      <c r="F148" s="229" t="s">
        <v>214</v>
      </c>
      <c r="G148" s="227"/>
      <c r="H148" s="228" t="s">
        <v>19</v>
      </c>
      <c r="I148" s="230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141</v>
      </c>
      <c r="AU148" s="235" t="s">
        <v>83</v>
      </c>
      <c r="AV148" s="13" t="s">
        <v>81</v>
      </c>
      <c r="AW148" s="13" t="s">
        <v>35</v>
      </c>
      <c r="AX148" s="13" t="s">
        <v>73</v>
      </c>
      <c r="AY148" s="235" t="s">
        <v>128</v>
      </c>
    </row>
    <row r="149" s="13" customFormat="1">
      <c r="A149" s="13"/>
      <c r="B149" s="226"/>
      <c r="C149" s="227"/>
      <c r="D149" s="219" t="s">
        <v>141</v>
      </c>
      <c r="E149" s="228" t="s">
        <v>19</v>
      </c>
      <c r="F149" s="229" t="s">
        <v>215</v>
      </c>
      <c r="G149" s="227"/>
      <c r="H149" s="228" t="s">
        <v>19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141</v>
      </c>
      <c r="AU149" s="235" t="s">
        <v>83</v>
      </c>
      <c r="AV149" s="13" t="s">
        <v>81</v>
      </c>
      <c r="AW149" s="13" t="s">
        <v>35</v>
      </c>
      <c r="AX149" s="13" t="s">
        <v>73</v>
      </c>
      <c r="AY149" s="235" t="s">
        <v>128</v>
      </c>
    </row>
    <row r="150" s="13" customFormat="1">
      <c r="A150" s="13"/>
      <c r="B150" s="226"/>
      <c r="C150" s="227"/>
      <c r="D150" s="219" t="s">
        <v>141</v>
      </c>
      <c r="E150" s="228" t="s">
        <v>19</v>
      </c>
      <c r="F150" s="229" t="s">
        <v>216</v>
      </c>
      <c r="G150" s="227"/>
      <c r="H150" s="228" t="s">
        <v>19</v>
      </c>
      <c r="I150" s="230"/>
      <c r="J150" s="227"/>
      <c r="K150" s="227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141</v>
      </c>
      <c r="AU150" s="235" t="s">
        <v>83</v>
      </c>
      <c r="AV150" s="13" t="s">
        <v>81</v>
      </c>
      <c r="AW150" s="13" t="s">
        <v>35</v>
      </c>
      <c r="AX150" s="13" t="s">
        <v>73</v>
      </c>
      <c r="AY150" s="235" t="s">
        <v>128</v>
      </c>
    </row>
    <row r="151" s="14" customFormat="1">
      <c r="A151" s="14"/>
      <c r="B151" s="236"/>
      <c r="C151" s="237"/>
      <c r="D151" s="219" t="s">
        <v>141</v>
      </c>
      <c r="E151" s="238" t="s">
        <v>19</v>
      </c>
      <c r="F151" s="239" t="s">
        <v>961</v>
      </c>
      <c r="G151" s="237"/>
      <c r="H151" s="240">
        <v>8.4000000000000004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141</v>
      </c>
      <c r="AU151" s="246" t="s">
        <v>83</v>
      </c>
      <c r="AV151" s="14" t="s">
        <v>83</v>
      </c>
      <c r="AW151" s="14" t="s">
        <v>35</v>
      </c>
      <c r="AX151" s="14" t="s">
        <v>81</v>
      </c>
      <c r="AY151" s="246" t="s">
        <v>128</v>
      </c>
    </row>
    <row r="152" s="2" customFormat="1" ht="24.15" customHeight="1">
      <c r="A152" s="40"/>
      <c r="B152" s="41"/>
      <c r="C152" s="206" t="s">
        <v>197</v>
      </c>
      <c r="D152" s="206" t="s">
        <v>130</v>
      </c>
      <c r="E152" s="207" t="s">
        <v>219</v>
      </c>
      <c r="F152" s="208" t="s">
        <v>220</v>
      </c>
      <c r="G152" s="209" t="s">
        <v>209</v>
      </c>
      <c r="H152" s="210">
        <v>0.14399999999999999</v>
      </c>
      <c r="I152" s="211"/>
      <c r="J152" s="212">
        <f>ROUND(I152*H152,2)</f>
        <v>0</v>
      </c>
      <c r="K152" s="208" t="s">
        <v>134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135</v>
      </c>
      <c r="AT152" s="217" t="s">
        <v>130</v>
      </c>
      <c r="AU152" s="217" t="s">
        <v>83</v>
      </c>
      <c r="AY152" s="19" t="s">
        <v>128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135</v>
      </c>
      <c r="BM152" s="217" t="s">
        <v>962</v>
      </c>
    </row>
    <row r="153" s="2" customFormat="1">
      <c r="A153" s="40"/>
      <c r="B153" s="41"/>
      <c r="C153" s="42"/>
      <c r="D153" s="219" t="s">
        <v>137</v>
      </c>
      <c r="E153" s="42"/>
      <c r="F153" s="220" t="s">
        <v>222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137</v>
      </c>
      <c r="AU153" s="19" t="s">
        <v>83</v>
      </c>
    </row>
    <row r="154" s="2" customFormat="1">
      <c r="A154" s="40"/>
      <c r="B154" s="41"/>
      <c r="C154" s="42"/>
      <c r="D154" s="224" t="s">
        <v>139</v>
      </c>
      <c r="E154" s="42"/>
      <c r="F154" s="225" t="s">
        <v>223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139</v>
      </c>
      <c r="AU154" s="19" t="s">
        <v>83</v>
      </c>
    </row>
    <row r="155" s="2" customFormat="1" ht="33" customHeight="1">
      <c r="A155" s="40"/>
      <c r="B155" s="41"/>
      <c r="C155" s="206" t="s">
        <v>206</v>
      </c>
      <c r="D155" s="206" t="s">
        <v>130</v>
      </c>
      <c r="E155" s="207" t="s">
        <v>224</v>
      </c>
      <c r="F155" s="208" t="s">
        <v>225</v>
      </c>
      <c r="G155" s="209" t="s">
        <v>209</v>
      </c>
      <c r="H155" s="210">
        <v>6.75</v>
      </c>
      <c r="I155" s="211"/>
      <c r="J155" s="212">
        <f>ROUND(I155*H155,2)</f>
        <v>0</v>
      </c>
      <c r="K155" s="208" t="s">
        <v>134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135</v>
      </c>
      <c r="AT155" s="217" t="s">
        <v>130</v>
      </c>
      <c r="AU155" s="217" t="s">
        <v>83</v>
      </c>
      <c r="AY155" s="19" t="s">
        <v>128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81</v>
      </c>
      <c r="BK155" s="218">
        <f>ROUND(I155*H155,2)</f>
        <v>0</v>
      </c>
      <c r="BL155" s="19" t="s">
        <v>135</v>
      </c>
      <c r="BM155" s="217" t="s">
        <v>963</v>
      </c>
    </row>
    <row r="156" s="2" customFormat="1">
      <c r="A156" s="40"/>
      <c r="B156" s="41"/>
      <c r="C156" s="42"/>
      <c r="D156" s="219" t="s">
        <v>137</v>
      </c>
      <c r="E156" s="42"/>
      <c r="F156" s="220" t="s">
        <v>227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137</v>
      </c>
      <c r="AU156" s="19" t="s">
        <v>83</v>
      </c>
    </row>
    <row r="157" s="2" customFormat="1">
      <c r="A157" s="40"/>
      <c r="B157" s="41"/>
      <c r="C157" s="42"/>
      <c r="D157" s="224" t="s">
        <v>139</v>
      </c>
      <c r="E157" s="42"/>
      <c r="F157" s="225" t="s">
        <v>228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139</v>
      </c>
      <c r="AU157" s="19" t="s">
        <v>83</v>
      </c>
    </row>
    <row r="158" s="13" customFormat="1">
      <c r="A158" s="13"/>
      <c r="B158" s="226"/>
      <c r="C158" s="227"/>
      <c r="D158" s="219" t="s">
        <v>141</v>
      </c>
      <c r="E158" s="228" t="s">
        <v>19</v>
      </c>
      <c r="F158" s="229" t="s">
        <v>229</v>
      </c>
      <c r="G158" s="227"/>
      <c r="H158" s="228" t="s">
        <v>19</v>
      </c>
      <c r="I158" s="230"/>
      <c r="J158" s="227"/>
      <c r="K158" s="227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141</v>
      </c>
      <c r="AU158" s="235" t="s">
        <v>83</v>
      </c>
      <c r="AV158" s="13" t="s">
        <v>81</v>
      </c>
      <c r="AW158" s="13" t="s">
        <v>35</v>
      </c>
      <c r="AX158" s="13" t="s">
        <v>73</v>
      </c>
      <c r="AY158" s="235" t="s">
        <v>128</v>
      </c>
    </row>
    <row r="159" s="13" customFormat="1">
      <c r="A159" s="13"/>
      <c r="B159" s="226"/>
      <c r="C159" s="227"/>
      <c r="D159" s="219" t="s">
        <v>141</v>
      </c>
      <c r="E159" s="228" t="s">
        <v>19</v>
      </c>
      <c r="F159" s="229" t="s">
        <v>230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141</v>
      </c>
      <c r="AU159" s="235" t="s">
        <v>83</v>
      </c>
      <c r="AV159" s="13" t="s">
        <v>81</v>
      </c>
      <c r="AW159" s="13" t="s">
        <v>35</v>
      </c>
      <c r="AX159" s="13" t="s">
        <v>73</v>
      </c>
      <c r="AY159" s="235" t="s">
        <v>128</v>
      </c>
    </row>
    <row r="160" s="14" customFormat="1">
      <c r="A160" s="14"/>
      <c r="B160" s="236"/>
      <c r="C160" s="237"/>
      <c r="D160" s="219" t="s">
        <v>141</v>
      </c>
      <c r="E160" s="238" t="s">
        <v>19</v>
      </c>
      <c r="F160" s="239" t="s">
        <v>964</v>
      </c>
      <c r="G160" s="237"/>
      <c r="H160" s="240">
        <v>6.75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141</v>
      </c>
      <c r="AU160" s="246" t="s">
        <v>83</v>
      </c>
      <c r="AV160" s="14" t="s">
        <v>83</v>
      </c>
      <c r="AW160" s="14" t="s">
        <v>35</v>
      </c>
      <c r="AX160" s="14" t="s">
        <v>81</v>
      </c>
      <c r="AY160" s="246" t="s">
        <v>128</v>
      </c>
    </row>
    <row r="161" s="2" customFormat="1" ht="37.8" customHeight="1">
      <c r="A161" s="40"/>
      <c r="B161" s="41"/>
      <c r="C161" s="206" t="s">
        <v>218</v>
      </c>
      <c r="D161" s="206" t="s">
        <v>130</v>
      </c>
      <c r="E161" s="207" t="s">
        <v>249</v>
      </c>
      <c r="F161" s="208" t="s">
        <v>250</v>
      </c>
      <c r="G161" s="209" t="s">
        <v>209</v>
      </c>
      <c r="H161" s="210">
        <v>15.294000000000001</v>
      </c>
      <c r="I161" s="211"/>
      <c r="J161" s="212">
        <f>ROUND(I161*H161,2)</f>
        <v>0</v>
      </c>
      <c r="K161" s="208" t="s">
        <v>134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135</v>
      </c>
      <c r="AT161" s="217" t="s">
        <v>130</v>
      </c>
      <c r="AU161" s="217" t="s">
        <v>83</v>
      </c>
      <c r="AY161" s="19" t="s">
        <v>128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135</v>
      </c>
      <c r="BM161" s="217" t="s">
        <v>965</v>
      </c>
    </row>
    <row r="162" s="2" customFormat="1">
      <c r="A162" s="40"/>
      <c r="B162" s="41"/>
      <c r="C162" s="42"/>
      <c r="D162" s="219" t="s">
        <v>137</v>
      </c>
      <c r="E162" s="42"/>
      <c r="F162" s="220" t="s">
        <v>252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137</v>
      </c>
      <c r="AU162" s="19" t="s">
        <v>83</v>
      </c>
    </row>
    <row r="163" s="2" customFormat="1">
      <c r="A163" s="40"/>
      <c r="B163" s="41"/>
      <c r="C163" s="42"/>
      <c r="D163" s="224" t="s">
        <v>139</v>
      </c>
      <c r="E163" s="42"/>
      <c r="F163" s="225" t="s">
        <v>253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139</v>
      </c>
      <c r="AU163" s="19" t="s">
        <v>83</v>
      </c>
    </row>
    <row r="164" s="2" customFormat="1" ht="37.8" customHeight="1">
      <c r="A164" s="40"/>
      <c r="B164" s="41"/>
      <c r="C164" s="206" t="s">
        <v>8</v>
      </c>
      <c r="D164" s="206" t="s">
        <v>130</v>
      </c>
      <c r="E164" s="207" t="s">
        <v>254</v>
      </c>
      <c r="F164" s="208" t="s">
        <v>255</v>
      </c>
      <c r="G164" s="209" t="s">
        <v>209</v>
      </c>
      <c r="H164" s="210">
        <v>152.94</v>
      </c>
      <c r="I164" s="211"/>
      <c r="J164" s="212">
        <f>ROUND(I164*H164,2)</f>
        <v>0</v>
      </c>
      <c r="K164" s="208" t="s">
        <v>134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135</v>
      </c>
      <c r="AT164" s="217" t="s">
        <v>130</v>
      </c>
      <c r="AU164" s="217" t="s">
        <v>83</v>
      </c>
      <c r="AY164" s="19" t="s">
        <v>128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135</v>
      </c>
      <c r="BM164" s="217" t="s">
        <v>966</v>
      </c>
    </row>
    <row r="165" s="2" customFormat="1">
      <c r="A165" s="40"/>
      <c r="B165" s="41"/>
      <c r="C165" s="42"/>
      <c r="D165" s="219" t="s">
        <v>137</v>
      </c>
      <c r="E165" s="42"/>
      <c r="F165" s="220" t="s">
        <v>257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137</v>
      </c>
      <c r="AU165" s="19" t="s">
        <v>83</v>
      </c>
    </row>
    <row r="166" s="2" customFormat="1">
      <c r="A166" s="40"/>
      <c r="B166" s="41"/>
      <c r="C166" s="42"/>
      <c r="D166" s="224" t="s">
        <v>139</v>
      </c>
      <c r="E166" s="42"/>
      <c r="F166" s="225" t="s">
        <v>258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139</v>
      </c>
      <c r="AU166" s="19" t="s">
        <v>83</v>
      </c>
    </row>
    <row r="167" s="14" customFormat="1">
      <c r="A167" s="14"/>
      <c r="B167" s="236"/>
      <c r="C167" s="237"/>
      <c r="D167" s="219" t="s">
        <v>141</v>
      </c>
      <c r="E167" s="237"/>
      <c r="F167" s="239" t="s">
        <v>967</v>
      </c>
      <c r="G167" s="237"/>
      <c r="H167" s="240">
        <v>152.94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141</v>
      </c>
      <c r="AU167" s="246" t="s">
        <v>83</v>
      </c>
      <c r="AV167" s="14" t="s">
        <v>83</v>
      </c>
      <c r="AW167" s="14" t="s">
        <v>4</v>
      </c>
      <c r="AX167" s="14" t="s">
        <v>81</v>
      </c>
      <c r="AY167" s="246" t="s">
        <v>128</v>
      </c>
    </row>
    <row r="168" s="2" customFormat="1" ht="24.15" customHeight="1">
      <c r="A168" s="40"/>
      <c r="B168" s="41"/>
      <c r="C168" s="206" t="s">
        <v>232</v>
      </c>
      <c r="D168" s="206" t="s">
        <v>130</v>
      </c>
      <c r="E168" s="207" t="s">
        <v>267</v>
      </c>
      <c r="F168" s="208" t="s">
        <v>268</v>
      </c>
      <c r="G168" s="209" t="s">
        <v>209</v>
      </c>
      <c r="H168" s="210">
        <v>6.25</v>
      </c>
      <c r="I168" s="211"/>
      <c r="J168" s="212">
        <f>ROUND(I168*H168,2)</f>
        <v>0</v>
      </c>
      <c r="K168" s="208" t="s">
        <v>134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135</v>
      </c>
      <c r="AT168" s="217" t="s">
        <v>130</v>
      </c>
      <c r="AU168" s="217" t="s">
        <v>83</v>
      </c>
      <c r="AY168" s="19" t="s">
        <v>128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81</v>
      </c>
      <c r="BK168" s="218">
        <f>ROUND(I168*H168,2)</f>
        <v>0</v>
      </c>
      <c r="BL168" s="19" t="s">
        <v>135</v>
      </c>
      <c r="BM168" s="217" t="s">
        <v>968</v>
      </c>
    </row>
    <row r="169" s="2" customFormat="1">
      <c r="A169" s="40"/>
      <c r="B169" s="41"/>
      <c r="C169" s="42"/>
      <c r="D169" s="219" t="s">
        <v>137</v>
      </c>
      <c r="E169" s="42"/>
      <c r="F169" s="220" t="s">
        <v>270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137</v>
      </c>
      <c r="AU169" s="19" t="s">
        <v>83</v>
      </c>
    </row>
    <row r="170" s="2" customFormat="1">
      <c r="A170" s="40"/>
      <c r="B170" s="41"/>
      <c r="C170" s="42"/>
      <c r="D170" s="224" t="s">
        <v>139</v>
      </c>
      <c r="E170" s="42"/>
      <c r="F170" s="225" t="s">
        <v>271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139</v>
      </c>
      <c r="AU170" s="19" t="s">
        <v>83</v>
      </c>
    </row>
    <row r="171" s="13" customFormat="1">
      <c r="A171" s="13"/>
      <c r="B171" s="226"/>
      <c r="C171" s="227"/>
      <c r="D171" s="219" t="s">
        <v>141</v>
      </c>
      <c r="E171" s="228" t="s">
        <v>19</v>
      </c>
      <c r="F171" s="229" t="s">
        <v>272</v>
      </c>
      <c r="G171" s="227"/>
      <c r="H171" s="228" t="s">
        <v>19</v>
      </c>
      <c r="I171" s="230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141</v>
      </c>
      <c r="AU171" s="235" t="s">
        <v>83</v>
      </c>
      <c r="AV171" s="13" t="s">
        <v>81</v>
      </c>
      <c r="AW171" s="13" t="s">
        <v>35</v>
      </c>
      <c r="AX171" s="13" t="s">
        <v>73</v>
      </c>
      <c r="AY171" s="235" t="s">
        <v>128</v>
      </c>
    </row>
    <row r="172" s="13" customFormat="1">
      <c r="A172" s="13"/>
      <c r="B172" s="226"/>
      <c r="C172" s="227"/>
      <c r="D172" s="219" t="s">
        <v>141</v>
      </c>
      <c r="E172" s="228" t="s">
        <v>19</v>
      </c>
      <c r="F172" s="229" t="s">
        <v>273</v>
      </c>
      <c r="G172" s="227"/>
      <c r="H172" s="228" t="s">
        <v>19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141</v>
      </c>
      <c r="AU172" s="235" t="s">
        <v>83</v>
      </c>
      <c r="AV172" s="13" t="s">
        <v>81</v>
      </c>
      <c r="AW172" s="13" t="s">
        <v>35</v>
      </c>
      <c r="AX172" s="13" t="s">
        <v>73</v>
      </c>
      <c r="AY172" s="235" t="s">
        <v>128</v>
      </c>
    </row>
    <row r="173" s="13" customFormat="1">
      <c r="A173" s="13"/>
      <c r="B173" s="226"/>
      <c r="C173" s="227"/>
      <c r="D173" s="219" t="s">
        <v>141</v>
      </c>
      <c r="E173" s="228" t="s">
        <v>19</v>
      </c>
      <c r="F173" s="229" t="s">
        <v>274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141</v>
      </c>
      <c r="AU173" s="235" t="s">
        <v>83</v>
      </c>
      <c r="AV173" s="13" t="s">
        <v>81</v>
      </c>
      <c r="AW173" s="13" t="s">
        <v>35</v>
      </c>
      <c r="AX173" s="13" t="s">
        <v>73</v>
      </c>
      <c r="AY173" s="235" t="s">
        <v>128</v>
      </c>
    </row>
    <row r="174" s="14" customFormat="1">
      <c r="A174" s="14"/>
      <c r="B174" s="236"/>
      <c r="C174" s="237"/>
      <c r="D174" s="219" t="s">
        <v>141</v>
      </c>
      <c r="E174" s="238" t="s">
        <v>19</v>
      </c>
      <c r="F174" s="239" t="s">
        <v>969</v>
      </c>
      <c r="G174" s="237"/>
      <c r="H174" s="240">
        <v>6.25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141</v>
      </c>
      <c r="AU174" s="246" t="s">
        <v>83</v>
      </c>
      <c r="AV174" s="14" t="s">
        <v>83</v>
      </c>
      <c r="AW174" s="14" t="s">
        <v>35</v>
      </c>
      <c r="AX174" s="14" t="s">
        <v>81</v>
      </c>
      <c r="AY174" s="246" t="s">
        <v>128</v>
      </c>
    </row>
    <row r="175" s="2" customFormat="1" ht="16.5" customHeight="1">
      <c r="A175" s="40"/>
      <c r="B175" s="41"/>
      <c r="C175" s="258" t="s">
        <v>241</v>
      </c>
      <c r="D175" s="258" t="s">
        <v>277</v>
      </c>
      <c r="E175" s="259" t="s">
        <v>278</v>
      </c>
      <c r="F175" s="260" t="s">
        <v>279</v>
      </c>
      <c r="G175" s="261" t="s">
        <v>280</v>
      </c>
      <c r="H175" s="262">
        <v>11.25</v>
      </c>
      <c r="I175" s="263"/>
      <c r="J175" s="264">
        <f>ROUND(I175*H175,2)</f>
        <v>0</v>
      </c>
      <c r="K175" s="260" t="s">
        <v>134</v>
      </c>
      <c r="L175" s="265"/>
      <c r="M175" s="266" t="s">
        <v>19</v>
      </c>
      <c r="N175" s="267" t="s">
        <v>44</v>
      </c>
      <c r="O175" s="86"/>
      <c r="P175" s="215">
        <f>O175*H175</f>
        <v>0</v>
      </c>
      <c r="Q175" s="215">
        <v>1</v>
      </c>
      <c r="R175" s="215">
        <f>Q175*H175</f>
        <v>11.25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191</v>
      </c>
      <c r="AT175" s="217" t="s">
        <v>277</v>
      </c>
      <c r="AU175" s="217" t="s">
        <v>83</v>
      </c>
      <c r="AY175" s="19" t="s">
        <v>128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81</v>
      </c>
      <c r="BK175" s="218">
        <f>ROUND(I175*H175,2)</f>
        <v>0</v>
      </c>
      <c r="BL175" s="19" t="s">
        <v>135</v>
      </c>
      <c r="BM175" s="217" t="s">
        <v>970</v>
      </c>
    </row>
    <row r="176" s="2" customFormat="1">
      <c r="A176" s="40"/>
      <c r="B176" s="41"/>
      <c r="C176" s="42"/>
      <c r="D176" s="219" t="s">
        <v>137</v>
      </c>
      <c r="E176" s="42"/>
      <c r="F176" s="220" t="s">
        <v>279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137</v>
      </c>
      <c r="AU176" s="19" t="s">
        <v>83</v>
      </c>
    </row>
    <row r="177" s="14" customFormat="1">
      <c r="A177" s="14"/>
      <c r="B177" s="236"/>
      <c r="C177" s="237"/>
      <c r="D177" s="219" t="s">
        <v>141</v>
      </c>
      <c r="E177" s="237"/>
      <c r="F177" s="239" t="s">
        <v>971</v>
      </c>
      <c r="G177" s="237"/>
      <c r="H177" s="240">
        <v>11.25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141</v>
      </c>
      <c r="AU177" s="246" t="s">
        <v>83</v>
      </c>
      <c r="AV177" s="14" t="s">
        <v>83</v>
      </c>
      <c r="AW177" s="14" t="s">
        <v>4</v>
      </c>
      <c r="AX177" s="14" t="s">
        <v>81</v>
      </c>
      <c r="AY177" s="246" t="s">
        <v>128</v>
      </c>
    </row>
    <row r="178" s="2" customFormat="1" ht="33" customHeight="1">
      <c r="A178" s="40"/>
      <c r="B178" s="41"/>
      <c r="C178" s="206" t="s">
        <v>248</v>
      </c>
      <c r="D178" s="206" t="s">
        <v>130</v>
      </c>
      <c r="E178" s="207" t="s">
        <v>283</v>
      </c>
      <c r="F178" s="208" t="s">
        <v>284</v>
      </c>
      <c r="G178" s="209" t="s">
        <v>280</v>
      </c>
      <c r="H178" s="210">
        <v>27.529</v>
      </c>
      <c r="I178" s="211"/>
      <c r="J178" s="212">
        <f>ROUND(I178*H178,2)</f>
        <v>0</v>
      </c>
      <c r="K178" s="208" t="s">
        <v>134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135</v>
      </c>
      <c r="AT178" s="217" t="s">
        <v>130</v>
      </c>
      <c r="AU178" s="217" t="s">
        <v>83</v>
      </c>
      <c r="AY178" s="19" t="s">
        <v>128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ROUND(I178*H178,2)</f>
        <v>0</v>
      </c>
      <c r="BL178" s="19" t="s">
        <v>135</v>
      </c>
      <c r="BM178" s="217" t="s">
        <v>972</v>
      </c>
    </row>
    <row r="179" s="2" customFormat="1">
      <c r="A179" s="40"/>
      <c r="B179" s="41"/>
      <c r="C179" s="42"/>
      <c r="D179" s="219" t="s">
        <v>137</v>
      </c>
      <c r="E179" s="42"/>
      <c r="F179" s="220" t="s">
        <v>286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137</v>
      </c>
      <c r="AU179" s="19" t="s">
        <v>83</v>
      </c>
    </row>
    <row r="180" s="2" customFormat="1">
      <c r="A180" s="40"/>
      <c r="B180" s="41"/>
      <c r="C180" s="42"/>
      <c r="D180" s="224" t="s">
        <v>139</v>
      </c>
      <c r="E180" s="42"/>
      <c r="F180" s="225" t="s">
        <v>287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139</v>
      </c>
      <c r="AU180" s="19" t="s">
        <v>83</v>
      </c>
    </row>
    <row r="181" s="13" customFormat="1">
      <c r="A181" s="13"/>
      <c r="B181" s="226"/>
      <c r="C181" s="227"/>
      <c r="D181" s="219" t="s">
        <v>141</v>
      </c>
      <c r="E181" s="228" t="s">
        <v>19</v>
      </c>
      <c r="F181" s="229" t="s">
        <v>288</v>
      </c>
      <c r="G181" s="227"/>
      <c r="H181" s="228" t="s">
        <v>19</v>
      </c>
      <c r="I181" s="230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141</v>
      </c>
      <c r="AU181" s="235" t="s">
        <v>83</v>
      </c>
      <c r="AV181" s="13" t="s">
        <v>81</v>
      </c>
      <c r="AW181" s="13" t="s">
        <v>35</v>
      </c>
      <c r="AX181" s="13" t="s">
        <v>73</v>
      </c>
      <c r="AY181" s="235" t="s">
        <v>128</v>
      </c>
    </row>
    <row r="182" s="14" customFormat="1">
      <c r="A182" s="14"/>
      <c r="B182" s="236"/>
      <c r="C182" s="237"/>
      <c r="D182" s="219" t="s">
        <v>141</v>
      </c>
      <c r="E182" s="238" t="s">
        <v>19</v>
      </c>
      <c r="F182" s="239" t="s">
        <v>973</v>
      </c>
      <c r="G182" s="237"/>
      <c r="H182" s="240">
        <v>15.294000000000001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141</v>
      </c>
      <c r="AU182" s="246" t="s">
        <v>83</v>
      </c>
      <c r="AV182" s="14" t="s">
        <v>83</v>
      </c>
      <c r="AW182" s="14" t="s">
        <v>35</v>
      </c>
      <c r="AX182" s="14" t="s">
        <v>81</v>
      </c>
      <c r="AY182" s="246" t="s">
        <v>128</v>
      </c>
    </row>
    <row r="183" s="14" customFormat="1">
      <c r="A183" s="14"/>
      <c r="B183" s="236"/>
      <c r="C183" s="237"/>
      <c r="D183" s="219" t="s">
        <v>141</v>
      </c>
      <c r="E183" s="237"/>
      <c r="F183" s="239" t="s">
        <v>974</v>
      </c>
      <c r="G183" s="237"/>
      <c r="H183" s="240">
        <v>27.529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141</v>
      </c>
      <c r="AU183" s="246" t="s">
        <v>83</v>
      </c>
      <c r="AV183" s="14" t="s">
        <v>83</v>
      </c>
      <c r="AW183" s="14" t="s">
        <v>4</v>
      </c>
      <c r="AX183" s="14" t="s">
        <v>81</v>
      </c>
      <c r="AY183" s="246" t="s">
        <v>128</v>
      </c>
    </row>
    <row r="184" s="2" customFormat="1" ht="16.5" customHeight="1">
      <c r="A184" s="40"/>
      <c r="B184" s="41"/>
      <c r="C184" s="206" t="s">
        <v>143</v>
      </c>
      <c r="D184" s="206" t="s">
        <v>130</v>
      </c>
      <c r="E184" s="207" t="s">
        <v>291</v>
      </c>
      <c r="F184" s="208" t="s">
        <v>292</v>
      </c>
      <c r="G184" s="209" t="s">
        <v>209</v>
      </c>
      <c r="H184" s="210">
        <v>15.294000000000001</v>
      </c>
      <c r="I184" s="211"/>
      <c r="J184" s="212">
        <f>ROUND(I184*H184,2)</f>
        <v>0</v>
      </c>
      <c r="K184" s="208" t="s">
        <v>134</v>
      </c>
      <c r="L184" s="46"/>
      <c r="M184" s="213" t="s">
        <v>19</v>
      </c>
      <c r="N184" s="214" t="s">
        <v>44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135</v>
      </c>
      <c r="AT184" s="217" t="s">
        <v>130</v>
      </c>
      <c r="AU184" s="217" t="s">
        <v>83</v>
      </c>
      <c r="AY184" s="19" t="s">
        <v>128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ROUND(I184*H184,2)</f>
        <v>0</v>
      </c>
      <c r="BL184" s="19" t="s">
        <v>135</v>
      </c>
      <c r="BM184" s="217" t="s">
        <v>975</v>
      </c>
    </row>
    <row r="185" s="2" customFormat="1">
      <c r="A185" s="40"/>
      <c r="B185" s="41"/>
      <c r="C185" s="42"/>
      <c r="D185" s="219" t="s">
        <v>137</v>
      </c>
      <c r="E185" s="42"/>
      <c r="F185" s="220" t="s">
        <v>294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137</v>
      </c>
      <c r="AU185" s="19" t="s">
        <v>83</v>
      </c>
    </row>
    <row r="186" s="2" customFormat="1">
      <c r="A186" s="40"/>
      <c r="B186" s="41"/>
      <c r="C186" s="42"/>
      <c r="D186" s="224" t="s">
        <v>139</v>
      </c>
      <c r="E186" s="42"/>
      <c r="F186" s="225" t="s">
        <v>295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139</v>
      </c>
      <c r="AU186" s="19" t="s">
        <v>83</v>
      </c>
    </row>
    <row r="187" s="13" customFormat="1">
      <c r="A187" s="13"/>
      <c r="B187" s="226"/>
      <c r="C187" s="227"/>
      <c r="D187" s="219" t="s">
        <v>141</v>
      </c>
      <c r="E187" s="228" t="s">
        <v>19</v>
      </c>
      <c r="F187" s="229" t="s">
        <v>288</v>
      </c>
      <c r="G187" s="227"/>
      <c r="H187" s="228" t="s">
        <v>19</v>
      </c>
      <c r="I187" s="230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141</v>
      </c>
      <c r="AU187" s="235" t="s">
        <v>83</v>
      </c>
      <c r="AV187" s="13" t="s">
        <v>81</v>
      </c>
      <c r="AW187" s="13" t="s">
        <v>35</v>
      </c>
      <c r="AX187" s="13" t="s">
        <v>73</v>
      </c>
      <c r="AY187" s="235" t="s">
        <v>128</v>
      </c>
    </row>
    <row r="188" s="14" customFormat="1">
      <c r="A188" s="14"/>
      <c r="B188" s="236"/>
      <c r="C188" s="237"/>
      <c r="D188" s="219" t="s">
        <v>141</v>
      </c>
      <c r="E188" s="238" t="s">
        <v>19</v>
      </c>
      <c r="F188" s="239" t="s">
        <v>973</v>
      </c>
      <c r="G188" s="237"/>
      <c r="H188" s="240">
        <v>15.294000000000001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141</v>
      </c>
      <c r="AU188" s="246" t="s">
        <v>83</v>
      </c>
      <c r="AV188" s="14" t="s">
        <v>83</v>
      </c>
      <c r="AW188" s="14" t="s">
        <v>35</v>
      </c>
      <c r="AX188" s="14" t="s">
        <v>73</v>
      </c>
      <c r="AY188" s="246" t="s">
        <v>128</v>
      </c>
    </row>
    <row r="189" s="15" customFormat="1">
      <c r="A189" s="15"/>
      <c r="B189" s="247"/>
      <c r="C189" s="248"/>
      <c r="D189" s="219" t="s">
        <v>141</v>
      </c>
      <c r="E189" s="249" t="s">
        <v>19</v>
      </c>
      <c r="F189" s="250" t="s">
        <v>155</v>
      </c>
      <c r="G189" s="248"/>
      <c r="H189" s="251">
        <v>15.294000000000001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7" t="s">
        <v>141</v>
      </c>
      <c r="AU189" s="257" t="s">
        <v>83</v>
      </c>
      <c r="AV189" s="15" t="s">
        <v>135</v>
      </c>
      <c r="AW189" s="15" t="s">
        <v>35</v>
      </c>
      <c r="AX189" s="15" t="s">
        <v>81</v>
      </c>
      <c r="AY189" s="257" t="s">
        <v>128</v>
      </c>
    </row>
    <row r="190" s="2" customFormat="1" ht="24.15" customHeight="1">
      <c r="A190" s="40"/>
      <c r="B190" s="41"/>
      <c r="C190" s="206" t="s">
        <v>260</v>
      </c>
      <c r="D190" s="206" t="s">
        <v>130</v>
      </c>
      <c r="E190" s="207" t="s">
        <v>324</v>
      </c>
      <c r="F190" s="208" t="s">
        <v>325</v>
      </c>
      <c r="G190" s="209" t="s">
        <v>133</v>
      </c>
      <c r="H190" s="210">
        <v>87.400000000000006</v>
      </c>
      <c r="I190" s="211"/>
      <c r="J190" s="212">
        <f>ROUND(I190*H190,2)</f>
        <v>0</v>
      </c>
      <c r="K190" s="208" t="s">
        <v>134</v>
      </c>
      <c r="L190" s="46"/>
      <c r="M190" s="213" t="s">
        <v>19</v>
      </c>
      <c r="N190" s="214" t="s">
        <v>44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135</v>
      </c>
      <c r="AT190" s="217" t="s">
        <v>130</v>
      </c>
      <c r="AU190" s="217" t="s">
        <v>83</v>
      </c>
      <c r="AY190" s="19" t="s">
        <v>128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81</v>
      </c>
      <c r="BK190" s="218">
        <f>ROUND(I190*H190,2)</f>
        <v>0</v>
      </c>
      <c r="BL190" s="19" t="s">
        <v>135</v>
      </c>
      <c r="BM190" s="217" t="s">
        <v>976</v>
      </c>
    </row>
    <row r="191" s="2" customFormat="1">
      <c r="A191" s="40"/>
      <c r="B191" s="41"/>
      <c r="C191" s="42"/>
      <c r="D191" s="219" t="s">
        <v>137</v>
      </c>
      <c r="E191" s="42"/>
      <c r="F191" s="220" t="s">
        <v>327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137</v>
      </c>
      <c r="AU191" s="19" t="s">
        <v>83</v>
      </c>
    </row>
    <row r="192" s="2" customFormat="1">
      <c r="A192" s="40"/>
      <c r="B192" s="41"/>
      <c r="C192" s="42"/>
      <c r="D192" s="224" t="s">
        <v>139</v>
      </c>
      <c r="E192" s="42"/>
      <c r="F192" s="225" t="s">
        <v>328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139</v>
      </c>
      <c r="AU192" s="19" t="s">
        <v>83</v>
      </c>
    </row>
    <row r="193" s="13" customFormat="1">
      <c r="A193" s="13"/>
      <c r="B193" s="226"/>
      <c r="C193" s="227"/>
      <c r="D193" s="219" t="s">
        <v>141</v>
      </c>
      <c r="E193" s="228" t="s">
        <v>19</v>
      </c>
      <c r="F193" s="229" t="s">
        <v>329</v>
      </c>
      <c r="G193" s="227"/>
      <c r="H193" s="228" t="s">
        <v>19</v>
      </c>
      <c r="I193" s="230"/>
      <c r="J193" s="227"/>
      <c r="K193" s="227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141</v>
      </c>
      <c r="AU193" s="235" t="s">
        <v>83</v>
      </c>
      <c r="AV193" s="13" t="s">
        <v>81</v>
      </c>
      <c r="AW193" s="13" t="s">
        <v>35</v>
      </c>
      <c r="AX193" s="13" t="s">
        <v>73</v>
      </c>
      <c r="AY193" s="235" t="s">
        <v>128</v>
      </c>
    </row>
    <row r="194" s="14" customFormat="1">
      <c r="A194" s="14"/>
      <c r="B194" s="236"/>
      <c r="C194" s="237"/>
      <c r="D194" s="219" t="s">
        <v>141</v>
      </c>
      <c r="E194" s="238" t="s">
        <v>19</v>
      </c>
      <c r="F194" s="239" t="s">
        <v>143</v>
      </c>
      <c r="G194" s="237"/>
      <c r="H194" s="240">
        <v>16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141</v>
      </c>
      <c r="AU194" s="246" t="s">
        <v>83</v>
      </c>
      <c r="AV194" s="14" t="s">
        <v>83</v>
      </c>
      <c r="AW194" s="14" t="s">
        <v>35</v>
      </c>
      <c r="AX194" s="14" t="s">
        <v>73</v>
      </c>
      <c r="AY194" s="246" t="s">
        <v>128</v>
      </c>
    </row>
    <row r="195" s="13" customFormat="1">
      <c r="A195" s="13"/>
      <c r="B195" s="226"/>
      <c r="C195" s="227"/>
      <c r="D195" s="219" t="s">
        <v>141</v>
      </c>
      <c r="E195" s="228" t="s">
        <v>19</v>
      </c>
      <c r="F195" s="229" t="s">
        <v>330</v>
      </c>
      <c r="G195" s="227"/>
      <c r="H195" s="228" t="s">
        <v>19</v>
      </c>
      <c r="I195" s="230"/>
      <c r="J195" s="227"/>
      <c r="K195" s="227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141</v>
      </c>
      <c r="AU195" s="235" t="s">
        <v>83</v>
      </c>
      <c r="AV195" s="13" t="s">
        <v>81</v>
      </c>
      <c r="AW195" s="13" t="s">
        <v>35</v>
      </c>
      <c r="AX195" s="13" t="s">
        <v>73</v>
      </c>
      <c r="AY195" s="235" t="s">
        <v>128</v>
      </c>
    </row>
    <row r="196" s="14" customFormat="1">
      <c r="A196" s="14"/>
      <c r="B196" s="236"/>
      <c r="C196" s="237"/>
      <c r="D196" s="219" t="s">
        <v>141</v>
      </c>
      <c r="E196" s="238" t="s">
        <v>19</v>
      </c>
      <c r="F196" s="239" t="s">
        <v>977</v>
      </c>
      <c r="G196" s="237"/>
      <c r="H196" s="240">
        <v>55.649999999999999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141</v>
      </c>
      <c r="AU196" s="246" t="s">
        <v>83</v>
      </c>
      <c r="AV196" s="14" t="s">
        <v>83</v>
      </c>
      <c r="AW196" s="14" t="s">
        <v>35</v>
      </c>
      <c r="AX196" s="14" t="s">
        <v>73</v>
      </c>
      <c r="AY196" s="246" t="s">
        <v>128</v>
      </c>
    </row>
    <row r="197" s="13" customFormat="1">
      <c r="A197" s="13"/>
      <c r="B197" s="226"/>
      <c r="C197" s="227"/>
      <c r="D197" s="219" t="s">
        <v>141</v>
      </c>
      <c r="E197" s="228" t="s">
        <v>19</v>
      </c>
      <c r="F197" s="229" t="s">
        <v>332</v>
      </c>
      <c r="G197" s="227"/>
      <c r="H197" s="228" t="s">
        <v>19</v>
      </c>
      <c r="I197" s="230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141</v>
      </c>
      <c r="AU197" s="235" t="s">
        <v>83</v>
      </c>
      <c r="AV197" s="13" t="s">
        <v>81</v>
      </c>
      <c r="AW197" s="13" t="s">
        <v>35</v>
      </c>
      <c r="AX197" s="13" t="s">
        <v>73</v>
      </c>
      <c r="AY197" s="235" t="s">
        <v>128</v>
      </c>
    </row>
    <row r="198" s="14" customFormat="1">
      <c r="A198" s="14"/>
      <c r="B198" s="236"/>
      <c r="C198" s="237"/>
      <c r="D198" s="219" t="s">
        <v>141</v>
      </c>
      <c r="E198" s="238" t="s">
        <v>19</v>
      </c>
      <c r="F198" s="239" t="s">
        <v>978</v>
      </c>
      <c r="G198" s="237"/>
      <c r="H198" s="240">
        <v>15.75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141</v>
      </c>
      <c r="AU198" s="246" t="s">
        <v>83</v>
      </c>
      <c r="AV198" s="14" t="s">
        <v>83</v>
      </c>
      <c r="AW198" s="14" t="s">
        <v>35</v>
      </c>
      <c r="AX198" s="14" t="s">
        <v>73</v>
      </c>
      <c r="AY198" s="246" t="s">
        <v>128</v>
      </c>
    </row>
    <row r="199" s="15" customFormat="1">
      <c r="A199" s="15"/>
      <c r="B199" s="247"/>
      <c r="C199" s="248"/>
      <c r="D199" s="219" t="s">
        <v>141</v>
      </c>
      <c r="E199" s="249" t="s">
        <v>19</v>
      </c>
      <c r="F199" s="250" t="s">
        <v>155</v>
      </c>
      <c r="G199" s="248"/>
      <c r="H199" s="251">
        <v>87.400000000000006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7" t="s">
        <v>141</v>
      </c>
      <c r="AU199" s="257" t="s">
        <v>83</v>
      </c>
      <c r="AV199" s="15" t="s">
        <v>135</v>
      </c>
      <c r="AW199" s="15" t="s">
        <v>35</v>
      </c>
      <c r="AX199" s="15" t="s">
        <v>81</v>
      </c>
      <c r="AY199" s="257" t="s">
        <v>128</v>
      </c>
    </row>
    <row r="200" s="12" customFormat="1" ht="22.8" customHeight="1">
      <c r="A200" s="12"/>
      <c r="B200" s="190"/>
      <c r="C200" s="191"/>
      <c r="D200" s="192" t="s">
        <v>72</v>
      </c>
      <c r="E200" s="204" t="s">
        <v>83</v>
      </c>
      <c r="F200" s="204" t="s">
        <v>334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SUM(P201:P219)</f>
        <v>0</v>
      </c>
      <c r="Q200" s="198"/>
      <c r="R200" s="199">
        <f>SUM(R201:R219)</f>
        <v>0.38888928</v>
      </c>
      <c r="S200" s="198"/>
      <c r="T200" s="200">
        <f>SUM(T201:T219)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81</v>
      </c>
      <c r="AT200" s="202" t="s">
        <v>72</v>
      </c>
      <c r="AU200" s="202" t="s">
        <v>81</v>
      </c>
      <c r="AY200" s="201" t="s">
        <v>128</v>
      </c>
      <c r="BK200" s="203">
        <f>SUM(BK201:BK219)</f>
        <v>0</v>
      </c>
    </row>
    <row r="201" s="2" customFormat="1" ht="33" customHeight="1">
      <c r="A201" s="40"/>
      <c r="B201" s="41"/>
      <c r="C201" s="206" t="s">
        <v>266</v>
      </c>
      <c r="D201" s="206" t="s">
        <v>130</v>
      </c>
      <c r="E201" s="207" t="s">
        <v>336</v>
      </c>
      <c r="F201" s="208" t="s">
        <v>337</v>
      </c>
      <c r="G201" s="209" t="s">
        <v>209</v>
      </c>
      <c r="H201" s="210">
        <v>6.75</v>
      </c>
      <c r="I201" s="211"/>
      <c r="J201" s="212">
        <f>ROUND(I201*H201,2)</f>
        <v>0</v>
      </c>
      <c r="K201" s="208" t="s">
        <v>134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135</v>
      </c>
      <c r="AT201" s="217" t="s">
        <v>130</v>
      </c>
      <c r="AU201" s="217" t="s">
        <v>83</v>
      </c>
      <c r="AY201" s="19" t="s">
        <v>128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135</v>
      </c>
      <c r="BM201" s="217" t="s">
        <v>979</v>
      </c>
    </row>
    <row r="202" s="2" customFormat="1">
      <c r="A202" s="40"/>
      <c r="B202" s="41"/>
      <c r="C202" s="42"/>
      <c r="D202" s="219" t="s">
        <v>137</v>
      </c>
      <c r="E202" s="42"/>
      <c r="F202" s="220" t="s">
        <v>339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137</v>
      </c>
      <c r="AU202" s="19" t="s">
        <v>83</v>
      </c>
    </row>
    <row r="203" s="2" customFormat="1">
      <c r="A203" s="40"/>
      <c r="B203" s="41"/>
      <c r="C203" s="42"/>
      <c r="D203" s="224" t="s">
        <v>139</v>
      </c>
      <c r="E203" s="42"/>
      <c r="F203" s="225" t="s">
        <v>340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139</v>
      </c>
      <c r="AU203" s="19" t="s">
        <v>83</v>
      </c>
    </row>
    <row r="204" s="13" customFormat="1">
      <c r="A204" s="13"/>
      <c r="B204" s="226"/>
      <c r="C204" s="227"/>
      <c r="D204" s="219" t="s">
        <v>141</v>
      </c>
      <c r="E204" s="228" t="s">
        <v>19</v>
      </c>
      <c r="F204" s="229" t="s">
        <v>229</v>
      </c>
      <c r="G204" s="227"/>
      <c r="H204" s="228" t="s">
        <v>19</v>
      </c>
      <c r="I204" s="230"/>
      <c r="J204" s="227"/>
      <c r="K204" s="227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141</v>
      </c>
      <c r="AU204" s="235" t="s">
        <v>83</v>
      </c>
      <c r="AV204" s="13" t="s">
        <v>81</v>
      </c>
      <c r="AW204" s="13" t="s">
        <v>35</v>
      </c>
      <c r="AX204" s="13" t="s">
        <v>73</v>
      </c>
      <c r="AY204" s="235" t="s">
        <v>128</v>
      </c>
    </row>
    <row r="205" s="13" customFormat="1">
      <c r="A205" s="13"/>
      <c r="B205" s="226"/>
      <c r="C205" s="227"/>
      <c r="D205" s="219" t="s">
        <v>141</v>
      </c>
      <c r="E205" s="228" t="s">
        <v>19</v>
      </c>
      <c r="F205" s="229" t="s">
        <v>341</v>
      </c>
      <c r="G205" s="227"/>
      <c r="H205" s="228" t="s">
        <v>19</v>
      </c>
      <c r="I205" s="230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141</v>
      </c>
      <c r="AU205" s="235" t="s">
        <v>83</v>
      </c>
      <c r="AV205" s="13" t="s">
        <v>81</v>
      </c>
      <c r="AW205" s="13" t="s">
        <v>35</v>
      </c>
      <c r="AX205" s="13" t="s">
        <v>73</v>
      </c>
      <c r="AY205" s="235" t="s">
        <v>128</v>
      </c>
    </row>
    <row r="206" s="14" customFormat="1">
      <c r="A206" s="14"/>
      <c r="B206" s="236"/>
      <c r="C206" s="237"/>
      <c r="D206" s="219" t="s">
        <v>141</v>
      </c>
      <c r="E206" s="238" t="s">
        <v>19</v>
      </c>
      <c r="F206" s="239" t="s">
        <v>964</v>
      </c>
      <c r="G206" s="237"/>
      <c r="H206" s="240">
        <v>6.75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141</v>
      </c>
      <c r="AU206" s="246" t="s">
        <v>83</v>
      </c>
      <c r="AV206" s="14" t="s">
        <v>83</v>
      </c>
      <c r="AW206" s="14" t="s">
        <v>35</v>
      </c>
      <c r="AX206" s="14" t="s">
        <v>81</v>
      </c>
      <c r="AY206" s="246" t="s">
        <v>128</v>
      </c>
    </row>
    <row r="207" s="2" customFormat="1" ht="24.15" customHeight="1">
      <c r="A207" s="40"/>
      <c r="B207" s="41"/>
      <c r="C207" s="206" t="s">
        <v>276</v>
      </c>
      <c r="D207" s="206" t="s">
        <v>130</v>
      </c>
      <c r="E207" s="207" t="s">
        <v>343</v>
      </c>
      <c r="F207" s="208" t="s">
        <v>344</v>
      </c>
      <c r="G207" s="209" t="s">
        <v>133</v>
      </c>
      <c r="H207" s="210">
        <v>54</v>
      </c>
      <c r="I207" s="211"/>
      <c r="J207" s="212">
        <f>ROUND(I207*H207,2)</f>
        <v>0</v>
      </c>
      <c r="K207" s="208" t="s">
        <v>134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0.00017000000000000001</v>
      </c>
      <c r="R207" s="215">
        <f>Q207*H207</f>
        <v>0.0091800000000000007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135</v>
      </c>
      <c r="AT207" s="217" t="s">
        <v>130</v>
      </c>
      <c r="AU207" s="217" t="s">
        <v>83</v>
      </c>
      <c r="AY207" s="19" t="s">
        <v>128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ROUND(I207*H207,2)</f>
        <v>0</v>
      </c>
      <c r="BL207" s="19" t="s">
        <v>135</v>
      </c>
      <c r="BM207" s="217" t="s">
        <v>980</v>
      </c>
    </row>
    <row r="208" s="2" customFormat="1">
      <c r="A208" s="40"/>
      <c r="B208" s="41"/>
      <c r="C208" s="42"/>
      <c r="D208" s="219" t="s">
        <v>137</v>
      </c>
      <c r="E208" s="42"/>
      <c r="F208" s="220" t="s">
        <v>346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137</v>
      </c>
      <c r="AU208" s="19" t="s">
        <v>83</v>
      </c>
    </row>
    <row r="209" s="2" customFormat="1">
      <c r="A209" s="40"/>
      <c r="B209" s="41"/>
      <c r="C209" s="42"/>
      <c r="D209" s="224" t="s">
        <v>139</v>
      </c>
      <c r="E209" s="42"/>
      <c r="F209" s="225" t="s">
        <v>347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139</v>
      </c>
      <c r="AU209" s="19" t="s">
        <v>83</v>
      </c>
    </row>
    <row r="210" s="13" customFormat="1">
      <c r="A210" s="13"/>
      <c r="B210" s="226"/>
      <c r="C210" s="227"/>
      <c r="D210" s="219" t="s">
        <v>141</v>
      </c>
      <c r="E210" s="228" t="s">
        <v>19</v>
      </c>
      <c r="F210" s="229" t="s">
        <v>229</v>
      </c>
      <c r="G210" s="227"/>
      <c r="H210" s="228" t="s">
        <v>19</v>
      </c>
      <c r="I210" s="230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141</v>
      </c>
      <c r="AU210" s="235" t="s">
        <v>83</v>
      </c>
      <c r="AV210" s="13" t="s">
        <v>81</v>
      </c>
      <c r="AW210" s="13" t="s">
        <v>35</v>
      </c>
      <c r="AX210" s="13" t="s">
        <v>73</v>
      </c>
      <c r="AY210" s="235" t="s">
        <v>128</v>
      </c>
    </row>
    <row r="211" s="14" customFormat="1">
      <c r="A211" s="14"/>
      <c r="B211" s="236"/>
      <c r="C211" s="237"/>
      <c r="D211" s="219" t="s">
        <v>141</v>
      </c>
      <c r="E211" s="238" t="s">
        <v>19</v>
      </c>
      <c r="F211" s="239" t="s">
        <v>981</v>
      </c>
      <c r="G211" s="237"/>
      <c r="H211" s="240">
        <v>54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141</v>
      </c>
      <c r="AU211" s="246" t="s">
        <v>83</v>
      </c>
      <c r="AV211" s="14" t="s">
        <v>83</v>
      </c>
      <c r="AW211" s="14" t="s">
        <v>35</v>
      </c>
      <c r="AX211" s="14" t="s">
        <v>81</v>
      </c>
      <c r="AY211" s="246" t="s">
        <v>128</v>
      </c>
    </row>
    <row r="212" s="2" customFormat="1" ht="24.15" customHeight="1">
      <c r="A212" s="40"/>
      <c r="B212" s="41"/>
      <c r="C212" s="258" t="s">
        <v>205</v>
      </c>
      <c r="D212" s="258" t="s">
        <v>277</v>
      </c>
      <c r="E212" s="259" t="s">
        <v>350</v>
      </c>
      <c r="F212" s="260" t="s">
        <v>351</v>
      </c>
      <c r="G212" s="261" t="s">
        <v>133</v>
      </c>
      <c r="H212" s="262">
        <v>64.799999999999997</v>
      </c>
      <c r="I212" s="263"/>
      <c r="J212" s="264">
        <f>ROUND(I212*H212,2)</f>
        <v>0</v>
      </c>
      <c r="K212" s="260" t="s">
        <v>134</v>
      </c>
      <c r="L212" s="265"/>
      <c r="M212" s="266" t="s">
        <v>19</v>
      </c>
      <c r="N212" s="267" t="s">
        <v>44</v>
      </c>
      <c r="O212" s="86"/>
      <c r="P212" s="215">
        <f>O212*H212</f>
        <v>0</v>
      </c>
      <c r="Q212" s="215">
        <v>0.00029999999999999997</v>
      </c>
      <c r="R212" s="215">
        <f>Q212*H212</f>
        <v>0.019439999999999999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191</v>
      </c>
      <c r="AT212" s="217" t="s">
        <v>277</v>
      </c>
      <c r="AU212" s="217" t="s">
        <v>83</v>
      </c>
      <c r="AY212" s="19" t="s">
        <v>128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81</v>
      </c>
      <c r="BK212" s="218">
        <f>ROUND(I212*H212,2)</f>
        <v>0</v>
      </c>
      <c r="BL212" s="19" t="s">
        <v>135</v>
      </c>
      <c r="BM212" s="217" t="s">
        <v>982</v>
      </c>
    </row>
    <row r="213" s="2" customFormat="1">
      <c r="A213" s="40"/>
      <c r="B213" s="41"/>
      <c r="C213" s="42"/>
      <c r="D213" s="219" t="s">
        <v>137</v>
      </c>
      <c r="E213" s="42"/>
      <c r="F213" s="220" t="s">
        <v>351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137</v>
      </c>
      <c r="AU213" s="19" t="s">
        <v>83</v>
      </c>
    </row>
    <row r="214" s="14" customFormat="1">
      <c r="A214" s="14"/>
      <c r="B214" s="236"/>
      <c r="C214" s="237"/>
      <c r="D214" s="219" t="s">
        <v>141</v>
      </c>
      <c r="E214" s="237"/>
      <c r="F214" s="239" t="s">
        <v>983</v>
      </c>
      <c r="G214" s="237"/>
      <c r="H214" s="240">
        <v>64.799999999999997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141</v>
      </c>
      <c r="AU214" s="246" t="s">
        <v>83</v>
      </c>
      <c r="AV214" s="14" t="s">
        <v>83</v>
      </c>
      <c r="AW214" s="14" t="s">
        <v>4</v>
      </c>
      <c r="AX214" s="14" t="s">
        <v>81</v>
      </c>
      <c r="AY214" s="246" t="s">
        <v>128</v>
      </c>
    </row>
    <row r="215" s="2" customFormat="1" ht="16.5" customHeight="1">
      <c r="A215" s="40"/>
      <c r="B215" s="41"/>
      <c r="C215" s="206" t="s">
        <v>7</v>
      </c>
      <c r="D215" s="206" t="s">
        <v>130</v>
      </c>
      <c r="E215" s="207" t="s">
        <v>355</v>
      </c>
      <c r="F215" s="208" t="s">
        <v>356</v>
      </c>
      <c r="G215" s="209" t="s">
        <v>209</v>
      </c>
      <c r="H215" s="210">
        <v>0.14399999999999999</v>
      </c>
      <c r="I215" s="211"/>
      <c r="J215" s="212">
        <f>ROUND(I215*H215,2)</f>
        <v>0</v>
      </c>
      <c r="K215" s="208" t="s">
        <v>134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2.5018699999999998</v>
      </c>
      <c r="R215" s="215">
        <f>Q215*H215</f>
        <v>0.36026927999999997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135</v>
      </c>
      <c r="AT215" s="217" t="s">
        <v>130</v>
      </c>
      <c r="AU215" s="217" t="s">
        <v>83</v>
      </c>
      <c r="AY215" s="19" t="s">
        <v>128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81</v>
      </c>
      <c r="BK215" s="218">
        <f>ROUND(I215*H215,2)</f>
        <v>0</v>
      </c>
      <c r="BL215" s="19" t="s">
        <v>135</v>
      </c>
      <c r="BM215" s="217" t="s">
        <v>984</v>
      </c>
    </row>
    <row r="216" s="2" customFormat="1">
      <c r="A216" s="40"/>
      <c r="B216" s="41"/>
      <c r="C216" s="42"/>
      <c r="D216" s="219" t="s">
        <v>137</v>
      </c>
      <c r="E216" s="42"/>
      <c r="F216" s="220" t="s">
        <v>358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137</v>
      </c>
      <c r="AU216" s="19" t="s">
        <v>83</v>
      </c>
    </row>
    <row r="217" s="2" customFormat="1">
      <c r="A217" s="40"/>
      <c r="B217" s="41"/>
      <c r="C217" s="42"/>
      <c r="D217" s="224" t="s">
        <v>139</v>
      </c>
      <c r="E217" s="42"/>
      <c r="F217" s="225" t="s">
        <v>359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139</v>
      </c>
      <c r="AU217" s="19" t="s">
        <v>83</v>
      </c>
    </row>
    <row r="218" s="13" customFormat="1">
      <c r="A218" s="13"/>
      <c r="B218" s="226"/>
      <c r="C218" s="227"/>
      <c r="D218" s="219" t="s">
        <v>141</v>
      </c>
      <c r="E218" s="228" t="s">
        <v>19</v>
      </c>
      <c r="F218" s="229" t="s">
        <v>360</v>
      </c>
      <c r="G218" s="227"/>
      <c r="H218" s="228" t="s">
        <v>19</v>
      </c>
      <c r="I218" s="230"/>
      <c r="J218" s="227"/>
      <c r="K218" s="227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141</v>
      </c>
      <c r="AU218" s="235" t="s">
        <v>83</v>
      </c>
      <c r="AV218" s="13" t="s">
        <v>81</v>
      </c>
      <c r="AW218" s="13" t="s">
        <v>35</v>
      </c>
      <c r="AX218" s="13" t="s">
        <v>73</v>
      </c>
      <c r="AY218" s="235" t="s">
        <v>128</v>
      </c>
    </row>
    <row r="219" s="14" customFormat="1">
      <c r="A219" s="14"/>
      <c r="B219" s="236"/>
      <c r="C219" s="237"/>
      <c r="D219" s="219" t="s">
        <v>141</v>
      </c>
      <c r="E219" s="238" t="s">
        <v>19</v>
      </c>
      <c r="F219" s="239" t="s">
        <v>985</v>
      </c>
      <c r="G219" s="237"/>
      <c r="H219" s="240">
        <v>0.14399999999999999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141</v>
      </c>
      <c r="AU219" s="246" t="s">
        <v>83</v>
      </c>
      <c r="AV219" s="14" t="s">
        <v>83</v>
      </c>
      <c r="AW219" s="14" t="s">
        <v>35</v>
      </c>
      <c r="AX219" s="14" t="s">
        <v>81</v>
      </c>
      <c r="AY219" s="246" t="s">
        <v>128</v>
      </c>
    </row>
    <row r="220" s="12" customFormat="1" ht="22.8" customHeight="1">
      <c r="A220" s="12"/>
      <c r="B220" s="190"/>
      <c r="C220" s="191"/>
      <c r="D220" s="192" t="s">
        <v>72</v>
      </c>
      <c r="E220" s="204" t="s">
        <v>168</v>
      </c>
      <c r="F220" s="204" t="s">
        <v>362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SUM(P221:P276)</f>
        <v>0</v>
      </c>
      <c r="Q220" s="198"/>
      <c r="R220" s="199">
        <f>SUM(R221:R276)</f>
        <v>67.864859999999993</v>
      </c>
      <c r="S220" s="198"/>
      <c r="T220" s="200">
        <f>SUM(T221:T276)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81</v>
      </c>
      <c r="AT220" s="202" t="s">
        <v>72</v>
      </c>
      <c r="AU220" s="202" t="s">
        <v>81</v>
      </c>
      <c r="AY220" s="201" t="s">
        <v>128</v>
      </c>
      <c r="BK220" s="203">
        <f>SUM(BK221:BK276)</f>
        <v>0</v>
      </c>
    </row>
    <row r="221" s="2" customFormat="1" ht="21.75" customHeight="1">
      <c r="A221" s="40"/>
      <c r="B221" s="41"/>
      <c r="C221" s="206" t="s">
        <v>296</v>
      </c>
      <c r="D221" s="206" t="s">
        <v>130</v>
      </c>
      <c r="E221" s="207" t="s">
        <v>364</v>
      </c>
      <c r="F221" s="208" t="s">
        <v>365</v>
      </c>
      <c r="G221" s="209" t="s">
        <v>133</v>
      </c>
      <c r="H221" s="210">
        <v>32</v>
      </c>
      <c r="I221" s="211"/>
      <c r="J221" s="212">
        <f>ROUND(I221*H221,2)</f>
        <v>0</v>
      </c>
      <c r="K221" s="208" t="s">
        <v>134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0.34499999999999997</v>
      </c>
      <c r="R221" s="215">
        <f>Q221*H221</f>
        <v>11.039999999999999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135</v>
      </c>
      <c r="AT221" s="217" t="s">
        <v>130</v>
      </c>
      <c r="AU221" s="217" t="s">
        <v>83</v>
      </c>
      <c r="AY221" s="19" t="s">
        <v>128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81</v>
      </c>
      <c r="BK221" s="218">
        <f>ROUND(I221*H221,2)</f>
        <v>0</v>
      </c>
      <c r="BL221" s="19" t="s">
        <v>135</v>
      </c>
      <c r="BM221" s="217" t="s">
        <v>986</v>
      </c>
    </row>
    <row r="222" s="2" customFormat="1">
      <c r="A222" s="40"/>
      <c r="B222" s="41"/>
      <c r="C222" s="42"/>
      <c r="D222" s="219" t="s">
        <v>137</v>
      </c>
      <c r="E222" s="42"/>
      <c r="F222" s="220" t="s">
        <v>367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137</v>
      </c>
      <c r="AU222" s="19" t="s">
        <v>83</v>
      </c>
    </row>
    <row r="223" s="2" customFormat="1">
      <c r="A223" s="40"/>
      <c r="B223" s="41"/>
      <c r="C223" s="42"/>
      <c r="D223" s="224" t="s">
        <v>139</v>
      </c>
      <c r="E223" s="42"/>
      <c r="F223" s="225" t="s">
        <v>368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139</v>
      </c>
      <c r="AU223" s="19" t="s">
        <v>83</v>
      </c>
    </row>
    <row r="224" s="13" customFormat="1">
      <c r="A224" s="13"/>
      <c r="B224" s="226"/>
      <c r="C224" s="227"/>
      <c r="D224" s="219" t="s">
        <v>141</v>
      </c>
      <c r="E224" s="228" t="s">
        <v>19</v>
      </c>
      <c r="F224" s="229" t="s">
        <v>329</v>
      </c>
      <c r="G224" s="227"/>
      <c r="H224" s="228" t="s">
        <v>19</v>
      </c>
      <c r="I224" s="230"/>
      <c r="J224" s="227"/>
      <c r="K224" s="227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141</v>
      </c>
      <c r="AU224" s="235" t="s">
        <v>83</v>
      </c>
      <c r="AV224" s="13" t="s">
        <v>81</v>
      </c>
      <c r="AW224" s="13" t="s">
        <v>35</v>
      </c>
      <c r="AX224" s="13" t="s">
        <v>73</v>
      </c>
      <c r="AY224" s="235" t="s">
        <v>128</v>
      </c>
    </row>
    <row r="225" s="13" customFormat="1">
      <c r="A225" s="13"/>
      <c r="B225" s="226"/>
      <c r="C225" s="227"/>
      <c r="D225" s="219" t="s">
        <v>141</v>
      </c>
      <c r="E225" s="228" t="s">
        <v>19</v>
      </c>
      <c r="F225" s="229" t="s">
        <v>369</v>
      </c>
      <c r="G225" s="227"/>
      <c r="H225" s="228" t="s">
        <v>19</v>
      </c>
      <c r="I225" s="230"/>
      <c r="J225" s="227"/>
      <c r="K225" s="227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141</v>
      </c>
      <c r="AU225" s="235" t="s">
        <v>83</v>
      </c>
      <c r="AV225" s="13" t="s">
        <v>81</v>
      </c>
      <c r="AW225" s="13" t="s">
        <v>35</v>
      </c>
      <c r="AX225" s="13" t="s">
        <v>73</v>
      </c>
      <c r="AY225" s="235" t="s">
        <v>128</v>
      </c>
    </row>
    <row r="226" s="14" customFormat="1">
      <c r="A226" s="14"/>
      <c r="B226" s="236"/>
      <c r="C226" s="237"/>
      <c r="D226" s="219" t="s">
        <v>141</v>
      </c>
      <c r="E226" s="238" t="s">
        <v>19</v>
      </c>
      <c r="F226" s="239" t="s">
        <v>143</v>
      </c>
      <c r="G226" s="237"/>
      <c r="H226" s="240">
        <v>16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141</v>
      </c>
      <c r="AU226" s="246" t="s">
        <v>83</v>
      </c>
      <c r="AV226" s="14" t="s">
        <v>83</v>
      </c>
      <c r="AW226" s="14" t="s">
        <v>35</v>
      </c>
      <c r="AX226" s="14" t="s">
        <v>73</v>
      </c>
      <c r="AY226" s="246" t="s">
        <v>128</v>
      </c>
    </row>
    <row r="227" s="13" customFormat="1">
      <c r="A227" s="13"/>
      <c r="B227" s="226"/>
      <c r="C227" s="227"/>
      <c r="D227" s="219" t="s">
        <v>141</v>
      </c>
      <c r="E227" s="228" t="s">
        <v>19</v>
      </c>
      <c r="F227" s="229" t="s">
        <v>370</v>
      </c>
      <c r="G227" s="227"/>
      <c r="H227" s="228" t="s">
        <v>19</v>
      </c>
      <c r="I227" s="230"/>
      <c r="J227" s="227"/>
      <c r="K227" s="227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141</v>
      </c>
      <c r="AU227" s="235" t="s">
        <v>83</v>
      </c>
      <c r="AV227" s="13" t="s">
        <v>81</v>
      </c>
      <c r="AW227" s="13" t="s">
        <v>35</v>
      </c>
      <c r="AX227" s="13" t="s">
        <v>73</v>
      </c>
      <c r="AY227" s="235" t="s">
        <v>128</v>
      </c>
    </row>
    <row r="228" s="14" customFormat="1">
      <c r="A228" s="14"/>
      <c r="B228" s="236"/>
      <c r="C228" s="237"/>
      <c r="D228" s="219" t="s">
        <v>141</v>
      </c>
      <c r="E228" s="238" t="s">
        <v>19</v>
      </c>
      <c r="F228" s="239" t="s">
        <v>143</v>
      </c>
      <c r="G228" s="237"/>
      <c r="H228" s="240">
        <v>16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141</v>
      </c>
      <c r="AU228" s="246" t="s">
        <v>83</v>
      </c>
      <c r="AV228" s="14" t="s">
        <v>83</v>
      </c>
      <c r="AW228" s="14" t="s">
        <v>35</v>
      </c>
      <c r="AX228" s="14" t="s">
        <v>73</v>
      </c>
      <c r="AY228" s="246" t="s">
        <v>128</v>
      </c>
    </row>
    <row r="229" s="15" customFormat="1">
      <c r="A229" s="15"/>
      <c r="B229" s="247"/>
      <c r="C229" s="248"/>
      <c r="D229" s="219" t="s">
        <v>141</v>
      </c>
      <c r="E229" s="249" t="s">
        <v>19</v>
      </c>
      <c r="F229" s="250" t="s">
        <v>155</v>
      </c>
      <c r="G229" s="248"/>
      <c r="H229" s="251">
        <v>32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7" t="s">
        <v>141</v>
      </c>
      <c r="AU229" s="257" t="s">
        <v>83</v>
      </c>
      <c r="AV229" s="15" t="s">
        <v>135</v>
      </c>
      <c r="AW229" s="15" t="s">
        <v>35</v>
      </c>
      <c r="AX229" s="15" t="s">
        <v>81</v>
      </c>
      <c r="AY229" s="257" t="s">
        <v>128</v>
      </c>
    </row>
    <row r="230" s="2" customFormat="1" ht="21.75" customHeight="1">
      <c r="A230" s="40"/>
      <c r="B230" s="41"/>
      <c r="C230" s="206" t="s">
        <v>305</v>
      </c>
      <c r="D230" s="206" t="s">
        <v>130</v>
      </c>
      <c r="E230" s="207" t="s">
        <v>372</v>
      </c>
      <c r="F230" s="208" t="s">
        <v>373</v>
      </c>
      <c r="G230" s="209" t="s">
        <v>133</v>
      </c>
      <c r="H230" s="210">
        <v>71.400000000000006</v>
      </c>
      <c r="I230" s="211"/>
      <c r="J230" s="212">
        <f>ROUND(I230*H230,2)</f>
        <v>0</v>
      </c>
      <c r="K230" s="208" t="s">
        <v>134</v>
      </c>
      <c r="L230" s="46"/>
      <c r="M230" s="213" t="s">
        <v>19</v>
      </c>
      <c r="N230" s="214" t="s">
        <v>44</v>
      </c>
      <c r="O230" s="86"/>
      <c r="P230" s="215">
        <f>O230*H230</f>
        <v>0</v>
      </c>
      <c r="Q230" s="215">
        <v>0.46000000000000002</v>
      </c>
      <c r="R230" s="215">
        <f>Q230*H230</f>
        <v>32.844000000000001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135</v>
      </c>
      <c r="AT230" s="217" t="s">
        <v>130</v>
      </c>
      <c r="AU230" s="217" t="s">
        <v>83</v>
      </c>
      <c r="AY230" s="19" t="s">
        <v>128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81</v>
      </c>
      <c r="BK230" s="218">
        <f>ROUND(I230*H230,2)</f>
        <v>0</v>
      </c>
      <c r="BL230" s="19" t="s">
        <v>135</v>
      </c>
      <c r="BM230" s="217" t="s">
        <v>987</v>
      </c>
    </row>
    <row r="231" s="2" customFormat="1">
      <c r="A231" s="40"/>
      <c r="B231" s="41"/>
      <c r="C231" s="42"/>
      <c r="D231" s="219" t="s">
        <v>137</v>
      </c>
      <c r="E231" s="42"/>
      <c r="F231" s="220" t="s">
        <v>375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137</v>
      </c>
      <c r="AU231" s="19" t="s">
        <v>83</v>
      </c>
    </row>
    <row r="232" s="2" customFormat="1">
      <c r="A232" s="40"/>
      <c r="B232" s="41"/>
      <c r="C232" s="42"/>
      <c r="D232" s="224" t="s">
        <v>139</v>
      </c>
      <c r="E232" s="42"/>
      <c r="F232" s="225" t="s">
        <v>376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139</v>
      </c>
      <c r="AU232" s="19" t="s">
        <v>83</v>
      </c>
    </row>
    <row r="233" s="13" customFormat="1">
      <c r="A233" s="13"/>
      <c r="B233" s="226"/>
      <c r="C233" s="227"/>
      <c r="D233" s="219" t="s">
        <v>141</v>
      </c>
      <c r="E233" s="228" t="s">
        <v>19</v>
      </c>
      <c r="F233" s="229" t="s">
        <v>330</v>
      </c>
      <c r="G233" s="227"/>
      <c r="H233" s="228" t="s">
        <v>19</v>
      </c>
      <c r="I233" s="230"/>
      <c r="J233" s="227"/>
      <c r="K233" s="227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141</v>
      </c>
      <c r="AU233" s="235" t="s">
        <v>83</v>
      </c>
      <c r="AV233" s="13" t="s">
        <v>81</v>
      </c>
      <c r="AW233" s="13" t="s">
        <v>35</v>
      </c>
      <c r="AX233" s="13" t="s">
        <v>73</v>
      </c>
      <c r="AY233" s="235" t="s">
        <v>128</v>
      </c>
    </row>
    <row r="234" s="14" customFormat="1">
      <c r="A234" s="14"/>
      <c r="B234" s="236"/>
      <c r="C234" s="237"/>
      <c r="D234" s="219" t="s">
        <v>141</v>
      </c>
      <c r="E234" s="238" t="s">
        <v>19</v>
      </c>
      <c r="F234" s="239" t="s">
        <v>977</v>
      </c>
      <c r="G234" s="237"/>
      <c r="H234" s="240">
        <v>55.649999999999999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141</v>
      </c>
      <c r="AU234" s="246" t="s">
        <v>83</v>
      </c>
      <c r="AV234" s="14" t="s">
        <v>83</v>
      </c>
      <c r="AW234" s="14" t="s">
        <v>35</v>
      </c>
      <c r="AX234" s="14" t="s">
        <v>73</v>
      </c>
      <c r="AY234" s="246" t="s">
        <v>128</v>
      </c>
    </row>
    <row r="235" s="13" customFormat="1">
      <c r="A235" s="13"/>
      <c r="B235" s="226"/>
      <c r="C235" s="227"/>
      <c r="D235" s="219" t="s">
        <v>141</v>
      </c>
      <c r="E235" s="228" t="s">
        <v>19</v>
      </c>
      <c r="F235" s="229" t="s">
        <v>332</v>
      </c>
      <c r="G235" s="227"/>
      <c r="H235" s="228" t="s">
        <v>19</v>
      </c>
      <c r="I235" s="230"/>
      <c r="J235" s="227"/>
      <c r="K235" s="227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141</v>
      </c>
      <c r="AU235" s="235" t="s">
        <v>83</v>
      </c>
      <c r="AV235" s="13" t="s">
        <v>81</v>
      </c>
      <c r="AW235" s="13" t="s">
        <v>35</v>
      </c>
      <c r="AX235" s="13" t="s">
        <v>73</v>
      </c>
      <c r="AY235" s="235" t="s">
        <v>128</v>
      </c>
    </row>
    <row r="236" s="14" customFormat="1">
      <c r="A236" s="14"/>
      <c r="B236" s="236"/>
      <c r="C236" s="237"/>
      <c r="D236" s="219" t="s">
        <v>141</v>
      </c>
      <c r="E236" s="238" t="s">
        <v>19</v>
      </c>
      <c r="F236" s="239" t="s">
        <v>978</v>
      </c>
      <c r="G236" s="237"/>
      <c r="H236" s="240">
        <v>15.75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141</v>
      </c>
      <c r="AU236" s="246" t="s">
        <v>83</v>
      </c>
      <c r="AV236" s="14" t="s">
        <v>83</v>
      </c>
      <c r="AW236" s="14" t="s">
        <v>35</v>
      </c>
      <c r="AX236" s="14" t="s">
        <v>73</v>
      </c>
      <c r="AY236" s="246" t="s">
        <v>128</v>
      </c>
    </row>
    <row r="237" s="15" customFormat="1">
      <c r="A237" s="15"/>
      <c r="B237" s="247"/>
      <c r="C237" s="248"/>
      <c r="D237" s="219" t="s">
        <v>141</v>
      </c>
      <c r="E237" s="249" t="s">
        <v>19</v>
      </c>
      <c r="F237" s="250" t="s">
        <v>155</v>
      </c>
      <c r="G237" s="248"/>
      <c r="H237" s="251">
        <v>71.400000000000006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7" t="s">
        <v>141</v>
      </c>
      <c r="AU237" s="257" t="s">
        <v>83</v>
      </c>
      <c r="AV237" s="15" t="s">
        <v>135</v>
      </c>
      <c r="AW237" s="15" t="s">
        <v>35</v>
      </c>
      <c r="AX237" s="15" t="s">
        <v>81</v>
      </c>
      <c r="AY237" s="257" t="s">
        <v>128</v>
      </c>
    </row>
    <row r="238" s="2" customFormat="1" ht="24.15" customHeight="1">
      <c r="A238" s="40"/>
      <c r="B238" s="41"/>
      <c r="C238" s="206" t="s">
        <v>311</v>
      </c>
      <c r="D238" s="206" t="s">
        <v>130</v>
      </c>
      <c r="E238" s="207" t="s">
        <v>378</v>
      </c>
      <c r="F238" s="208" t="s">
        <v>379</v>
      </c>
      <c r="G238" s="209" t="s">
        <v>133</v>
      </c>
      <c r="H238" s="210">
        <v>33.600000000000001</v>
      </c>
      <c r="I238" s="211"/>
      <c r="J238" s="212">
        <f>ROUND(I238*H238,2)</f>
        <v>0</v>
      </c>
      <c r="K238" s="208" t="s">
        <v>134</v>
      </c>
      <c r="L238" s="46"/>
      <c r="M238" s="213" t="s">
        <v>19</v>
      </c>
      <c r="N238" s="214" t="s">
        <v>44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135</v>
      </c>
      <c r="AT238" s="217" t="s">
        <v>130</v>
      </c>
      <c r="AU238" s="217" t="s">
        <v>83</v>
      </c>
      <c r="AY238" s="19" t="s">
        <v>128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81</v>
      </c>
      <c r="BK238" s="218">
        <f>ROUND(I238*H238,2)</f>
        <v>0</v>
      </c>
      <c r="BL238" s="19" t="s">
        <v>135</v>
      </c>
      <c r="BM238" s="217" t="s">
        <v>988</v>
      </c>
    </row>
    <row r="239" s="2" customFormat="1">
      <c r="A239" s="40"/>
      <c r="B239" s="41"/>
      <c r="C239" s="42"/>
      <c r="D239" s="219" t="s">
        <v>137</v>
      </c>
      <c r="E239" s="42"/>
      <c r="F239" s="220" t="s">
        <v>381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137</v>
      </c>
      <c r="AU239" s="19" t="s">
        <v>83</v>
      </c>
    </row>
    <row r="240" s="2" customFormat="1">
      <c r="A240" s="40"/>
      <c r="B240" s="41"/>
      <c r="C240" s="42"/>
      <c r="D240" s="224" t="s">
        <v>139</v>
      </c>
      <c r="E240" s="42"/>
      <c r="F240" s="225" t="s">
        <v>382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139</v>
      </c>
      <c r="AU240" s="19" t="s">
        <v>83</v>
      </c>
    </row>
    <row r="241" s="13" customFormat="1">
      <c r="A241" s="13"/>
      <c r="B241" s="226"/>
      <c r="C241" s="227"/>
      <c r="D241" s="219" t="s">
        <v>141</v>
      </c>
      <c r="E241" s="228" t="s">
        <v>19</v>
      </c>
      <c r="F241" s="229" t="s">
        <v>213</v>
      </c>
      <c r="G241" s="227"/>
      <c r="H241" s="228" t="s">
        <v>19</v>
      </c>
      <c r="I241" s="230"/>
      <c r="J241" s="227"/>
      <c r="K241" s="227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141</v>
      </c>
      <c r="AU241" s="235" t="s">
        <v>83</v>
      </c>
      <c r="AV241" s="13" t="s">
        <v>81</v>
      </c>
      <c r="AW241" s="13" t="s">
        <v>35</v>
      </c>
      <c r="AX241" s="13" t="s">
        <v>73</v>
      </c>
      <c r="AY241" s="235" t="s">
        <v>128</v>
      </c>
    </row>
    <row r="242" s="13" customFormat="1">
      <c r="A242" s="13"/>
      <c r="B242" s="226"/>
      <c r="C242" s="227"/>
      <c r="D242" s="219" t="s">
        <v>141</v>
      </c>
      <c r="E242" s="228" t="s">
        <v>19</v>
      </c>
      <c r="F242" s="229" t="s">
        <v>214</v>
      </c>
      <c r="G242" s="227"/>
      <c r="H242" s="228" t="s">
        <v>19</v>
      </c>
      <c r="I242" s="230"/>
      <c r="J242" s="227"/>
      <c r="K242" s="227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141</v>
      </c>
      <c r="AU242" s="235" t="s">
        <v>83</v>
      </c>
      <c r="AV242" s="13" t="s">
        <v>81</v>
      </c>
      <c r="AW242" s="13" t="s">
        <v>35</v>
      </c>
      <c r="AX242" s="13" t="s">
        <v>73</v>
      </c>
      <c r="AY242" s="235" t="s">
        <v>128</v>
      </c>
    </row>
    <row r="243" s="13" customFormat="1">
      <c r="A243" s="13"/>
      <c r="B243" s="226"/>
      <c r="C243" s="227"/>
      <c r="D243" s="219" t="s">
        <v>141</v>
      </c>
      <c r="E243" s="228" t="s">
        <v>19</v>
      </c>
      <c r="F243" s="229" t="s">
        <v>383</v>
      </c>
      <c r="G243" s="227"/>
      <c r="H243" s="228" t="s">
        <v>19</v>
      </c>
      <c r="I243" s="230"/>
      <c r="J243" s="227"/>
      <c r="K243" s="227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141</v>
      </c>
      <c r="AU243" s="235" t="s">
        <v>83</v>
      </c>
      <c r="AV243" s="13" t="s">
        <v>81</v>
      </c>
      <c r="AW243" s="13" t="s">
        <v>35</v>
      </c>
      <c r="AX243" s="13" t="s">
        <v>73</v>
      </c>
      <c r="AY243" s="235" t="s">
        <v>128</v>
      </c>
    </row>
    <row r="244" s="13" customFormat="1">
      <c r="A244" s="13"/>
      <c r="B244" s="226"/>
      <c r="C244" s="227"/>
      <c r="D244" s="219" t="s">
        <v>141</v>
      </c>
      <c r="E244" s="228" t="s">
        <v>19</v>
      </c>
      <c r="F244" s="229" t="s">
        <v>216</v>
      </c>
      <c r="G244" s="227"/>
      <c r="H244" s="228" t="s">
        <v>19</v>
      </c>
      <c r="I244" s="230"/>
      <c r="J244" s="227"/>
      <c r="K244" s="227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141</v>
      </c>
      <c r="AU244" s="235" t="s">
        <v>83</v>
      </c>
      <c r="AV244" s="13" t="s">
        <v>81</v>
      </c>
      <c r="AW244" s="13" t="s">
        <v>35</v>
      </c>
      <c r="AX244" s="13" t="s">
        <v>73</v>
      </c>
      <c r="AY244" s="235" t="s">
        <v>128</v>
      </c>
    </row>
    <row r="245" s="14" customFormat="1">
      <c r="A245" s="14"/>
      <c r="B245" s="236"/>
      <c r="C245" s="237"/>
      <c r="D245" s="219" t="s">
        <v>141</v>
      </c>
      <c r="E245" s="238" t="s">
        <v>19</v>
      </c>
      <c r="F245" s="239" t="s">
        <v>989</v>
      </c>
      <c r="G245" s="237"/>
      <c r="H245" s="240">
        <v>33.600000000000001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141</v>
      </c>
      <c r="AU245" s="246" t="s">
        <v>83</v>
      </c>
      <c r="AV245" s="14" t="s">
        <v>83</v>
      </c>
      <c r="AW245" s="14" t="s">
        <v>35</v>
      </c>
      <c r="AX245" s="14" t="s">
        <v>81</v>
      </c>
      <c r="AY245" s="246" t="s">
        <v>128</v>
      </c>
    </row>
    <row r="246" s="2" customFormat="1" ht="33" customHeight="1">
      <c r="A246" s="40"/>
      <c r="B246" s="41"/>
      <c r="C246" s="206" t="s">
        <v>317</v>
      </c>
      <c r="D246" s="206" t="s">
        <v>130</v>
      </c>
      <c r="E246" s="207" t="s">
        <v>386</v>
      </c>
      <c r="F246" s="208" t="s">
        <v>387</v>
      </c>
      <c r="G246" s="209" t="s">
        <v>133</v>
      </c>
      <c r="H246" s="210">
        <v>16</v>
      </c>
      <c r="I246" s="211"/>
      <c r="J246" s="212">
        <f>ROUND(I246*H246,2)</f>
        <v>0</v>
      </c>
      <c r="K246" s="208" t="s">
        <v>134</v>
      </c>
      <c r="L246" s="46"/>
      <c r="M246" s="213" t="s">
        <v>19</v>
      </c>
      <c r="N246" s="214" t="s">
        <v>44</v>
      </c>
      <c r="O246" s="86"/>
      <c r="P246" s="215">
        <f>O246*H246</f>
        <v>0</v>
      </c>
      <c r="Q246" s="215">
        <v>0.21099999999999999</v>
      </c>
      <c r="R246" s="215">
        <f>Q246*H246</f>
        <v>3.3759999999999999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135</v>
      </c>
      <c r="AT246" s="217" t="s">
        <v>130</v>
      </c>
      <c r="AU246" s="217" t="s">
        <v>83</v>
      </c>
      <c r="AY246" s="19" t="s">
        <v>128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81</v>
      </c>
      <c r="BK246" s="218">
        <f>ROUND(I246*H246,2)</f>
        <v>0</v>
      </c>
      <c r="BL246" s="19" t="s">
        <v>135</v>
      </c>
      <c r="BM246" s="217" t="s">
        <v>990</v>
      </c>
    </row>
    <row r="247" s="2" customFormat="1">
      <c r="A247" s="40"/>
      <c r="B247" s="41"/>
      <c r="C247" s="42"/>
      <c r="D247" s="219" t="s">
        <v>137</v>
      </c>
      <c r="E247" s="42"/>
      <c r="F247" s="220" t="s">
        <v>389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137</v>
      </c>
      <c r="AU247" s="19" t="s">
        <v>83</v>
      </c>
    </row>
    <row r="248" s="2" customFormat="1">
      <c r="A248" s="40"/>
      <c r="B248" s="41"/>
      <c r="C248" s="42"/>
      <c r="D248" s="224" t="s">
        <v>139</v>
      </c>
      <c r="E248" s="42"/>
      <c r="F248" s="225" t="s">
        <v>390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139</v>
      </c>
      <c r="AU248" s="19" t="s">
        <v>83</v>
      </c>
    </row>
    <row r="249" s="2" customFormat="1" ht="24.15" customHeight="1">
      <c r="A249" s="40"/>
      <c r="B249" s="41"/>
      <c r="C249" s="206" t="s">
        <v>323</v>
      </c>
      <c r="D249" s="206" t="s">
        <v>130</v>
      </c>
      <c r="E249" s="207" t="s">
        <v>392</v>
      </c>
      <c r="F249" s="208" t="s">
        <v>393</v>
      </c>
      <c r="G249" s="209" t="s">
        <v>133</v>
      </c>
      <c r="H249" s="210">
        <v>16</v>
      </c>
      <c r="I249" s="211"/>
      <c r="J249" s="212">
        <f>ROUND(I249*H249,2)</f>
        <v>0</v>
      </c>
      <c r="K249" s="208" t="s">
        <v>134</v>
      </c>
      <c r="L249" s="46"/>
      <c r="M249" s="213" t="s">
        <v>19</v>
      </c>
      <c r="N249" s="214" t="s">
        <v>44</v>
      </c>
      <c r="O249" s="86"/>
      <c r="P249" s="215">
        <f>O249*H249</f>
        <v>0</v>
      </c>
      <c r="Q249" s="215">
        <v>0.0060099999999999997</v>
      </c>
      <c r="R249" s="215">
        <f>Q249*H249</f>
        <v>0.096159999999999995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135</v>
      </c>
      <c r="AT249" s="217" t="s">
        <v>130</v>
      </c>
      <c r="AU249" s="217" t="s">
        <v>83</v>
      </c>
      <c r="AY249" s="19" t="s">
        <v>128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81</v>
      </c>
      <c r="BK249" s="218">
        <f>ROUND(I249*H249,2)</f>
        <v>0</v>
      </c>
      <c r="BL249" s="19" t="s">
        <v>135</v>
      </c>
      <c r="BM249" s="217" t="s">
        <v>991</v>
      </c>
    </row>
    <row r="250" s="2" customFormat="1">
      <c r="A250" s="40"/>
      <c r="B250" s="41"/>
      <c r="C250" s="42"/>
      <c r="D250" s="219" t="s">
        <v>137</v>
      </c>
      <c r="E250" s="42"/>
      <c r="F250" s="220" t="s">
        <v>395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137</v>
      </c>
      <c r="AU250" s="19" t="s">
        <v>83</v>
      </c>
    </row>
    <row r="251" s="2" customFormat="1">
      <c r="A251" s="40"/>
      <c r="B251" s="41"/>
      <c r="C251" s="42"/>
      <c r="D251" s="224" t="s">
        <v>139</v>
      </c>
      <c r="E251" s="42"/>
      <c r="F251" s="225" t="s">
        <v>396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139</v>
      </c>
      <c r="AU251" s="19" t="s">
        <v>83</v>
      </c>
    </row>
    <row r="252" s="2" customFormat="1" ht="24.15" customHeight="1">
      <c r="A252" s="40"/>
      <c r="B252" s="41"/>
      <c r="C252" s="206" t="s">
        <v>335</v>
      </c>
      <c r="D252" s="206" t="s">
        <v>130</v>
      </c>
      <c r="E252" s="207" t="s">
        <v>398</v>
      </c>
      <c r="F252" s="208" t="s">
        <v>399</v>
      </c>
      <c r="G252" s="209" t="s">
        <v>133</v>
      </c>
      <c r="H252" s="210">
        <v>16</v>
      </c>
      <c r="I252" s="211"/>
      <c r="J252" s="212">
        <f>ROUND(I252*H252,2)</f>
        <v>0</v>
      </c>
      <c r="K252" s="208" t="s">
        <v>134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0.00031</v>
      </c>
      <c r="R252" s="215">
        <f>Q252*H252</f>
        <v>0.00496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135</v>
      </c>
      <c r="AT252" s="217" t="s">
        <v>130</v>
      </c>
      <c r="AU252" s="217" t="s">
        <v>83</v>
      </c>
      <c r="AY252" s="19" t="s">
        <v>128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81</v>
      </c>
      <c r="BK252" s="218">
        <f>ROUND(I252*H252,2)</f>
        <v>0</v>
      </c>
      <c r="BL252" s="19" t="s">
        <v>135</v>
      </c>
      <c r="BM252" s="217" t="s">
        <v>992</v>
      </c>
    </row>
    <row r="253" s="2" customFormat="1">
      <c r="A253" s="40"/>
      <c r="B253" s="41"/>
      <c r="C253" s="42"/>
      <c r="D253" s="219" t="s">
        <v>137</v>
      </c>
      <c r="E253" s="42"/>
      <c r="F253" s="220" t="s">
        <v>401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137</v>
      </c>
      <c r="AU253" s="19" t="s">
        <v>83</v>
      </c>
    </row>
    <row r="254" s="2" customFormat="1">
      <c r="A254" s="40"/>
      <c r="B254" s="41"/>
      <c r="C254" s="42"/>
      <c r="D254" s="224" t="s">
        <v>139</v>
      </c>
      <c r="E254" s="42"/>
      <c r="F254" s="225" t="s">
        <v>402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139</v>
      </c>
      <c r="AU254" s="19" t="s">
        <v>83</v>
      </c>
    </row>
    <row r="255" s="2" customFormat="1" ht="33" customHeight="1">
      <c r="A255" s="40"/>
      <c r="B255" s="41"/>
      <c r="C255" s="206" t="s">
        <v>342</v>
      </c>
      <c r="D255" s="206" t="s">
        <v>130</v>
      </c>
      <c r="E255" s="207" t="s">
        <v>404</v>
      </c>
      <c r="F255" s="208" t="s">
        <v>405</v>
      </c>
      <c r="G255" s="209" t="s">
        <v>133</v>
      </c>
      <c r="H255" s="210">
        <v>16</v>
      </c>
      <c r="I255" s="211"/>
      <c r="J255" s="212">
        <f>ROUND(I255*H255,2)</f>
        <v>0</v>
      </c>
      <c r="K255" s="208" t="s">
        <v>134</v>
      </c>
      <c r="L255" s="46"/>
      <c r="M255" s="213" t="s">
        <v>19</v>
      </c>
      <c r="N255" s="214" t="s">
        <v>44</v>
      </c>
      <c r="O255" s="86"/>
      <c r="P255" s="215">
        <f>O255*H255</f>
        <v>0</v>
      </c>
      <c r="Q255" s="215">
        <v>0.10373</v>
      </c>
      <c r="R255" s="215">
        <f>Q255*H255</f>
        <v>1.65968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135</v>
      </c>
      <c r="AT255" s="217" t="s">
        <v>130</v>
      </c>
      <c r="AU255" s="217" t="s">
        <v>83</v>
      </c>
      <c r="AY255" s="19" t="s">
        <v>128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81</v>
      </c>
      <c r="BK255" s="218">
        <f>ROUND(I255*H255,2)</f>
        <v>0</v>
      </c>
      <c r="BL255" s="19" t="s">
        <v>135</v>
      </c>
      <c r="BM255" s="217" t="s">
        <v>993</v>
      </c>
    </row>
    <row r="256" s="2" customFormat="1">
      <c r="A256" s="40"/>
      <c r="B256" s="41"/>
      <c r="C256" s="42"/>
      <c r="D256" s="219" t="s">
        <v>137</v>
      </c>
      <c r="E256" s="42"/>
      <c r="F256" s="220" t="s">
        <v>407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137</v>
      </c>
      <c r="AU256" s="19" t="s">
        <v>83</v>
      </c>
    </row>
    <row r="257" s="2" customFormat="1">
      <c r="A257" s="40"/>
      <c r="B257" s="41"/>
      <c r="C257" s="42"/>
      <c r="D257" s="224" t="s">
        <v>139</v>
      </c>
      <c r="E257" s="42"/>
      <c r="F257" s="225" t="s">
        <v>408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139</v>
      </c>
      <c r="AU257" s="19" t="s">
        <v>83</v>
      </c>
    </row>
    <row r="258" s="13" customFormat="1">
      <c r="A258" s="13"/>
      <c r="B258" s="226"/>
      <c r="C258" s="227"/>
      <c r="D258" s="219" t="s">
        <v>141</v>
      </c>
      <c r="E258" s="228" t="s">
        <v>19</v>
      </c>
      <c r="F258" s="229" t="s">
        <v>329</v>
      </c>
      <c r="G258" s="227"/>
      <c r="H258" s="228" t="s">
        <v>19</v>
      </c>
      <c r="I258" s="230"/>
      <c r="J258" s="227"/>
      <c r="K258" s="227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141</v>
      </c>
      <c r="AU258" s="235" t="s">
        <v>83</v>
      </c>
      <c r="AV258" s="13" t="s">
        <v>81</v>
      </c>
      <c r="AW258" s="13" t="s">
        <v>35</v>
      </c>
      <c r="AX258" s="13" t="s">
        <v>73</v>
      </c>
      <c r="AY258" s="235" t="s">
        <v>128</v>
      </c>
    </row>
    <row r="259" s="14" customFormat="1">
      <c r="A259" s="14"/>
      <c r="B259" s="236"/>
      <c r="C259" s="237"/>
      <c r="D259" s="219" t="s">
        <v>141</v>
      </c>
      <c r="E259" s="238" t="s">
        <v>19</v>
      </c>
      <c r="F259" s="239" t="s">
        <v>143</v>
      </c>
      <c r="G259" s="237"/>
      <c r="H259" s="240">
        <v>16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141</v>
      </c>
      <c r="AU259" s="246" t="s">
        <v>83</v>
      </c>
      <c r="AV259" s="14" t="s">
        <v>83</v>
      </c>
      <c r="AW259" s="14" t="s">
        <v>35</v>
      </c>
      <c r="AX259" s="14" t="s">
        <v>81</v>
      </c>
      <c r="AY259" s="246" t="s">
        <v>128</v>
      </c>
    </row>
    <row r="260" s="2" customFormat="1" ht="33" customHeight="1">
      <c r="A260" s="40"/>
      <c r="B260" s="41"/>
      <c r="C260" s="206" t="s">
        <v>349</v>
      </c>
      <c r="D260" s="206" t="s">
        <v>130</v>
      </c>
      <c r="E260" s="207" t="s">
        <v>994</v>
      </c>
      <c r="F260" s="208" t="s">
        <v>995</v>
      </c>
      <c r="G260" s="209" t="s">
        <v>133</v>
      </c>
      <c r="H260" s="210">
        <v>68</v>
      </c>
      <c r="I260" s="211"/>
      <c r="J260" s="212">
        <f>ROUND(I260*H260,2)</f>
        <v>0</v>
      </c>
      <c r="K260" s="208" t="s">
        <v>134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0.090620000000000006</v>
      </c>
      <c r="R260" s="215">
        <f>Q260*H260</f>
        <v>6.1621600000000001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135</v>
      </c>
      <c r="AT260" s="217" t="s">
        <v>130</v>
      </c>
      <c r="AU260" s="217" t="s">
        <v>83</v>
      </c>
      <c r="AY260" s="19" t="s">
        <v>128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81</v>
      </c>
      <c r="BK260" s="218">
        <f>ROUND(I260*H260,2)</f>
        <v>0</v>
      </c>
      <c r="BL260" s="19" t="s">
        <v>135</v>
      </c>
      <c r="BM260" s="217" t="s">
        <v>996</v>
      </c>
    </row>
    <row r="261" s="2" customFormat="1">
      <c r="A261" s="40"/>
      <c r="B261" s="41"/>
      <c r="C261" s="42"/>
      <c r="D261" s="219" t="s">
        <v>137</v>
      </c>
      <c r="E261" s="42"/>
      <c r="F261" s="220" t="s">
        <v>997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137</v>
      </c>
      <c r="AU261" s="19" t="s">
        <v>83</v>
      </c>
    </row>
    <row r="262" s="2" customFormat="1">
      <c r="A262" s="40"/>
      <c r="B262" s="41"/>
      <c r="C262" s="42"/>
      <c r="D262" s="224" t="s">
        <v>139</v>
      </c>
      <c r="E262" s="42"/>
      <c r="F262" s="225" t="s">
        <v>998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139</v>
      </c>
      <c r="AU262" s="19" t="s">
        <v>83</v>
      </c>
    </row>
    <row r="263" s="13" customFormat="1">
      <c r="A263" s="13"/>
      <c r="B263" s="226"/>
      <c r="C263" s="227"/>
      <c r="D263" s="219" t="s">
        <v>141</v>
      </c>
      <c r="E263" s="228" t="s">
        <v>19</v>
      </c>
      <c r="F263" s="229" t="s">
        <v>330</v>
      </c>
      <c r="G263" s="227"/>
      <c r="H263" s="228" t="s">
        <v>19</v>
      </c>
      <c r="I263" s="230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141</v>
      </c>
      <c r="AU263" s="235" t="s">
        <v>83</v>
      </c>
      <c r="AV263" s="13" t="s">
        <v>81</v>
      </c>
      <c r="AW263" s="13" t="s">
        <v>35</v>
      </c>
      <c r="AX263" s="13" t="s">
        <v>73</v>
      </c>
      <c r="AY263" s="235" t="s">
        <v>128</v>
      </c>
    </row>
    <row r="264" s="14" customFormat="1">
      <c r="A264" s="14"/>
      <c r="B264" s="236"/>
      <c r="C264" s="237"/>
      <c r="D264" s="219" t="s">
        <v>141</v>
      </c>
      <c r="E264" s="238" t="s">
        <v>19</v>
      </c>
      <c r="F264" s="239" t="s">
        <v>491</v>
      </c>
      <c r="G264" s="237"/>
      <c r="H264" s="240">
        <v>53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141</v>
      </c>
      <c r="AU264" s="246" t="s">
        <v>83</v>
      </c>
      <c r="AV264" s="14" t="s">
        <v>83</v>
      </c>
      <c r="AW264" s="14" t="s">
        <v>35</v>
      </c>
      <c r="AX264" s="14" t="s">
        <v>73</v>
      </c>
      <c r="AY264" s="246" t="s">
        <v>128</v>
      </c>
    </row>
    <row r="265" s="13" customFormat="1">
      <c r="A265" s="13"/>
      <c r="B265" s="226"/>
      <c r="C265" s="227"/>
      <c r="D265" s="219" t="s">
        <v>141</v>
      </c>
      <c r="E265" s="228" t="s">
        <v>19</v>
      </c>
      <c r="F265" s="229" t="s">
        <v>332</v>
      </c>
      <c r="G265" s="227"/>
      <c r="H265" s="228" t="s">
        <v>19</v>
      </c>
      <c r="I265" s="230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141</v>
      </c>
      <c r="AU265" s="235" t="s">
        <v>83</v>
      </c>
      <c r="AV265" s="13" t="s">
        <v>81</v>
      </c>
      <c r="AW265" s="13" t="s">
        <v>35</v>
      </c>
      <c r="AX265" s="13" t="s">
        <v>73</v>
      </c>
      <c r="AY265" s="235" t="s">
        <v>128</v>
      </c>
    </row>
    <row r="266" s="14" customFormat="1">
      <c r="A266" s="14"/>
      <c r="B266" s="236"/>
      <c r="C266" s="237"/>
      <c r="D266" s="219" t="s">
        <v>141</v>
      </c>
      <c r="E266" s="238" t="s">
        <v>19</v>
      </c>
      <c r="F266" s="239" t="s">
        <v>248</v>
      </c>
      <c r="G266" s="237"/>
      <c r="H266" s="240">
        <v>15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141</v>
      </c>
      <c r="AU266" s="246" t="s">
        <v>83</v>
      </c>
      <c r="AV266" s="14" t="s">
        <v>83</v>
      </c>
      <c r="AW266" s="14" t="s">
        <v>35</v>
      </c>
      <c r="AX266" s="14" t="s">
        <v>73</v>
      </c>
      <c r="AY266" s="246" t="s">
        <v>128</v>
      </c>
    </row>
    <row r="267" s="15" customFormat="1">
      <c r="A267" s="15"/>
      <c r="B267" s="247"/>
      <c r="C267" s="248"/>
      <c r="D267" s="219" t="s">
        <v>141</v>
      </c>
      <c r="E267" s="249" t="s">
        <v>19</v>
      </c>
      <c r="F267" s="250" t="s">
        <v>155</v>
      </c>
      <c r="G267" s="248"/>
      <c r="H267" s="251">
        <v>68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7" t="s">
        <v>141</v>
      </c>
      <c r="AU267" s="257" t="s">
        <v>83</v>
      </c>
      <c r="AV267" s="15" t="s">
        <v>135</v>
      </c>
      <c r="AW267" s="15" t="s">
        <v>35</v>
      </c>
      <c r="AX267" s="15" t="s">
        <v>81</v>
      </c>
      <c r="AY267" s="257" t="s">
        <v>128</v>
      </c>
    </row>
    <row r="268" s="2" customFormat="1" ht="24.15" customHeight="1">
      <c r="A268" s="40"/>
      <c r="B268" s="41"/>
      <c r="C268" s="258" t="s">
        <v>354</v>
      </c>
      <c r="D268" s="258" t="s">
        <v>277</v>
      </c>
      <c r="E268" s="259" t="s">
        <v>416</v>
      </c>
      <c r="F268" s="260" t="s">
        <v>417</v>
      </c>
      <c r="G268" s="261" t="s">
        <v>133</v>
      </c>
      <c r="H268" s="262">
        <v>55.649999999999999</v>
      </c>
      <c r="I268" s="263"/>
      <c r="J268" s="264">
        <f>ROUND(I268*H268,2)</f>
        <v>0</v>
      </c>
      <c r="K268" s="260" t="s">
        <v>134</v>
      </c>
      <c r="L268" s="265"/>
      <c r="M268" s="266" t="s">
        <v>19</v>
      </c>
      <c r="N268" s="267" t="s">
        <v>44</v>
      </c>
      <c r="O268" s="86"/>
      <c r="P268" s="215">
        <f>O268*H268</f>
        <v>0</v>
      </c>
      <c r="Q268" s="215">
        <v>0.17599999999999999</v>
      </c>
      <c r="R268" s="215">
        <f>Q268*H268</f>
        <v>9.7943999999999996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191</v>
      </c>
      <c r="AT268" s="217" t="s">
        <v>277</v>
      </c>
      <c r="AU268" s="217" t="s">
        <v>83</v>
      </c>
      <c r="AY268" s="19" t="s">
        <v>128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81</v>
      </c>
      <c r="BK268" s="218">
        <f>ROUND(I268*H268,2)</f>
        <v>0</v>
      </c>
      <c r="BL268" s="19" t="s">
        <v>135</v>
      </c>
      <c r="BM268" s="217" t="s">
        <v>999</v>
      </c>
    </row>
    <row r="269" s="2" customFormat="1">
      <c r="A269" s="40"/>
      <c r="B269" s="41"/>
      <c r="C269" s="42"/>
      <c r="D269" s="219" t="s">
        <v>137</v>
      </c>
      <c r="E269" s="42"/>
      <c r="F269" s="220" t="s">
        <v>417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137</v>
      </c>
      <c r="AU269" s="19" t="s">
        <v>83</v>
      </c>
    </row>
    <row r="270" s="14" customFormat="1">
      <c r="A270" s="14"/>
      <c r="B270" s="236"/>
      <c r="C270" s="237"/>
      <c r="D270" s="219" t="s">
        <v>141</v>
      </c>
      <c r="E270" s="237"/>
      <c r="F270" s="239" t="s">
        <v>1000</v>
      </c>
      <c r="G270" s="237"/>
      <c r="H270" s="240">
        <v>55.649999999999999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141</v>
      </c>
      <c r="AU270" s="246" t="s">
        <v>83</v>
      </c>
      <c r="AV270" s="14" t="s">
        <v>83</v>
      </c>
      <c r="AW270" s="14" t="s">
        <v>4</v>
      </c>
      <c r="AX270" s="14" t="s">
        <v>81</v>
      </c>
      <c r="AY270" s="246" t="s">
        <v>128</v>
      </c>
    </row>
    <row r="271" s="2" customFormat="1" ht="24.15" customHeight="1">
      <c r="A271" s="40"/>
      <c r="B271" s="41"/>
      <c r="C271" s="258" t="s">
        <v>363</v>
      </c>
      <c r="D271" s="258" t="s">
        <v>277</v>
      </c>
      <c r="E271" s="259" t="s">
        <v>421</v>
      </c>
      <c r="F271" s="260" t="s">
        <v>422</v>
      </c>
      <c r="G271" s="261" t="s">
        <v>133</v>
      </c>
      <c r="H271" s="262">
        <v>16.5</v>
      </c>
      <c r="I271" s="263"/>
      <c r="J271" s="264">
        <f>ROUND(I271*H271,2)</f>
        <v>0</v>
      </c>
      <c r="K271" s="260" t="s">
        <v>134</v>
      </c>
      <c r="L271" s="265"/>
      <c r="M271" s="266" t="s">
        <v>19</v>
      </c>
      <c r="N271" s="267" t="s">
        <v>44</v>
      </c>
      <c r="O271" s="86"/>
      <c r="P271" s="215">
        <f>O271*H271</f>
        <v>0</v>
      </c>
      <c r="Q271" s="215">
        <v>0.17499999999999999</v>
      </c>
      <c r="R271" s="215">
        <f>Q271*H271</f>
        <v>2.8874999999999997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191</v>
      </c>
      <c r="AT271" s="217" t="s">
        <v>277</v>
      </c>
      <c r="AU271" s="217" t="s">
        <v>83</v>
      </c>
      <c r="AY271" s="19" t="s">
        <v>128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81</v>
      </c>
      <c r="BK271" s="218">
        <f>ROUND(I271*H271,2)</f>
        <v>0</v>
      </c>
      <c r="BL271" s="19" t="s">
        <v>135</v>
      </c>
      <c r="BM271" s="217" t="s">
        <v>1001</v>
      </c>
    </row>
    <row r="272" s="2" customFormat="1">
      <c r="A272" s="40"/>
      <c r="B272" s="41"/>
      <c r="C272" s="42"/>
      <c r="D272" s="219" t="s">
        <v>137</v>
      </c>
      <c r="E272" s="42"/>
      <c r="F272" s="220" t="s">
        <v>422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137</v>
      </c>
      <c r="AU272" s="19" t="s">
        <v>83</v>
      </c>
    </row>
    <row r="273" s="14" customFormat="1">
      <c r="A273" s="14"/>
      <c r="B273" s="236"/>
      <c r="C273" s="237"/>
      <c r="D273" s="219" t="s">
        <v>141</v>
      </c>
      <c r="E273" s="237"/>
      <c r="F273" s="239" t="s">
        <v>1002</v>
      </c>
      <c r="G273" s="237"/>
      <c r="H273" s="240">
        <v>16.5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141</v>
      </c>
      <c r="AU273" s="246" t="s">
        <v>83</v>
      </c>
      <c r="AV273" s="14" t="s">
        <v>83</v>
      </c>
      <c r="AW273" s="14" t="s">
        <v>4</v>
      </c>
      <c r="AX273" s="14" t="s">
        <v>81</v>
      </c>
      <c r="AY273" s="246" t="s">
        <v>128</v>
      </c>
    </row>
    <row r="274" s="2" customFormat="1" ht="37.8" customHeight="1">
      <c r="A274" s="40"/>
      <c r="B274" s="41"/>
      <c r="C274" s="206" t="s">
        <v>371</v>
      </c>
      <c r="D274" s="206" t="s">
        <v>130</v>
      </c>
      <c r="E274" s="207" t="s">
        <v>425</v>
      </c>
      <c r="F274" s="208" t="s">
        <v>426</v>
      </c>
      <c r="G274" s="209" t="s">
        <v>133</v>
      </c>
      <c r="H274" s="210">
        <v>30</v>
      </c>
      <c r="I274" s="211"/>
      <c r="J274" s="212">
        <f>ROUND(I274*H274,2)</f>
        <v>0</v>
      </c>
      <c r="K274" s="208" t="s">
        <v>134</v>
      </c>
      <c r="L274" s="46"/>
      <c r="M274" s="213" t="s">
        <v>19</v>
      </c>
      <c r="N274" s="214" t="s">
        <v>44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135</v>
      </c>
      <c r="AT274" s="217" t="s">
        <v>130</v>
      </c>
      <c r="AU274" s="217" t="s">
        <v>83</v>
      </c>
      <c r="AY274" s="19" t="s">
        <v>128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81</v>
      </c>
      <c r="BK274" s="218">
        <f>ROUND(I274*H274,2)</f>
        <v>0</v>
      </c>
      <c r="BL274" s="19" t="s">
        <v>135</v>
      </c>
      <c r="BM274" s="217" t="s">
        <v>1003</v>
      </c>
    </row>
    <row r="275" s="2" customFormat="1">
      <c r="A275" s="40"/>
      <c r="B275" s="41"/>
      <c r="C275" s="42"/>
      <c r="D275" s="219" t="s">
        <v>137</v>
      </c>
      <c r="E275" s="42"/>
      <c r="F275" s="220" t="s">
        <v>428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137</v>
      </c>
      <c r="AU275" s="19" t="s">
        <v>83</v>
      </c>
    </row>
    <row r="276" s="2" customFormat="1">
      <c r="A276" s="40"/>
      <c r="B276" s="41"/>
      <c r="C276" s="42"/>
      <c r="D276" s="224" t="s">
        <v>139</v>
      </c>
      <c r="E276" s="42"/>
      <c r="F276" s="225" t="s">
        <v>429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139</v>
      </c>
      <c r="AU276" s="19" t="s">
        <v>83</v>
      </c>
    </row>
    <row r="277" s="12" customFormat="1" ht="22.8" customHeight="1">
      <c r="A277" s="12"/>
      <c r="B277" s="190"/>
      <c r="C277" s="191"/>
      <c r="D277" s="192" t="s">
        <v>72</v>
      </c>
      <c r="E277" s="204" t="s">
        <v>191</v>
      </c>
      <c r="F277" s="204" t="s">
        <v>430</v>
      </c>
      <c r="G277" s="191"/>
      <c r="H277" s="191"/>
      <c r="I277" s="194"/>
      <c r="J277" s="205">
        <f>BK277</f>
        <v>0</v>
      </c>
      <c r="K277" s="191"/>
      <c r="L277" s="196"/>
      <c r="M277" s="197"/>
      <c r="N277" s="198"/>
      <c r="O277" s="198"/>
      <c r="P277" s="199">
        <f>SUM(P278:P285)</f>
        <v>0</v>
      </c>
      <c r="Q277" s="198"/>
      <c r="R277" s="199">
        <f>SUM(R278:R285)</f>
        <v>0.10037</v>
      </c>
      <c r="S277" s="198"/>
      <c r="T277" s="200">
        <f>SUM(T278:T285)</f>
        <v>0.15000000000000002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1" t="s">
        <v>81</v>
      </c>
      <c r="AT277" s="202" t="s">
        <v>72</v>
      </c>
      <c r="AU277" s="202" t="s">
        <v>81</v>
      </c>
      <c r="AY277" s="201" t="s">
        <v>128</v>
      </c>
      <c r="BK277" s="203">
        <f>SUM(BK278:BK285)</f>
        <v>0</v>
      </c>
    </row>
    <row r="278" s="2" customFormat="1" ht="24.15" customHeight="1">
      <c r="A278" s="40"/>
      <c r="B278" s="41"/>
      <c r="C278" s="206" t="s">
        <v>377</v>
      </c>
      <c r="D278" s="206" t="s">
        <v>130</v>
      </c>
      <c r="E278" s="207" t="s">
        <v>432</v>
      </c>
      <c r="F278" s="208" t="s">
        <v>433</v>
      </c>
      <c r="G278" s="209" t="s">
        <v>434</v>
      </c>
      <c r="H278" s="210">
        <v>1</v>
      </c>
      <c r="I278" s="211"/>
      <c r="J278" s="212">
        <f>ROUND(I278*H278,2)</f>
        <v>0</v>
      </c>
      <c r="K278" s="208" t="s">
        <v>134</v>
      </c>
      <c r="L278" s="46"/>
      <c r="M278" s="213" t="s">
        <v>19</v>
      </c>
      <c r="N278" s="214" t="s">
        <v>44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0.050000000000000003</v>
      </c>
      <c r="T278" s="216">
        <f>S278*H278</f>
        <v>0.050000000000000003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135</v>
      </c>
      <c r="AT278" s="217" t="s">
        <v>130</v>
      </c>
      <c r="AU278" s="217" t="s">
        <v>83</v>
      </c>
      <c r="AY278" s="19" t="s">
        <v>128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81</v>
      </c>
      <c r="BK278" s="218">
        <f>ROUND(I278*H278,2)</f>
        <v>0</v>
      </c>
      <c r="BL278" s="19" t="s">
        <v>135</v>
      </c>
      <c r="BM278" s="217" t="s">
        <v>1004</v>
      </c>
    </row>
    <row r="279" s="2" customFormat="1">
      <c r="A279" s="40"/>
      <c r="B279" s="41"/>
      <c r="C279" s="42"/>
      <c r="D279" s="219" t="s">
        <v>137</v>
      </c>
      <c r="E279" s="42"/>
      <c r="F279" s="220" t="s">
        <v>436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137</v>
      </c>
      <c r="AU279" s="19" t="s">
        <v>83</v>
      </c>
    </row>
    <row r="280" s="2" customFormat="1">
      <c r="A280" s="40"/>
      <c r="B280" s="41"/>
      <c r="C280" s="42"/>
      <c r="D280" s="224" t="s">
        <v>139</v>
      </c>
      <c r="E280" s="42"/>
      <c r="F280" s="225" t="s">
        <v>437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139</v>
      </c>
      <c r="AU280" s="19" t="s">
        <v>83</v>
      </c>
    </row>
    <row r="281" s="13" customFormat="1">
      <c r="A281" s="13"/>
      <c r="B281" s="226"/>
      <c r="C281" s="227"/>
      <c r="D281" s="219" t="s">
        <v>141</v>
      </c>
      <c r="E281" s="228" t="s">
        <v>19</v>
      </c>
      <c r="F281" s="229" t="s">
        <v>438</v>
      </c>
      <c r="G281" s="227"/>
      <c r="H281" s="228" t="s">
        <v>19</v>
      </c>
      <c r="I281" s="230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141</v>
      </c>
      <c r="AU281" s="235" t="s">
        <v>83</v>
      </c>
      <c r="AV281" s="13" t="s">
        <v>81</v>
      </c>
      <c r="AW281" s="13" t="s">
        <v>35</v>
      </c>
      <c r="AX281" s="13" t="s">
        <v>73</v>
      </c>
      <c r="AY281" s="235" t="s">
        <v>128</v>
      </c>
    </row>
    <row r="282" s="14" customFormat="1">
      <c r="A282" s="14"/>
      <c r="B282" s="236"/>
      <c r="C282" s="237"/>
      <c r="D282" s="219" t="s">
        <v>141</v>
      </c>
      <c r="E282" s="238" t="s">
        <v>19</v>
      </c>
      <c r="F282" s="239" t="s">
        <v>81</v>
      </c>
      <c r="G282" s="237"/>
      <c r="H282" s="240">
        <v>1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141</v>
      </c>
      <c r="AU282" s="246" t="s">
        <v>83</v>
      </c>
      <c r="AV282" s="14" t="s">
        <v>83</v>
      </c>
      <c r="AW282" s="14" t="s">
        <v>35</v>
      </c>
      <c r="AX282" s="14" t="s">
        <v>81</v>
      </c>
      <c r="AY282" s="246" t="s">
        <v>128</v>
      </c>
    </row>
    <row r="283" s="2" customFormat="1" ht="24.15" customHeight="1">
      <c r="A283" s="40"/>
      <c r="B283" s="41"/>
      <c r="C283" s="206" t="s">
        <v>385</v>
      </c>
      <c r="D283" s="206" t="s">
        <v>130</v>
      </c>
      <c r="E283" s="207" t="s">
        <v>440</v>
      </c>
      <c r="F283" s="208" t="s">
        <v>441</v>
      </c>
      <c r="G283" s="209" t="s">
        <v>434</v>
      </c>
      <c r="H283" s="210">
        <v>1</v>
      </c>
      <c r="I283" s="211"/>
      <c r="J283" s="212">
        <f>ROUND(I283*H283,2)</f>
        <v>0</v>
      </c>
      <c r="K283" s="208" t="s">
        <v>134</v>
      </c>
      <c r="L283" s="46"/>
      <c r="M283" s="213" t="s">
        <v>19</v>
      </c>
      <c r="N283" s="214" t="s">
        <v>44</v>
      </c>
      <c r="O283" s="86"/>
      <c r="P283" s="215">
        <f>O283*H283</f>
        <v>0</v>
      </c>
      <c r="Q283" s="215">
        <v>0.10037</v>
      </c>
      <c r="R283" s="215">
        <f>Q283*H283</f>
        <v>0.10037</v>
      </c>
      <c r="S283" s="215">
        <v>0.10000000000000001</v>
      </c>
      <c r="T283" s="216">
        <f>S283*H283</f>
        <v>0.10000000000000001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135</v>
      </c>
      <c r="AT283" s="217" t="s">
        <v>130</v>
      </c>
      <c r="AU283" s="217" t="s">
        <v>83</v>
      </c>
      <c r="AY283" s="19" t="s">
        <v>128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81</v>
      </c>
      <c r="BK283" s="218">
        <f>ROUND(I283*H283,2)</f>
        <v>0</v>
      </c>
      <c r="BL283" s="19" t="s">
        <v>135</v>
      </c>
      <c r="BM283" s="217" t="s">
        <v>1005</v>
      </c>
    </row>
    <row r="284" s="2" customFormat="1">
      <c r="A284" s="40"/>
      <c r="B284" s="41"/>
      <c r="C284" s="42"/>
      <c r="D284" s="219" t="s">
        <v>137</v>
      </c>
      <c r="E284" s="42"/>
      <c r="F284" s="220" t="s">
        <v>441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137</v>
      </c>
      <c r="AU284" s="19" t="s">
        <v>83</v>
      </c>
    </row>
    <row r="285" s="2" customFormat="1">
      <c r="A285" s="40"/>
      <c r="B285" s="41"/>
      <c r="C285" s="42"/>
      <c r="D285" s="224" t="s">
        <v>139</v>
      </c>
      <c r="E285" s="42"/>
      <c r="F285" s="225" t="s">
        <v>443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139</v>
      </c>
      <c r="AU285" s="19" t="s">
        <v>83</v>
      </c>
    </row>
    <row r="286" s="12" customFormat="1" ht="22.8" customHeight="1">
      <c r="A286" s="12"/>
      <c r="B286" s="190"/>
      <c r="C286" s="191"/>
      <c r="D286" s="192" t="s">
        <v>72</v>
      </c>
      <c r="E286" s="204" t="s">
        <v>197</v>
      </c>
      <c r="F286" s="204" t="s">
        <v>444</v>
      </c>
      <c r="G286" s="191"/>
      <c r="H286" s="191"/>
      <c r="I286" s="194"/>
      <c r="J286" s="205">
        <f>BK286</f>
        <v>0</v>
      </c>
      <c r="K286" s="191"/>
      <c r="L286" s="196"/>
      <c r="M286" s="197"/>
      <c r="N286" s="198"/>
      <c r="O286" s="198"/>
      <c r="P286" s="199">
        <f>SUM(P287:P390)</f>
        <v>0</v>
      </c>
      <c r="Q286" s="198"/>
      <c r="R286" s="199">
        <f>SUM(R287:R390)</f>
        <v>11.573115399999999</v>
      </c>
      <c r="S286" s="198"/>
      <c r="T286" s="200">
        <f>SUM(T287:T390)</f>
        <v>0.16800000000000001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1" t="s">
        <v>81</v>
      </c>
      <c r="AT286" s="202" t="s">
        <v>72</v>
      </c>
      <c r="AU286" s="202" t="s">
        <v>81</v>
      </c>
      <c r="AY286" s="201" t="s">
        <v>128</v>
      </c>
      <c r="BK286" s="203">
        <f>SUM(BK287:BK390)</f>
        <v>0</v>
      </c>
    </row>
    <row r="287" s="2" customFormat="1" ht="24.15" customHeight="1">
      <c r="A287" s="40"/>
      <c r="B287" s="41"/>
      <c r="C287" s="206" t="s">
        <v>391</v>
      </c>
      <c r="D287" s="206" t="s">
        <v>130</v>
      </c>
      <c r="E287" s="207" t="s">
        <v>446</v>
      </c>
      <c r="F287" s="208" t="s">
        <v>447</v>
      </c>
      <c r="G287" s="209" t="s">
        <v>434</v>
      </c>
      <c r="H287" s="210">
        <v>3</v>
      </c>
      <c r="I287" s="211"/>
      <c r="J287" s="212">
        <f>ROUND(I287*H287,2)</f>
        <v>0</v>
      </c>
      <c r="K287" s="208" t="s">
        <v>134</v>
      </c>
      <c r="L287" s="46"/>
      <c r="M287" s="213" t="s">
        <v>19</v>
      </c>
      <c r="N287" s="214" t="s">
        <v>44</v>
      </c>
      <c r="O287" s="86"/>
      <c r="P287" s="215">
        <f>O287*H287</f>
        <v>0</v>
      </c>
      <c r="Q287" s="215">
        <v>3.0000000000000001E-05</v>
      </c>
      <c r="R287" s="215">
        <f>Q287*H287</f>
        <v>9.0000000000000006E-05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135</v>
      </c>
      <c r="AT287" s="217" t="s">
        <v>130</v>
      </c>
      <c r="AU287" s="217" t="s">
        <v>83</v>
      </c>
      <c r="AY287" s="19" t="s">
        <v>128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81</v>
      </c>
      <c r="BK287" s="218">
        <f>ROUND(I287*H287,2)</f>
        <v>0</v>
      </c>
      <c r="BL287" s="19" t="s">
        <v>135</v>
      </c>
      <c r="BM287" s="217" t="s">
        <v>1006</v>
      </c>
    </row>
    <row r="288" s="2" customFormat="1">
      <c r="A288" s="40"/>
      <c r="B288" s="41"/>
      <c r="C288" s="42"/>
      <c r="D288" s="219" t="s">
        <v>137</v>
      </c>
      <c r="E288" s="42"/>
      <c r="F288" s="220" t="s">
        <v>449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137</v>
      </c>
      <c r="AU288" s="19" t="s">
        <v>83</v>
      </c>
    </row>
    <row r="289" s="2" customFormat="1">
      <c r="A289" s="40"/>
      <c r="B289" s="41"/>
      <c r="C289" s="42"/>
      <c r="D289" s="224" t="s">
        <v>139</v>
      </c>
      <c r="E289" s="42"/>
      <c r="F289" s="225" t="s">
        <v>450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139</v>
      </c>
      <c r="AU289" s="19" t="s">
        <v>83</v>
      </c>
    </row>
    <row r="290" s="13" customFormat="1">
      <c r="A290" s="13"/>
      <c r="B290" s="226"/>
      <c r="C290" s="227"/>
      <c r="D290" s="219" t="s">
        <v>141</v>
      </c>
      <c r="E290" s="228" t="s">
        <v>19</v>
      </c>
      <c r="F290" s="229" t="s">
        <v>451</v>
      </c>
      <c r="G290" s="227"/>
      <c r="H290" s="228" t="s">
        <v>19</v>
      </c>
      <c r="I290" s="230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141</v>
      </c>
      <c r="AU290" s="235" t="s">
        <v>83</v>
      </c>
      <c r="AV290" s="13" t="s">
        <v>81</v>
      </c>
      <c r="AW290" s="13" t="s">
        <v>35</v>
      </c>
      <c r="AX290" s="13" t="s">
        <v>73</v>
      </c>
      <c r="AY290" s="235" t="s">
        <v>128</v>
      </c>
    </row>
    <row r="291" s="13" customFormat="1">
      <c r="A291" s="13"/>
      <c r="B291" s="226"/>
      <c r="C291" s="227"/>
      <c r="D291" s="219" t="s">
        <v>141</v>
      </c>
      <c r="E291" s="228" t="s">
        <v>19</v>
      </c>
      <c r="F291" s="229" t="s">
        <v>452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141</v>
      </c>
      <c r="AU291" s="235" t="s">
        <v>83</v>
      </c>
      <c r="AV291" s="13" t="s">
        <v>81</v>
      </c>
      <c r="AW291" s="13" t="s">
        <v>35</v>
      </c>
      <c r="AX291" s="13" t="s">
        <v>73</v>
      </c>
      <c r="AY291" s="235" t="s">
        <v>128</v>
      </c>
    </row>
    <row r="292" s="14" customFormat="1">
      <c r="A292" s="14"/>
      <c r="B292" s="236"/>
      <c r="C292" s="237"/>
      <c r="D292" s="219" t="s">
        <v>141</v>
      </c>
      <c r="E292" s="238" t="s">
        <v>19</v>
      </c>
      <c r="F292" s="239" t="s">
        <v>156</v>
      </c>
      <c r="G292" s="237"/>
      <c r="H292" s="240">
        <v>3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141</v>
      </c>
      <c r="AU292" s="246" t="s">
        <v>83</v>
      </c>
      <c r="AV292" s="14" t="s">
        <v>83</v>
      </c>
      <c r="AW292" s="14" t="s">
        <v>35</v>
      </c>
      <c r="AX292" s="14" t="s">
        <v>81</v>
      </c>
      <c r="AY292" s="246" t="s">
        <v>128</v>
      </c>
    </row>
    <row r="293" s="2" customFormat="1" ht="16.5" customHeight="1">
      <c r="A293" s="40"/>
      <c r="B293" s="41"/>
      <c r="C293" s="258" t="s">
        <v>397</v>
      </c>
      <c r="D293" s="258" t="s">
        <v>277</v>
      </c>
      <c r="E293" s="259" t="s">
        <v>454</v>
      </c>
      <c r="F293" s="260" t="s">
        <v>455</v>
      </c>
      <c r="G293" s="261" t="s">
        <v>434</v>
      </c>
      <c r="H293" s="262">
        <v>3</v>
      </c>
      <c r="I293" s="263"/>
      <c r="J293" s="264">
        <f>ROUND(I293*H293,2)</f>
        <v>0</v>
      </c>
      <c r="K293" s="260" t="s">
        <v>134</v>
      </c>
      <c r="L293" s="265"/>
      <c r="M293" s="266" t="s">
        <v>19</v>
      </c>
      <c r="N293" s="267" t="s">
        <v>44</v>
      </c>
      <c r="O293" s="86"/>
      <c r="P293" s="215">
        <f>O293*H293</f>
        <v>0</v>
      </c>
      <c r="Q293" s="215">
        <v>0.0018</v>
      </c>
      <c r="R293" s="215">
        <f>Q293*H293</f>
        <v>0.0054000000000000003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191</v>
      </c>
      <c r="AT293" s="217" t="s">
        <v>277</v>
      </c>
      <c r="AU293" s="217" t="s">
        <v>83</v>
      </c>
      <c r="AY293" s="19" t="s">
        <v>128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81</v>
      </c>
      <c r="BK293" s="218">
        <f>ROUND(I293*H293,2)</f>
        <v>0</v>
      </c>
      <c r="BL293" s="19" t="s">
        <v>135</v>
      </c>
      <c r="BM293" s="217" t="s">
        <v>1007</v>
      </c>
    </row>
    <row r="294" s="2" customFormat="1">
      <c r="A294" s="40"/>
      <c r="B294" s="41"/>
      <c r="C294" s="42"/>
      <c r="D294" s="219" t="s">
        <v>137</v>
      </c>
      <c r="E294" s="42"/>
      <c r="F294" s="220" t="s">
        <v>455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137</v>
      </c>
      <c r="AU294" s="19" t="s">
        <v>83</v>
      </c>
    </row>
    <row r="295" s="2" customFormat="1" ht="24.15" customHeight="1">
      <c r="A295" s="40"/>
      <c r="B295" s="41"/>
      <c r="C295" s="206" t="s">
        <v>403</v>
      </c>
      <c r="D295" s="206" t="s">
        <v>130</v>
      </c>
      <c r="E295" s="207" t="s">
        <v>458</v>
      </c>
      <c r="F295" s="208" t="s">
        <v>459</v>
      </c>
      <c r="G295" s="209" t="s">
        <v>434</v>
      </c>
      <c r="H295" s="210">
        <v>2</v>
      </c>
      <c r="I295" s="211"/>
      <c r="J295" s="212">
        <f>ROUND(I295*H295,2)</f>
        <v>0</v>
      </c>
      <c r="K295" s="208" t="s">
        <v>134</v>
      </c>
      <c r="L295" s="46"/>
      <c r="M295" s="213" t="s">
        <v>19</v>
      </c>
      <c r="N295" s="214" t="s">
        <v>44</v>
      </c>
      <c r="O295" s="86"/>
      <c r="P295" s="215">
        <f>O295*H295</f>
        <v>0</v>
      </c>
      <c r="Q295" s="215">
        <v>0.0010499999999999999</v>
      </c>
      <c r="R295" s="215">
        <f>Q295*H295</f>
        <v>0.0020999999999999999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135</v>
      </c>
      <c r="AT295" s="217" t="s">
        <v>130</v>
      </c>
      <c r="AU295" s="217" t="s">
        <v>83</v>
      </c>
      <c r="AY295" s="19" t="s">
        <v>128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81</v>
      </c>
      <c r="BK295" s="218">
        <f>ROUND(I295*H295,2)</f>
        <v>0</v>
      </c>
      <c r="BL295" s="19" t="s">
        <v>135</v>
      </c>
      <c r="BM295" s="217" t="s">
        <v>1008</v>
      </c>
    </row>
    <row r="296" s="2" customFormat="1">
      <c r="A296" s="40"/>
      <c r="B296" s="41"/>
      <c r="C296" s="42"/>
      <c r="D296" s="219" t="s">
        <v>137</v>
      </c>
      <c r="E296" s="42"/>
      <c r="F296" s="220" t="s">
        <v>461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137</v>
      </c>
      <c r="AU296" s="19" t="s">
        <v>83</v>
      </c>
    </row>
    <row r="297" s="2" customFormat="1">
      <c r="A297" s="40"/>
      <c r="B297" s="41"/>
      <c r="C297" s="42"/>
      <c r="D297" s="224" t="s">
        <v>139</v>
      </c>
      <c r="E297" s="42"/>
      <c r="F297" s="225" t="s">
        <v>462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139</v>
      </c>
      <c r="AU297" s="19" t="s">
        <v>83</v>
      </c>
    </row>
    <row r="298" s="2" customFormat="1" ht="24.15" customHeight="1">
      <c r="A298" s="40"/>
      <c r="B298" s="41"/>
      <c r="C298" s="258" t="s">
        <v>409</v>
      </c>
      <c r="D298" s="258" t="s">
        <v>277</v>
      </c>
      <c r="E298" s="259" t="s">
        <v>468</v>
      </c>
      <c r="F298" s="260" t="s">
        <v>469</v>
      </c>
      <c r="G298" s="261" t="s">
        <v>434</v>
      </c>
      <c r="H298" s="262">
        <v>1</v>
      </c>
      <c r="I298" s="263"/>
      <c r="J298" s="264">
        <f>ROUND(I298*H298,2)</f>
        <v>0</v>
      </c>
      <c r="K298" s="260" t="s">
        <v>134</v>
      </c>
      <c r="L298" s="265"/>
      <c r="M298" s="266" t="s">
        <v>19</v>
      </c>
      <c r="N298" s="267" t="s">
        <v>44</v>
      </c>
      <c r="O298" s="86"/>
      <c r="P298" s="215">
        <f>O298*H298</f>
        <v>0</v>
      </c>
      <c r="Q298" s="215">
        <v>0.0035000000000000001</v>
      </c>
      <c r="R298" s="215">
        <f>Q298*H298</f>
        <v>0.0035000000000000001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191</v>
      </c>
      <c r="AT298" s="217" t="s">
        <v>277</v>
      </c>
      <c r="AU298" s="217" t="s">
        <v>83</v>
      </c>
      <c r="AY298" s="19" t="s">
        <v>128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81</v>
      </c>
      <c r="BK298" s="218">
        <f>ROUND(I298*H298,2)</f>
        <v>0</v>
      </c>
      <c r="BL298" s="19" t="s">
        <v>135</v>
      </c>
      <c r="BM298" s="217" t="s">
        <v>1009</v>
      </c>
    </row>
    <row r="299" s="2" customFormat="1">
      <c r="A299" s="40"/>
      <c r="B299" s="41"/>
      <c r="C299" s="42"/>
      <c r="D299" s="219" t="s">
        <v>137</v>
      </c>
      <c r="E299" s="42"/>
      <c r="F299" s="220" t="s">
        <v>469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137</v>
      </c>
      <c r="AU299" s="19" t="s">
        <v>83</v>
      </c>
    </row>
    <row r="300" s="13" customFormat="1">
      <c r="A300" s="13"/>
      <c r="B300" s="226"/>
      <c r="C300" s="227"/>
      <c r="D300" s="219" t="s">
        <v>141</v>
      </c>
      <c r="E300" s="228" t="s">
        <v>19</v>
      </c>
      <c r="F300" s="229" t="s">
        <v>1010</v>
      </c>
      <c r="G300" s="227"/>
      <c r="H300" s="228" t="s">
        <v>19</v>
      </c>
      <c r="I300" s="230"/>
      <c r="J300" s="227"/>
      <c r="K300" s="227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141</v>
      </c>
      <c r="AU300" s="235" t="s">
        <v>83</v>
      </c>
      <c r="AV300" s="13" t="s">
        <v>81</v>
      </c>
      <c r="AW300" s="13" t="s">
        <v>35</v>
      </c>
      <c r="AX300" s="13" t="s">
        <v>73</v>
      </c>
      <c r="AY300" s="235" t="s">
        <v>128</v>
      </c>
    </row>
    <row r="301" s="14" customFormat="1">
      <c r="A301" s="14"/>
      <c r="B301" s="236"/>
      <c r="C301" s="237"/>
      <c r="D301" s="219" t="s">
        <v>141</v>
      </c>
      <c r="E301" s="238" t="s">
        <v>19</v>
      </c>
      <c r="F301" s="239" t="s">
        <v>81</v>
      </c>
      <c r="G301" s="237"/>
      <c r="H301" s="240">
        <v>1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141</v>
      </c>
      <c r="AU301" s="246" t="s">
        <v>83</v>
      </c>
      <c r="AV301" s="14" t="s">
        <v>83</v>
      </c>
      <c r="AW301" s="14" t="s">
        <v>35</v>
      </c>
      <c r="AX301" s="14" t="s">
        <v>81</v>
      </c>
      <c r="AY301" s="246" t="s">
        <v>128</v>
      </c>
    </row>
    <row r="302" s="2" customFormat="1" ht="16.5" customHeight="1">
      <c r="A302" s="40"/>
      <c r="B302" s="41"/>
      <c r="C302" s="258" t="s">
        <v>415</v>
      </c>
      <c r="D302" s="258" t="s">
        <v>277</v>
      </c>
      <c r="E302" s="259" t="s">
        <v>473</v>
      </c>
      <c r="F302" s="260" t="s">
        <v>474</v>
      </c>
      <c r="G302" s="261" t="s">
        <v>434</v>
      </c>
      <c r="H302" s="262">
        <v>1</v>
      </c>
      <c r="I302" s="263"/>
      <c r="J302" s="264">
        <f>ROUND(I302*H302,2)</f>
        <v>0</v>
      </c>
      <c r="K302" s="260" t="s">
        <v>134</v>
      </c>
      <c r="L302" s="265"/>
      <c r="M302" s="266" t="s">
        <v>19</v>
      </c>
      <c r="N302" s="267" t="s">
        <v>44</v>
      </c>
      <c r="O302" s="86"/>
      <c r="P302" s="215">
        <f>O302*H302</f>
        <v>0</v>
      </c>
      <c r="Q302" s="215">
        <v>0.0016999999999999999</v>
      </c>
      <c r="R302" s="215">
        <f>Q302*H302</f>
        <v>0.0016999999999999999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191</v>
      </c>
      <c r="AT302" s="217" t="s">
        <v>277</v>
      </c>
      <c r="AU302" s="217" t="s">
        <v>83</v>
      </c>
      <c r="AY302" s="19" t="s">
        <v>128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81</v>
      </c>
      <c r="BK302" s="218">
        <f>ROUND(I302*H302,2)</f>
        <v>0</v>
      </c>
      <c r="BL302" s="19" t="s">
        <v>135</v>
      </c>
      <c r="BM302" s="217" t="s">
        <v>1011</v>
      </c>
    </row>
    <row r="303" s="2" customFormat="1">
      <c r="A303" s="40"/>
      <c r="B303" s="41"/>
      <c r="C303" s="42"/>
      <c r="D303" s="219" t="s">
        <v>137</v>
      </c>
      <c r="E303" s="42"/>
      <c r="F303" s="220" t="s">
        <v>474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137</v>
      </c>
      <c r="AU303" s="19" t="s">
        <v>83</v>
      </c>
    </row>
    <row r="304" s="13" customFormat="1">
      <c r="A304" s="13"/>
      <c r="B304" s="226"/>
      <c r="C304" s="227"/>
      <c r="D304" s="219" t="s">
        <v>141</v>
      </c>
      <c r="E304" s="228" t="s">
        <v>19</v>
      </c>
      <c r="F304" s="229" t="s">
        <v>1012</v>
      </c>
      <c r="G304" s="227"/>
      <c r="H304" s="228" t="s">
        <v>19</v>
      </c>
      <c r="I304" s="230"/>
      <c r="J304" s="227"/>
      <c r="K304" s="227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141</v>
      </c>
      <c r="AU304" s="235" t="s">
        <v>83</v>
      </c>
      <c r="AV304" s="13" t="s">
        <v>81</v>
      </c>
      <c r="AW304" s="13" t="s">
        <v>35</v>
      </c>
      <c r="AX304" s="13" t="s">
        <v>73</v>
      </c>
      <c r="AY304" s="235" t="s">
        <v>128</v>
      </c>
    </row>
    <row r="305" s="14" customFormat="1">
      <c r="A305" s="14"/>
      <c r="B305" s="236"/>
      <c r="C305" s="237"/>
      <c r="D305" s="219" t="s">
        <v>141</v>
      </c>
      <c r="E305" s="238" t="s">
        <v>19</v>
      </c>
      <c r="F305" s="239" t="s">
        <v>81</v>
      </c>
      <c r="G305" s="237"/>
      <c r="H305" s="240">
        <v>1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141</v>
      </c>
      <c r="AU305" s="246" t="s">
        <v>83</v>
      </c>
      <c r="AV305" s="14" t="s">
        <v>83</v>
      </c>
      <c r="AW305" s="14" t="s">
        <v>35</v>
      </c>
      <c r="AX305" s="14" t="s">
        <v>81</v>
      </c>
      <c r="AY305" s="246" t="s">
        <v>128</v>
      </c>
    </row>
    <row r="306" s="2" customFormat="1" ht="24.15" customHeight="1">
      <c r="A306" s="40"/>
      <c r="B306" s="41"/>
      <c r="C306" s="206" t="s">
        <v>420</v>
      </c>
      <c r="D306" s="206" t="s">
        <v>130</v>
      </c>
      <c r="E306" s="207" t="s">
        <v>478</v>
      </c>
      <c r="F306" s="208" t="s">
        <v>479</v>
      </c>
      <c r="G306" s="209" t="s">
        <v>434</v>
      </c>
      <c r="H306" s="210">
        <v>1</v>
      </c>
      <c r="I306" s="211"/>
      <c r="J306" s="212">
        <f>ROUND(I306*H306,2)</f>
        <v>0</v>
      </c>
      <c r="K306" s="208" t="s">
        <v>134</v>
      </c>
      <c r="L306" s="46"/>
      <c r="M306" s="213" t="s">
        <v>19</v>
      </c>
      <c r="N306" s="214" t="s">
        <v>44</v>
      </c>
      <c r="O306" s="86"/>
      <c r="P306" s="215">
        <f>O306*H306</f>
        <v>0</v>
      </c>
      <c r="Q306" s="215">
        <v>0.109405</v>
      </c>
      <c r="R306" s="215">
        <f>Q306*H306</f>
        <v>0.109405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135</v>
      </c>
      <c r="AT306" s="217" t="s">
        <v>130</v>
      </c>
      <c r="AU306" s="217" t="s">
        <v>83</v>
      </c>
      <c r="AY306" s="19" t="s">
        <v>128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81</v>
      </c>
      <c r="BK306" s="218">
        <f>ROUND(I306*H306,2)</f>
        <v>0</v>
      </c>
      <c r="BL306" s="19" t="s">
        <v>135</v>
      </c>
      <c r="BM306" s="217" t="s">
        <v>1013</v>
      </c>
    </row>
    <row r="307" s="2" customFormat="1">
      <c r="A307" s="40"/>
      <c r="B307" s="41"/>
      <c r="C307" s="42"/>
      <c r="D307" s="219" t="s">
        <v>137</v>
      </c>
      <c r="E307" s="42"/>
      <c r="F307" s="220" t="s">
        <v>481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137</v>
      </c>
      <c r="AU307" s="19" t="s">
        <v>83</v>
      </c>
    </row>
    <row r="308" s="2" customFormat="1">
      <c r="A308" s="40"/>
      <c r="B308" s="41"/>
      <c r="C308" s="42"/>
      <c r="D308" s="224" t="s">
        <v>139</v>
      </c>
      <c r="E308" s="42"/>
      <c r="F308" s="225" t="s">
        <v>482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139</v>
      </c>
      <c r="AU308" s="19" t="s">
        <v>83</v>
      </c>
    </row>
    <row r="309" s="2" customFormat="1" ht="21.75" customHeight="1">
      <c r="A309" s="40"/>
      <c r="B309" s="41"/>
      <c r="C309" s="258" t="s">
        <v>304</v>
      </c>
      <c r="D309" s="258" t="s">
        <v>277</v>
      </c>
      <c r="E309" s="259" t="s">
        <v>484</v>
      </c>
      <c r="F309" s="260" t="s">
        <v>485</v>
      </c>
      <c r="G309" s="261" t="s">
        <v>434</v>
      </c>
      <c r="H309" s="262">
        <v>1</v>
      </c>
      <c r="I309" s="263"/>
      <c r="J309" s="264">
        <f>ROUND(I309*H309,2)</f>
        <v>0</v>
      </c>
      <c r="K309" s="260" t="s">
        <v>134</v>
      </c>
      <c r="L309" s="265"/>
      <c r="M309" s="266" t="s">
        <v>19</v>
      </c>
      <c r="N309" s="267" t="s">
        <v>44</v>
      </c>
      <c r="O309" s="86"/>
      <c r="P309" s="215">
        <f>O309*H309</f>
        <v>0</v>
      </c>
      <c r="Q309" s="215">
        <v>0.0061000000000000004</v>
      </c>
      <c r="R309" s="215">
        <f>Q309*H309</f>
        <v>0.0061000000000000004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191</v>
      </c>
      <c r="AT309" s="217" t="s">
        <v>277</v>
      </c>
      <c r="AU309" s="217" t="s">
        <v>83</v>
      </c>
      <c r="AY309" s="19" t="s">
        <v>128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81</v>
      </c>
      <c r="BK309" s="218">
        <f>ROUND(I309*H309,2)</f>
        <v>0</v>
      </c>
      <c r="BL309" s="19" t="s">
        <v>135</v>
      </c>
      <c r="BM309" s="217" t="s">
        <v>1014</v>
      </c>
    </row>
    <row r="310" s="2" customFormat="1">
      <c r="A310" s="40"/>
      <c r="B310" s="41"/>
      <c r="C310" s="42"/>
      <c r="D310" s="219" t="s">
        <v>137</v>
      </c>
      <c r="E310" s="42"/>
      <c r="F310" s="220" t="s">
        <v>485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137</v>
      </c>
      <c r="AU310" s="19" t="s">
        <v>83</v>
      </c>
    </row>
    <row r="311" s="2" customFormat="1" ht="16.5" customHeight="1">
      <c r="A311" s="40"/>
      <c r="B311" s="41"/>
      <c r="C311" s="258" t="s">
        <v>431</v>
      </c>
      <c r="D311" s="258" t="s">
        <v>277</v>
      </c>
      <c r="E311" s="259" t="s">
        <v>488</v>
      </c>
      <c r="F311" s="260" t="s">
        <v>489</v>
      </c>
      <c r="G311" s="261" t="s">
        <v>434</v>
      </c>
      <c r="H311" s="262">
        <v>1</v>
      </c>
      <c r="I311" s="263"/>
      <c r="J311" s="264">
        <f>ROUND(I311*H311,2)</f>
        <v>0</v>
      </c>
      <c r="K311" s="260" t="s">
        <v>134</v>
      </c>
      <c r="L311" s="265"/>
      <c r="M311" s="266" t="s">
        <v>19</v>
      </c>
      <c r="N311" s="267" t="s">
        <v>44</v>
      </c>
      <c r="O311" s="86"/>
      <c r="P311" s="215">
        <f>O311*H311</f>
        <v>0</v>
      </c>
      <c r="Q311" s="215">
        <v>0.00010000000000000001</v>
      </c>
      <c r="R311" s="215">
        <f>Q311*H311</f>
        <v>0.00010000000000000001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191</v>
      </c>
      <c r="AT311" s="217" t="s">
        <v>277</v>
      </c>
      <c r="AU311" s="217" t="s">
        <v>83</v>
      </c>
      <c r="AY311" s="19" t="s">
        <v>128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81</v>
      </c>
      <c r="BK311" s="218">
        <f>ROUND(I311*H311,2)</f>
        <v>0</v>
      </c>
      <c r="BL311" s="19" t="s">
        <v>135</v>
      </c>
      <c r="BM311" s="217" t="s">
        <v>1015</v>
      </c>
    </row>
    <row r="312" s="2" customFormat="1">
      <c r="A312" s="40"/>
      <c r="B312" s="41"/>
      <c r="C312" s="42"/>
      <c r="D312" s="219" t="s">
        <v>137</v>
      </c>
      <c r="E312" s="42"/>
      <c r="F312" s="220" t="s">
        <v>489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137</v>
      </c>
      <c r="AU312" s="19" t="s">
        <v>83</v>
      </c>
    </row>
    <row r="313" s="2" customFormat="1" ht="21.75" customHeight="1">
      <c r="A313" s="40"/>
      <c r="B313" s="41"/>
      <c r="C313" s="258" t="s">
        <v>439</v>
      </c>
      <c r="D313" s="258" t="s">
        <v>277</v>
      </c>
      <c r="E313" s="259" t="s">
        <v>492</v>
      </c>
      <c r="F313" s="260" t="s">
        <v>493</v>
      </c>
      <c r="G313" s="261" t="s">
        <v>434</v>
      </c>
      <c r="H313" s="262">
        <v>4</v>
      </c>
      <c r="I313" s="263"/>
      <c r="J313" s="264">
        <f>ROUND(I313*H313,2)</f>
        <v>0</v>
      </c>
      <c r="K313" s="260" t="s">
        <v>494</v>
      </c>
      <c r="L313" s="265"/>
      <c r="M313" s="266" t="s">
        <v>19</v>
      </c>
      <c r="N313" s="267" t="s">
        <v>44</v>
      </c>
      <c r="O313" s="86"/>
      <c r="P313" s="215">
        <f>O313*H313</f>
        <v>0</v>
      </c>
      <c r="Q313" s="215">
        <v>0.00035</v>
      </c>
      <c r="R313" s="215">
        <f>Q313*H313</f>
        <v>0.0014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191</v>
      </c>
      <c r="AT313" s="217" t="s">
        <v>277</v>
      </c>
      <c r="AU313" s="217" t="s">
        <v>83</v>
      </c>
      <c r="AY313" s="19" t="s">
        <v>128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81</v>
      </c>
      <c r="BK313" s="218">
        <f>ROUND(I313*H313,2)</f>
        <v>0</v>
      </c>
      <c r="BL313" s="19" t="s">
        <v>135</v>
      </c>
      <c r="BM313" s="217" t="s">
        <v>1016</v>
      </c>
    </row>
    <row r="314" s="2" customFormat="1">
      <c r="A314" s="40"/>
      <c r="B314" s="41"/>
      <c r="C314" s="42"/>
      <c r="D314" s="219" t="s">
        <v>137</v>
      </c>
      <c r="E314" s="42"/>
      <c r="F314" s="220" t="s">
        <v>493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137</v>
      </c>
      <c r="AU314" s="19" t="s">
        <v>83</v>
      </c>
    </row>
    <row r="315" s="2" customFormat="1" ht="24.15" customHeight="1">
      <c r="A315" s="40"/>
      <c r="B315" s="41"/>
      <c r="C315" s="206" t="s">
        <v>445</v>
      </c>
      <c r="D315" s="206" t="s">
        <v>130</v>
      </c>
      <c r="E315" s="207" t="s">
        <v>503</v>
      </c>
      <c r="F315" s="208" t="s">
        <v>504</v>
      </c>
      <c r="G315" s="209" t="s">
        <v>184</v>
      </c>
      <c r="H315" s="210">
        <v>175</v>
      </c>
      <c r="I315" s="211"/>
      <c r="J315" s="212">
        <f>ROUND(I315*H315,2)</f>
        <v>0</v>
      </c>
      <c r="K315" s="208" t="s">
        <v>134</v>
      </c>
      <c r="L315" s="46"/>
      <c r="M315" s="213" t="s">
        <v>19</v>
      </c>
      <c r="N315" s="214" t="s">
        <v>44</v>
      </c>
      <c r="O315" s="86"/>
      <c r="P315" s="215">
        <f>O315*H315</f>
        <v>0</v>
      </c>
      <c r="Q315" s="215">
        <v>6.0000000000000002E-05</v>
      </c>
      <c r="R315" s="215">
        <f>Q315*H315</f>
        <v>0.010500000000000001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135</v>
      </c>
      <c r="AT315" s="217" t="s">
        <v>130</v>
      </c>
      <c r="AU315" s="217" t="s">
        <v>83</v>
      </c>
      <c r="AY315" s="19" t="s">
        <v>128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81</v>
      </c>
      <c r="BK315" s="218">
        <f>ROUND(I315*H315,2)</f>
        <v>0</v>
      </c>
      <c r="BL315" s="19" t="s">
        <v>135</v>
      </c>
      <c r="BM315" s="217" t="s">
        <v>1017</v>
      </c>
    </row>
    <row r="316" s="2" customFormat="1">
      <c r="A316" s="40"/>
      <c r="B316" s="41"/>
      <c r="C316" s="42"/>
      <c r="D316" s="219" t="s">
        <v>137</v>
      </c>
      <c r="E316" s="42"/>
      <c r="F316" s="220" t="s">
        <v>506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137</v>
      </c>
      <c r="AU316" s="19" t="s">
        <v>83</v>
      </c>
    </row>
    <row r="317" s="2" customFormat="1">
      <c r="A317" s="40"/>
      <c r="B317" s="41"/>
      <c r="C317" s="42"/>
      <c r="D317" s="224" t="s">
        <v>139</v>
      </c>
      <c r="E317" s="42"/>
      <c r="F317" s="225" t="s">
        <v>507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139</v>
      </c>
      <c r="AU317" s="19" t="s">
        <v>83</v>
      </c>
    </row>
    <row r="318" s="2" customFormat="1" ht="24.15" customHeight="1">
      <c r="A318" s="40"/>
      <c r="B318" s="41"/>
      <c r="C318" s="206" t="s">
        <v>453</v>
      </c>
      <c r="D318" s="206" t="s">
        <v>130</v>
      </c>
      <c r="E318" s="207" t="s">
        <v>509</v>
      </c>
      <c r="F318" s="208" t="s">
        <v>510</v>
      </c>
      <c r="G318" s="209" t="s">
        <v>133</v>
      </c>
      <c r="H318" s="210">
        <v>25</v>
      </c>
      <c r="I318" s="211"/>
      <c r="J318" s="212">
        <f>ROUND(I318*H318,2)</f>
        <v>0</v>
      </c>
      <c r="K318" s="208" t="s">
        <v>134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0.0014499999999999999</v>
      </c>
      <c r="R318" s="215">
        <f>Q318*H318</f>
        <v>0.036249999999999998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135</v>
      </c>
      <c r="AT318" s="217" t="s">
        <v>130</v>
      </c>
      <c r="AU318" s="217" t="s">
        <v>83</v>
      </c>
      <c r="AY318" s="19" t="s">
        <v>128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81</v>
      </c>
      <c r="BK318" s="218">
        <f>ROUND(I318*H318,2)</f>
        <v>0</v>
      </c>
      <c r="BL318" s="19" t="s">
        <v>135</v>
      </c>
      <c r="BM318" s="217" t="s">
        <v>1018</v>
      </c>
    </row>
    <row r="319" s="2" customFormat="1">
      <c r="A319" s="40"/>
      <c r="B319" s="41"/>
      <c r="C319" s="42"/>
      <c r="D319" s="219" t="s">
        <v>137</v>
      </c>
      <c r="E319" s="42"/>
      <c r="F319" s="220" t="s">
        <v>512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137</v>
      </c>
      <c r="AU319" s="19" t="s">
        <v>83</v>
      </c>
    </row>
    <row r="320" s="2" customFormat="1">
      <c r="A320" s="40"/>
      <c r="B320" s="41"/>
      <c r="C320" s="42"/>
      <c r="D320" s="224" t="s">
        <v>139</v>
      </c>
      <c r="E320" s="42"/>
      <c r="F320" s="225" t="s">
        <v>513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139</v>
      </c>
      <c r="AU320" s="19" t="s">
        <v>83</v>
      </c>
    </row>
    <row r="321" s="2" customFormat="1">
      <c r="A321" s="40"/>
      <c r="B321" s="41"/>
      <c r="C321" s="42"/>
      <c r="D321" s="219" t="s">
        <v>520</v>
      </c>
      <c r="E321" s="42"/>
      <c r="F321" s="268" t="s">
        <v>521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520</v>
      </c>
      <c r="AU321" s="19" t="s">
        <v>83</v>
      </c>
    </row>
    <row r="322" s="2" customFormat="1" ht="24.15" customHeight="1">
      <c r="A322" s="40"/>
      <c r="B322" s="41"/>
      <c r="C322" s="206" t="s">
        <v>457</v>
      </c>
      <c r="D322" s="206" t="s">
        <v>130</v>
      </c>
      <c r="E322" s="207" t="s">
        <v>523</v>
      </c>
      <c r="F322" s="208" t="s">
        <v>524</v>
      </c>
      <c r="G322" s="209" t="s">
        <v>184</v>
      </c>
      <c r="H322" s="210">
        <v>175</v>
      </c>
      <c r="I322" s="211"/>
      <c r="J322" s="212">
        <f>ROUND(I322*H322,2)</f>
        <v>0</v>
      </c>
      <c r="K322" s="208" t="s">
        <v>134</v>
      </c>
      <c r="L322" s="46"/>
      <c r="M322" s="213" t="s">
        <v>19</v>
      </c>
      <c r="N322" s="214" t="s">
        <v>44</v>
      </c>
      <c r="O322" s="86"/>
      <c r="P322" s="215">
        <f>O322*H322</f>
        <v>0</v>
      </c>
      <c r="Q322" s="215">
        <v>0.00011</v>
      </c>
      <c r="R322" s="215">
        <f>Q322*H322</f>
        <v>0.01925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135</v>
      </c>
      <c r="AT322" s="217" t="s">
        <v>130</v>
      </c>
      <c r="AU322" s="217" t="s">
        <v>83</v>
      </c>
      <c r="AY322" s="19" t="s">
        <v>128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81</v>
      </c>
      <c r="BK322" s="218">
        <f>ROUND(I322*H322,2)</f>
        <v>0</v>
      </c>
      <c r="BL322" s="19" t="s">
        <v>135</v>
      </c>
      <c r="BM322" s="217" t="s">
        <v>1019</v>
      </c>
    </row>
    <row r="323" s="2" customFormat="1">
      <c r="A323" s="40"/>
      <c r="B323" s="41"/>
      <c r="C323" s="42"/>
      <c r="D323" s="219" t="s">
        <v>137</v>
      </c>
      <c r="E323" s="42"/>
      <c r="F323" s="220" t="s">
        <v>526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137</v>
      </c>
      <c r="AU323" s="19" t="s">
        <v>83</v>
      </c>
    </row>
    <row r="324" s="2" customFormat="1">
      <c r="A324" s="40"/>
      <c r="B324" s="41"/>
      <c r="C324" s="42"/>
      <c r="D324" s="224" t="s">
        <v>139</v>
      </c>
      <c r="E324" s="42"/>
      <c r="F324" s="225" t="s">
        <v>527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139</v>
      </c>
      <c r="AU324" s="19" t="s">
        <v>83</v>
      </c>
    </row>
    <row r="325" s="2" customFormat="1" ht="24.15" customHeight="1">
      <c r="A325" s="40"/>
      <c r="B325" s="41"/>
      <c r="C325" s="206" t="s">
        <v>152</v>
      </c>
      <c r="D325" s="206" t="s">
        <v>130</v>
      </c>
      <c r="E325" s="207" t="s">
        <v>529</v>
      </c>
      <c r="F325" s="208" t="s">
        <v>530</v>
      </c>
      <c r="G325" s="209" t="s">
        <v>133</v>
      </c>
      <c r="H325" s="210">
        <v>25</v>
      </c>
      <c r="I325" s="211"/>
      <c r="J325" s="212">
        <f>ROUND(I325*H325,2)</f>
        <v>0</v>
      </c>
      <c r="K325" s="208" t="s">
        <v>134</v>
      </c>
      <c r="L325" s="46"/>
      <c r="M325" s="213" t="s">
        <v>19</v>
      </c>
      <c r="N325" s="214" t="s">
        <v>44</v>
      </c>
      <c r="O325" s="86"/>
      <c r="P325" s="215">
        <f>O325*H325</f>
        <v>0</v>
      </c>
      <c r="Q325" s="215">
        <v>0.0025999999999999999</v>
      </c>
      <c r="R325" s="215">
        <f>Q325*H325</f>
        <v>0.065000000000000002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135</v>
      </c>
      <c r="AT325" s="217" t="s">
        <v>130</v>
      </c>
      <c r="AU325" s="217" t="s">
        <v>83</v>
      </c>
      <c r="AY325" s="19" t="s">
        <v>128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81</v>
      </c>
      <c r="BK325" s="218">
        <f>ROUND(I325*H325,2)</f>
        <v>0</v>
      </c>
      <c r="BL325" s="19" t="s">
        <v>135</v>
      </c>
      <c r="BM325" s="217" t="s">
        <v>1020</v>
      </c>
    </row>
    <row r="326" s="2" customFormat="1">
      <c r="A326" s="40"/>
      <c r="B326" s="41"/>
      <c r="C326" s="42"/>
      <c r="D326" s="219" t="s">
        <v>137</v>
      </c>
      <c r="E326" s="42"/>
      <c r="F326" s="220" t="s">
        <v>532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137</v>
      </c>
      <c r="AU326" s="19" t="s">
        <v>83</v>
      </c>
    </row>
    <row r="327" s="2" customFormat="1">
      <c r="A327" s="40"/>
      <c r="B327" s="41"/>
      <c r="C327" s="42"/>
      <c r="D327" s="224" t="s">
        <v>139</v>
      </c>
      <c r="E327" s="42"/>
      <c r="F327" s="225" t="s">
        <v>533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139</v>
      </c>
      <c r="AU327" s="19" t="s">
        <v>83</v>
      </c>
    </row>
    <row r="328" s="2" customFormat="1">
      <c r="A328" s="40"/>
      <c r="B328" s="41"/>
      <c r="C328" s="42"/>
      <c r="D328" s="219" t="s">
        <v>520</v>
      </c>
      <c r="E328" s="42"/>
      <c r="F328" s="268" t="s">
        <v>534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520</v>
      </c>
      <c r="AU328" s="19" t="s">
        <v>83</v>
      </c>
    </row>
    <row r="329" s="13" customFormat="1">
      <c r="A329" s="13"/>
      <c r="B329" s="226"/>
      <c r="C329" s="227"/>
      <c r="D329" s="219" t="s">
        <v>141</v>
      </c>
      <c r="E329" s="228" t="s">
        <v>19</v>
      </c>
      <c r="F329" s="229" t="s">
        <v>535</v>
      </c>
      <c r="G329" s="227"/>
      <c r="H329" s="228" t="s">
        <v>19</v>
      </c>
      <c r="I329" s="230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141</v>
      </c>
      <c r="AU329" s="235" t="s">
        <v>83</v>
      </c>
      <c r="AV329" s="13" t="s">
        <v>81</v>
      </c>
      <c r="AW329" s="13" t="s">
        <v>35</v>
      </c>
      <c r="AX329" s="13" t="s">
        <v>73</v>
      </c>
      <c r="AY329" s="235" t="s">
        <v>128</v>
      </c>
    </row>
    <row r="330" s="14" customFormat="1">
      <c r="A330" s="14"/>
      <c r="B330" s="236"/>
      <c r="C330" s="237"/>
      <c r="D330" s="219" t="s">
        <v>141</v>
      </c>
      <c r="E330" s="238" t="s">
        <v>19</v>
      </c>
      <c r="F330" s="239" t="s">
        <v>232</v>
      </c>
      <c r="G330" s="237"/>
      <c r="H330" s="240">
        <v>13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141</v>
      </c>
      <c r="AU330" s="246" t="s">
        <v>83</v>
      </c>
      <c r="AV330" s="14" t="s">
        <v>83</v>
      </c>
      <c r="AW330" s="14" t="s">
        <v>35</v>
      </c>
      <c r="AX330" s="14" t="s">
        <v>73</v>
      </c>
      <c r="AY330" s="246" t="s">
        <v>128</v>
      </c>
    </row>
    <row r="331" s="13" customFormat="1">
      <c r="A331" s="13"/>
      <c r="B331" s="226"/>
      <c r="C331" s="227"/>
      <c r="D331" s="219" t="s">
        <v>141</v>
      </c>
      <c r="E331" s="228" t="s">
        <v>19</v>
      </c>
      <c r="F331" s="229" t="s">
        <v>537</v>
      </c>
      <c r="G331" s="227"/>
      <c r="H331" s="228" t="s">
        <v>19</v>
      </c>
      <c r="I331" s="230"/>
      <c r="J331" s="227"/>
      <c r="K331" s="227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141</v>
      </c>
      <c r="AU331" s="235" t="s">
        <v>83</v>
      </c>
      <c r="AV331" s="13" t="s">
        <v>81</v>
      </c>
      <c r="AW331" s="13" t="s">
        <v>35</v>
      </c>
      <c r="AX331" s="13" t="s">
        <v>73</v>
      </c>
      <c r="AY331" s="235" t="s">
        <v>128</v>
      </c>
    </row>
    <row r="332" s="14" customFormat="1">
      <c r="A332" s="14"/>
      <c r="B332" s="236"/>
      <c r="C332" s="237"/>
      <c r="D332" s="219" t="s">
        <v>141</v>
      </c>
      <c r="E332" s="238" t="s">
        <v>19</v>
      </c>
      <c r="F332" s="239" t="s">
        <v>8</v>
      </c>
      <c r="G332" s="237"/>
      <c r="H332" s="240">
        <v>12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141</v>
      </c>
      <c r="AU332" s="246" t="s">
        <v>83</v>
      </c>
      <c r="AV332" s="14" t="s">
        <v>83</v>
      </c>
      <c r="AW332" s="14" t="s">
        <v>35</v>
      </c>
      <c r="AX332" s="14" t="s">
        <v>73</v>
      </c>
      <c r="AY332" s="246" t="s">
        <v>128</v>
      </c>
    </row>
    <row r="333" s="15" customFormat="1">
      <c r="A333" s="15"/>
      <c r="B333" s="247"/>
      <c r="C333" s="248"/>
      <c r="D333" s="219" t="s">
        <v>141</v>
      </c>
      <c r="E333" s="249" t="s">
        <v>19</v>
      </c>
      <c r="F333" s="250" t="s">
        <v>155</v>
      </c>
      <c r="G333" s="248"/>
      <c r="H333" s="251">
        <v>25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7" t="s">
        <v>141</v>
      </c>
      <c r="AU333" s="257" t="s">
        <v>83</v>
      </c>
      <c r="AV333" s="15" t="s">
        <v>135</v>
      </c>
      <c r="AW333" s="15" t="s">
        <v>35</v>
      </c>
      <c r="AX333" s="15" t="s">
        <v>81</v>
      </c>
      <c r="AY333" s="257" t="s">
        <v>128</v>
      </c>
    </row>
    <row r="334" s="2" customFormat="1" ht="16.5" customHeight="1">
      <c r="A334" s="40"/>
      <c r="B334" s="41"/>
      <c r="C334" s="206" t="s">
        <v>467</v>
      </c>
      <c r="D334" s="206" t="s">
        <v>130</v>
      </c>
      <c r="E334" s="207" t="s">
        <v>540</v>
      </c>
      <c r="F334" s="208" t="s">
        <v>541</v>
      </c>
      <c r="G334" s="209" t="s">
        <v>184</v>
      </c>
      <c r="H334" s="210">
        <v>175</v>
      </c>
      <c r="I334" s="211"/>
      <c r="J334" s="212">
        <f>ROUND(I334*H334,2)</f>
        <v>0</v>
      </c>
      <c r="K334" s="208" t="s">
        <v>134</v>
      </c>
      <c r="L334" s="46"/>
      <c r="M334" s="213" t="s">
        <v>19</v>
      </c>
      <c r="N334" s="214" t="s">
        <v>44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135</v>
      </c>
      <c r="AT334" s="217" t="s">
        <v>130</v>
      </c>
      <c r="AU334" s="217" t="s">
        <v>83</v>
      </c>
      <c r="AY334" s="19" t="s">
        <v>128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81</v>
      </c>
      <c r="BK334" s="218">
        <f>ROUND(I334*H334,2)</f>
        <v>0</v>
      </c>
      <c r="BL334" s="19" t="s">
        <v>135</v>
      </c>
      <c r="BM334" s="217" t="s">
        <v>1021</v>
      </c>
    </row>
    <row r="335" s="2" customFormat="1">
      <c r="A335" s="40"/>
      <c r="B335" s="41"/>
      <c r="C335" s="42"/>
      <c r="D335" s="219" t="s">
        <v>137</v>
      </c>
      <c r="E335" s="42"/>
      <c r="F335" s="220" t="s">
        <v>543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137</v>
      </c>
      <c r="AU335" s="19" t="s">
        <v>83</v>
      </c>
    </row>
    <row r="336" s="2" customFormat="1">
      <c r="A336" s="40"/>
      <c r="B336" s="41"/>
      <c r="C336" s="42"/>
      <c r="D336" s="224" t="s">
        <v>139</v>
      </c>
      <c r="E336" s="42"/>
      <c r="F336" s="225" t="s">
        <v>544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139</v>
      </c>
      <c r="AU336" s="19" t="s">
        <v>83</v>
      </c>
    </row>
    <row r="337" s="2" customFormat="1" ht="16.5" customHeight="1">
      <c r="A337" s="40"/>
      <c r="B337" s="41"/>
      <c r="C337" s="206" t="s">
        <v>472</v>
      </c>
      <c r="D337" s="206" t="s">
        <v>130</v>
      </c>
      <c r="E337" s="207" t="s">
        <v>545</v>
      </c>
      <c r="F337" s="208" t="s">
        <v>546</v>
      </c>
      <c r="G337" s="209" t="s">
        <v>133</v>
      </c>
      <c r="H337" s="210">
        <v>25</v>
      </c>
      <c r="I337" s="211"/>
      <c r="J337" s="212">
        <f>ROUND(I337*H337,2)</f>
        <v>0</v>
      </c>
      <c r="K337" s="208" t="s">
        <v>134</v>
      </c>
      <c r="L337" s="46"/>
      <c r="M337" s="213" t="s">
        <v>19</v>
      </c>
      <c r="N337" s="214" t="s">
        <v>44</v>
      </c>
      <c r="O337" s="86"/>
      <c r="P337" s="215">
        <f>O337*H337</f>
        <v>0</v>
      </c>
      <c r="Q337" s="215">
        <v>1.22E-05</v>
      </c>
      <c r="R337" s="215">
        <f>Q337*H337</f>
        <v>0.00030499999999999999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135</v>
      </c>
      <c r="AT337" s="217" t="s">
        <v>130</v>
      </c>
      <c r="AU337" s="217" t="s">
        <v>83</v>
      </c>
      <c r="AY337" s="19" t="s">
        <v>128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81</v>
      </c>
      <c r="BK337" s="218">
        <f>ROUND(I337*H337,2)</f>
        <v>0</v>
      </c>
      <c r="BL337" s="19" t="s">
        <v>135</v>
      </c>
      <c r="BM337" s="217" t="s">
        <v>1022</v>
      </c>
    </row>
    <row r="338" s="2" customFormat="1">
      <c r="A338" s="40"/>
      <c r="B338" s="41"/>
      <c r="C338" s="42"/>
      <c r="D338" s="219" t="s">
        <v>137</v>
      </c>
      <c r="E338" s="42"/>
      <c r="F338" s="220" t="s">
        <v>548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137</v>
      </c>
      <c r="AU338" s="19" t="s">
        <v>83</v>
      </c>
    </row>
    <row r="339" s="2" customFormat="1">
      <c r="A339" s="40"/>
      <c r="B339" s="41"/>
      <c r="C339" s="42"/>
      <c r="D339" s="224" t="s">
        <v>139</v>
      </c>
      <c r="E339" s="42"/>
      <c r="F339" s="225" t="s">
        <v>549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139</v>
      </c>
      <c r="AU339" s="19" t="s">
        <v>83</v>
      </c>
    </row>
    <row r="340" s="2" customFormat="1" ht="24.15" customHeight="1">
      <c r="A340" s="40"/>
      <c r="B340" s="41"/>
      <c r="C340" s="206" t="s">
        <v>477</v>
      </c>
      <c r="D340" s="206" t="s">
        <v>130</v>
      </c>
      <c r="E340" s="207" t="s">
        <v>1023</v>
      </c>
      <c r="F340" s="208" t="s">
        <v>1024</v>
      </c>
      <c r="G340" s="209" t="s">
        <v>184</v>
      </c>
      <c r="H340" s="210">
        <v>33</v>
      </c>
      <c r="I340" s="211"/>
      <c r="J340" s="212">
        <f>ROUND(I340*H340,2)</f>
        <v>0</v>
      </c>
      <c r="K340" s="208" t="s">
        <v>134</v>
      </c>
      <c r="L340" s="46"/>
      <c r="M340" s="213" t="s">
        <v>19</v>
      </c>
      <c r="N340" s="214" t="s">
        <v>44</v>
      </c>
      <c r="O340" s="86"/>
      <c r="P340" s="215">
        <f>O340*H340</f>
        <v>0</v>
      </c>
      <c r="Q340" s="215">
        <v>0.14066999999999999</v>
      </c>
      <c r="R340" s="215">
        <f>Q340*H340</f>
        <v>4.6421099999999997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135</v>
      </c>
      <c r="AT340" s="217" t="s">
        <v>130</v>
      </c>
      <c r="AU340" s="217" t="s">
        <v>83</v>
      </c>
      <c r="AY340" s="19" t="s">
        <v>128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81</v>
      </c>
      <c r="BK340" s="218">
        <f>ROUND(I340*H340,2)</f>
        <v>0</v>
      </c>
      <c r="BL340" s="19" t="s">
        <v>135</v>
      </c>
      <c r="BM340" s="217" t="s">
        <v>1025</v>
      </c>
    </row>
    <row r="341" s="2" customFormat="1">
      <c r="A341" s="40"/>
      <c r="B341" s="41"/>
      <c r="C341" s="42"/>
      <c r="D341" s="219" t="s">
        <v>137</v>
      </c>
      <c r="E341" s="42"/>
      <c r="F341" s="220" t="s">
        <v>1026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137</v>
      </c>
      <c r="AU341" s="19" t="s">
        <v>83</v>
      </c>
    </row>
    <row r="342" s="2" customFormat="1">
      <c r="A342" s="40"/>
      <c r="B342" s="41"/>
      <c r="C342" s="42"/>
      <c r="D342" s="224" t="s">
        <v>139</v>
      </c>
      <c r="E342" s="42"/>
      <c r="F342" s="225" t="s">
        <v>1027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139</v>
      </c>
      <c r="AU342" s="19" t="s">
        <v>83</v>
      </c>
    </row>
    <row r="343" s="2" customFormat="1">
      <c r="A343" s="40"/>
      <c r="B343" s="41"/>
      <c r="C343" s="42"/>
      <c r="D343" s="219" t="s">
        <v>520</v>
      </c>
      <c r="E343" s="42"/>
      <c r="F343" s="268" t="s">
        <v>1028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520</v>
      </c>
      <c r="AU343" s="19" t="s">
        <v>83</v>
      </c>
    </row>
    <row r="344" s="13" customFormat="1">
      <c r="A344" s="13"/>
      <c r="B344" s="226"/>
      <c r="C344" s="227"/>
      <c r="D344" s="219" t="s">
        <v>141</v>
      </c>
      <c r="E344" s="228" t="s">
        <v>19</v>
      </c>
      <c r="F344" s="229" t="s">
        <v>1029</v>
      </c>
      <c r="G344" s="227"/>
      <c r="H344" s="228" t="s">
        <v>19</v>
      </c>
      <c r="I344" s="230"/>
      <c r="J344" s="227"/>
      <c r="K344" s="227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141</v>
      </c>
      <c r="AU344" s="235" t="s">
        <v>83</v>
      </c>
      <c r="AV344" s="13" t="s">
        <v>81</v>
      </c>
      <c r="AW344" s="13" t="s">
        <v>35</v>
      </c>
      <c r="AX344" s="13" t="s">
        <v>73</v>
      </c>
      <c r="AY344" s="235" t="s">
        <v>128</v>
      </c>
    </row>
    <row r="345" s="13" customFormat="1">
      <c r="A345" s="13"/>
      <c r="B345" s="226"/>
      <c r="C345" s="227"/>
      <c r="D345" s="219" t="s">
        <v>141</v>
      </c>
      <c r="E345" s="228" t="s">
        <v>19</v>
      </c>
      <c r="F345" s="229" t="s">
        <v>1030</v>
      </c>
      <c r="G345" s="227"/>
      <c r="H345" s="228" t="s">
        <v>19</v>
      </c>
      <c r="I345" s="230"/>
      <c r="J345" s="227"/>
      <c r="K345" s="227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141</v>
      </c>
      <c r="AU345" s="235" t="s">
        <v>83</v>
      </c>
      <c r="AV345" s="13" t="s">
        <v>81</v>
      </c>
      <c r="AW345" s="13" t="s">
        <v>35</v>
      </c>
      <c r="AX345" s="13" t="s">
        <v>73</v>
      </c>
      <c r="AY345" s="235" t="s">
        <v>128</v>
      </c>
    </row>
    <row r="346" s="14" customFormat="1">
      <c r="A346" s="14"/>
      <c r="B346" s="236"/>
      <c r="C346" s="237"/>
      <c r="D346" s="219" t="s">
        <v>141</v>
      </c>
      <c r="E346" s="238" t="s">
        <v>19</v>
      </c>
      <c r="F346" s="239" t="s">
        <v>168</v>
      </c>
      <c r="G346" s="237"/>
      <c r="H346" s="240">
        <v>5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141</v>
      </c>
      <c r="AU346" s="246" t="s">
        <v>83</v>
      </c>
      <c r="AV346" s="14" t="s">
        <v>83</v>
      </c>
      <c r="AW346" s="14" t="s">
        <v>35</v>
      </c>
      <c r="AX346" s="14" t="s">
        <v>73</v>
      </c>
      <c r="AY346" s="246" t="s">
        <v>128</v>
      </c>
    </row>
    <row r="347" s="13" customFormat="1">
      <c r="A347" s="13"/>
      <c r="B347" s="226"/>
      <c r="C347" s="227"/>
      <c r="D347" s="219" t="s">
        <v>141</v>
      </c>
      <c r="E347" s="228" t="s">
        <v>19</v>
      </c>
      <c r="F347" s="229" t="s">
        <v>1029</v>
      </c>
      <c r="G347" s="227"/>
      <c r="H347" s="228" t="s">
        <v>19</v>
      </c>
      <c r="I347" s="230"/>
      <c r="J347" s="227"/>
      <c r="K347" s="227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141</v>
      </c>
      <c r="AU347" s="235" t="s">
        <v>83</v>
      </c>
      <c r="AV347" s="13" t="s">
        <v>81</v>
      </c>
      <c r="AW347" s="13" t="s">
        <v>35</v>
      </c>
      <c r="AX347" s="13" t="s">
        <v>73</v>
      </c>
      <c r="AY347" s="235" t="s">
        <v>128</v>
      </c>
    </row>
    <row r="348" s="13" customFormat="1">
      <c r="A348" s="13"/>
      <c r="B348" s="226"/>
      <c r="C348" s="227"/>
      <c r="D348" s="219" t="s">
        <v>141</v>
      </c>
      <c r="E348" s="228" t="s">
        <v>19</v>
      </c>
      <c r="F348" s="229" t="s">
        <v>1031</v>
      </c>
      <c r="G348" s="227"/>
      <c r="H348" s="228" t="s">
        <v>19</v>
      </c>
      <c r="I348" s="230"/>
      <c r="J348" s="227"/>
      <c r="K348" s="227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141</v>
      </c>
      <c r="AU348" s="235" t="s">
        <v>83</v>
      </c>
      <c r="AV348" s="13" t="s">
        <v>81</v>
      </c>
      <c r="AW348" s="13" t="s">
        <v>35</v>
      </c>
      <c r="AX348" s="13" t="s">
        <v>73</v>
      </c>
      <c r="AY348" s="235" t="s">
        <v>128</v>
      </c>
    </row>
    <row r="349" s="14" customFormat="1">
      <c r="A349" s="14"/>
      <c r="B349" s="236"/>
      <c r="C349" s="237"/>
      <c r="D349" s="219" t="s">
        <v>141</v>
      </c>
      <c r="E349" s="238" t="s">
        <v>19</v>
      </c>
      <c r="F349" s="239" t="s">
        <v>135</v>
      </c>
      <c r="G349" s="237"/>
      <c r="H349" s="240">
        <v>4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141</v>
      </c>
      <c r="AU349" s="246" t="s">
        <v>83</v>
      </c>
      <c r="AV349" s="14" t="s">
        <v>83</v>
      </c>
      <c r="AW349" s="14" t="s">
        <v>35</v>
      </c>
      <c r="AX349" s="14" t="s">
        <v>73</v>
      </c>
      <c r="AY349" s="246" t="s">
        <v>128</v>
      </c>
    </row>
    <row r="350" s="13" customFormat="1">
      <c r="A350" s="13"/>
      <c r="B350" s="226"/>
      <c r="C350" s="227"/>
      <c r="D350" s="219" t="s">
        <v>141</v>
      </c>
      <c r="E350" s="228" t="s">
        <v>19</v>
      </c>
      <c r="F350" s="229" t="s">
        <v>1032</v>
      </c>
      <c r="G350" s="227"/>
      <c r="H350" s="228" t="s">
        <v>19</v>
      </c>
      <c r="I350" s="230"/>
      <c r="J350" s="227"/>
      <c r="K350" s="227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141</v>
      </c>
      <c r="AU350" s="235" t="s">
        <v>83</v>
      </c>
      <c r="AV350" s="13" t="s">
        <v>81</v>
      </c>
      <c r="AW350" s="13" t="s">
        <v>35</v>
      </c>
      <c r="AX350" s="13" t="s">
        <v>73</v>
      </c>
      <c r="AY350" s="235" t="s">
        <v>128</v>
      </c>
    </row>
    <row r="351" s="14" customFormat="1">
      <c r="A351" s="14"/>
      <c r="B351" s="236"/>
      <c r="C351" s="237"/>
      <c r="D351" s="219" t="s">
        <v>141</v>
      </c>
      <c r="E351" s="238" t="s">
        <v>19</v>
      </c>
      <c r="F351" s="239" t="s">
        <v>311</v>
      </c>
      <c r="G351" s="237"/>
      <c r="H351" s="240">
        <v>24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141</v>
      </c>
      <c r="AU351" s="246" t="s">
        <v>83</v>
      </c>
      <c r="AV351" s="14" t="s">
        <v>83</v>
      </c>
      <c r="AW351" s="14" t="s">
        <v>35</v>
      </c>
      <c r="AX351" s="14" t="s">
        <v>73</v>
      </c>
      <c r="AY351" s="246" t="s">
        <v>128</v>
      </c>
    </row>
    <row r="352" s="15" customFormat="1">
      <c r="A352" s="15"/>
      <c r="B352" s="247"/>
      <c r="C352" s="248"/>
      <c r="D352" s="219" t="s">
        <v>141</v>
      </c>
      <c r="E352" s="249" t="s">
        <v>19</v>
      </c>
      <c r="F352" s="250" t="s">
        <v>155</v>
      </c>
      <c r="G352" s="248"/>
      <c r="H352" s="251">
        <v>33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7" t="s">
        <v>141</v>
      </c>
      <c r="AU352" s="257" t="s">
        <v>83</v>
      </c>
      <c r="AV352" s="15" t="s">
        <v>135</v>
      </c>
      <c r="AW352" s="15" t="s">
        <v>35</v>
      </c>
      <c r="AX352" s="15" t="s">
        <v>81</v>
      </c>
      <c r="AY352" s="257" t="s">
        <v>128</v>
      </c>
    </row>
    <row r="353" s="2" customFormat="1" ht="16.5" customHeight="1">
      <c r="A353" s="40"/>
      <c r="B353" s="41"/>
      <c r="C353" s="258" t="s">
        <v>483</v>
      </c>
      <c r="D353" s="258" t="s">
        <v>277</v>
      </c>
      <c r="E353" s="259" t="s">
        <v>1033</v>
      </c>
      <c r="F353" s="260" t="s">
        <v>1034</v>
      </c>
      <c r="G353" s="261" t="s">
        <v>184</v>
      </c>
      <c r="H353" s="262">
        <v>9.4499999999999993</v>
      </c>
      <c r="I353" s="263"/>
      <c r="J353" s="264">
        <f>ROUND(I353*H353,2)</f>
        <v>0</v>
      </c>
      <c r="K353" s="260" t="s">
        <v>134</v>
      </c>
      <c r="L353" s="265"/>
      <c r="M353" s="266" t="s">
        <v>19</v>
      </c>
      <c r="N353" s="267" t="s">
        <v>44</v>
      </c>
      <c r="O353" s="86"/>
      <c r="P353" s="215">
        <f>O353*H353</f>
        <v>0</v>
      </c>
      <c r="Q353" s="215">
        <v>0.14999999999999999</v>
      </c>
      <c r="R353" s="215">
        <f>Q353*H353</f>
        <v>1.4174999999999998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191</v>
      </c>
      <c r="AT353" s="217" t="s">
        <v>277</v>
      </c>
      <c r="AU353" s="217" t="s">
        <v>83</v>
      </c>
      <c r="AY353" s="19" t="s">
        <v>128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81</v>
      </c>
      <c r="BK353" s="218">
        <f>ROUND(I353*H353,2)</f>
        <v>0</v>
      </c>
      <c r="BL353" s="19" t="s">
        <v>135</v>
      </c>
      <c r="BM353" s="217" t="s">
        <v>1035</v>
      </c>
    </row>
    <row r="354" s="2" customFormat="1">
      <c r="A354" s="40"/>
      <c r="B354" s="41"/>
      <c r="C354" s="42"/>
      <c r="D354" s="219" t="s">
        <v>137</v>
      </c>
      <c r="E354" s="42"/>
      <c r="F354" s="220" t="s">
        <v>1034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137</v>
      </c>
      <c r="AU354" s="19" t="s">
        <v>83</v>
      </c>
    </row>
    <row r="355" s="14" customFormat="1">
      <c r="A355" s="14"/>
      <c r="B355" s="236"/>
      <c r="C355" s="237"/>
      <c r="D355" s="219" t="s">
        <v>141</v>
      </c>
      <c r="E355" s="237"/>
      <c r="F355" s="239" t="s">
        <v>1036</v>
      </c>
      <c r="G355" s="237"/>
      <c r="H355" s="240">
        <v>9.4499999999999993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141</v>
      </c>
      <c r="AU355" s="246" t="s">
        <v>83</v>
      </c>
      <c r="AV355" s="14" t="s">
        <v>83</v>
      </c>
      <c r="AW355" s="14" t="s">
        <v>4</v>
      </c>
      <c r="AX355" s="14" t="s">
        <v>81</v>
      </c>
      <c r="AY355" s="246" t="s">
        <v>128</v>
      </c>
    </row>
    <row r="356" s="2" customFormat="1" ht="24.15" customHeight="1">
      <c r="A356" s="40"/>
      <c r="B356" s="41"/>
      <c r="C356" s="206" t="s">
        <v>487</v>
      </c>
      <c r="D356" s="206" t="s">
        <v>130</v>
      </c>
      <c r="E356" s="207" t="s">
        <v>569</v>
      </c>
      <c r="F356" s="208" t="s">
        <v>570</v>
      </c>
      <c r="G356" s="209" t="s">
        <v>209</v>
      </c>
      <c r="H356" s="210">
        <v>2.3100000000000001</v>
      </c>
      <c r="I356" s="211"/>
      <c r="J356" s="212">
        <f>ROUND(I356*H356,2)</f>
        <v>0</v>
      </c>
      <c r="K356" s="208" t="s">
        <v>134</v>
      </c>
      <c r="L356" s="46"/>
      <c r="M356" s="213" t="s">
        <v>19</v>
      </c>
      <c r="N356" s="214" t="s">
        <v>44</v>
      </c>
      <c r="O356" s="86"/>
      <c r="P356" s="215">
        <f>O356*H356</f>
        <v>0</v>
      </c>
      <c r="Q356" s="215">
        <v>2.2563399999999998</v>
      </c>
      <c r="R356" s="215">
        <f>Q356*H356</f>
        <v>5.2121453999999998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135</v>
      </c>
      <c r="AT356" s="217" t="s">
        <v>130</v>
      </c>
      <c r="AU356" s="217" t="s">
        <v>83</v>
      </c>
      <c r="AY356" s="19" t="s">
        <v>128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81</v>
      </c>
      <c r="BK356" s="218">
        <f>ROUND(I356*H356,2)</f>
        <v>0</v>
      </c>
      <c r="BL356" s="19" t="s">
        <v>135</v>
      </c>
      <c r="BM356" s="217" t="s">
        <v>1037</v>
      </c>
    </row>
    <row r="357" s="2" customFormat="1">
      <c r="A357" s="40"/>
      <c r="B357" s="41"/>
      <c r="C357" s="42"/>
      <c r="D357" s="219" t="s">
        <v>137</v>
      </c>
      <c r="E357" s="42"/>
      <c r="F357" s="220" t="s">
        <v>570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137</v>
      </c>
      <c r="AU357" s="19" t="s">
        <v>83</v>
      </c>
    </row>
    <row r="358" s="2" customFormat="1">
      <c r="A358" s="40"/>
      <c r="B358" s="41"/>
      <c r="C358" s="42"/>
      <c r="D358" s="224" t="s">
        <v>139</v>
      </c>
      <c r="E358" s="42"/>
      <c r="F358" s="225" t="s">
        <v>572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139</v>
      </c>
      <c r="AU358" s="19" t="s">
        <v>83</v>
      </c>
    </row>
    <row r="359" s="14" customFormat="1">
      <c r="A359" s="14"/>
      <c r="B359" s="236"/>
      <c r="C359" s="237"/>
      <c r="D359" s="219" t="s">
        <v>141</v>
      </c>
      <c r="E359" s="238" t="s">
        <v>19</v>
      </c>
      <c r="F359" s="239" t="s">
        <v>1038</v>
      </c>
      <c r="G359" s="237"/>
      <c r="H359" s="240">
        <v>2.3100000000000001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141</v>
      </c>
      <c r="AU359" s="246" t="s">
        <v>83</v>
      </c>
      <c r="AV359" s="14" t="s">
        <v>83</v>
      </c>
      <c r="AW359" s="14" t="s">
        <v>35</v>
      </c>
      <c r="AX359" s="14" t="s">
        <v>81</v>
      </c>
      <c r="AY359" s="246" t="s">
        <v>128</v>
      </c>
    </row>
    <row r="360" s="2" customFormat="1" ht="33" customHeight="1">
      <c r="A360" s="40"/>
      <c r="B360" s="41"/>
      <c r="C360" s="206" t="s">
        <v>491</v>
      </c>
      <c r="D360" s="206" t="s">
        <v>130</v>
      </c>
      <c r="E360" s="207" t="s">
        <v>576</v>
      </c>
      <c r="F360" s="208" t="s">
        <v>577</v>
      </c>
      <c r="G360" s="209" t="s">
        <v>184</v>
      </c>
      <c r="H360" s="210">
        <v>66</v>
      </c>
      <c r="I360" s="211"/>
      <c r="J360" s="212">
        <f>ROUND(I360*H360,2)</f>
        <v>0</v>
      </c>
      <c r="K360" s="208" t="s">
        <v>134</v>
      </c>
      <c r="L360" s="46"/>
      <c r="M360" s="213" t="s">
        <v>19</v>
      </c>
      <c r="N360" s="214" t="s">
        <v>44</v>
      </c>
      <c r="O360" s="86"/>
      <c r="P360" s="215">
        <f>O360*H360</f>
        <v>0</v>
      </c>
      <c r="Q360" s="215">
        <v>0.00060999999999999997</v>
      </c>
      <c r="R360" s="215">
        <f>Q360*H360</f>
        <v>0.040259999999999997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135</v>
      </c>
      <c r="AT360" s="217" t="s">
        <v>130</v>
      </c>
      <c r="AU360" s="217" t="s">
        <v>83</v>
      </c>
      <c r="AY360" s="19" t="s">
        <v>128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81</v>
      </c>
      <c r="BK360" s="218">
        <f>ROUND(I360*H360,2)</f>
        <v>0</v>
      </c>
      <c r="BL360" s="19" t="s">
        <v>135</v>
      </c>
      <c r="BM360" s="217" t="s">
        <v>1039</v>
      </c>
    </row>
    <row r="361" s="2" customFormat="1">
      <c r="A361" s="40"/>
      <c r="B361" s="41"/>
      <c r="C361" s="42"/>
      <c r="D361" s="219" t="s">
        <v>137</v>
      </c>
      <c r="E361" s="42"/>
      <c r="F361" s="220" t="s">
        <v>579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137</v>
      </c>
      <c r="AU361" s="19" t="s">
        <v>83</v>
      </c>
    </row>
    <row r="362" s="2" customFormat="1">
      <c r="A362" s="40"/>
      <c r="B362" s="41"/>
      <c r="C362" s="42"/>
      <c r="D362" s="224" t="s">
        <v>139</v>
      </c>
      <c r="E362" s="42"/>
      <c r="F362" s="225" t="s">
        <v>580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139</v>
      </c>
      <c r="AU362" s="19" t="s">
        <v>83</v>
      </c>
    </row>
    <row r="363" s="13" customFormat="1">
      <c r="A363" s="13"/>
      <c r="B363" s="226"/>
      <c r="C363" s="227"/>
      <c r="D363" s="219" t="s">
        <v>141</v>
      </c>
      <c r="E363" s="228" t="s">
        <v>19</v>
      </c>
      <c r="F363" s="229" t="s">
        <v>581</v>
      </c>
      <c r="G363" s="227"/>
      <c r="H363" s="228" t="s">
        <v>19</v>
      </c>
      <c r="I363" s="230"/>
      <c r="J363" s="227"/>
      <c r="K363" s="227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141</v>
      </c>
      <c r="AU363" s="235" t="s">
        <v>83</v>
      </c>
      <c r="AV363" s="13" t="s">
        <v>81</v>
      </c>
      <c r="AW363" s="13" t="s">
        <v>35</v>
      </c>
      <c r="AX363" s="13" t="s">
        <v>73</v>
      </c>
      <c r="AY363" s="235" t="s">
        <v>128</v>
      </c>
    </row>
    <row r="364" s="13" customFormat="1">
      <c r="A364" s="13"/>
      <c r="B364" s="226"/>
      <c r="C364" s="227"/>
      <c r="D364" s="219" t="s">
        <v>141</v>
      </c>
      <c r="E364" s="228" t="s">
        <v>19</v>
      </c>
      <c r="F364" s="229" t="s">
        <v>582</v>
      </c>
      <c r="G364" s="227"/>
      <c r="H364" s="228" t="s">
        <v>19</v>
      </c>
      <c r="I364" s="230"/>
      <c r="J364" s="227"/>
      <c r="K364" s="227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141</v>
      </c>
      <c r="AU364" s="235" t="s">
        <v>83</v>
      </c>
      <c r="AV364" s="13" t="s">
        <v>81</v>
      </c>
      <c r="AW364" s="13" t="s">
        <v>35</v>
      </c>
      <c r="AX364" s="13" t="s">
        <v>73</v>
      </c>
      <c r="AY364" s="235" t="s">
        <v>128</v>
      </c>
    </row>
    <row r="365" s="13" customFormat="1">
      <c r="A365" s="13"/>
      <c r="B365" s="226"/>
      <c r="C365" s="227"/>
      <c r="D365" s="219" t="s">
        <v>141</v>
      </c>
      <c r="E365" s="228" t="s">
        <v>19</v>
      </c>
      <c r="F365" s="229" t="s">
        <v>583</v>
      </c>
      <c r="G365" s="227"/>
      <c r="H365" s="228" t="s">
        <v>19</v>
      </c>
      <c r="I365" s="230"/>
      <c r="J365" s="227"/>
      <c r="K365" s="227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141</v>
      </c>
      <c r="AU365" s="235" t="s">
        <v>83</v>
      </c>
      <c r="AV365" s="13" t="s">
        <v>81</v>
      </c>
      <c r="AW365" s="13" t="s">
        <v>35</v>
      </c>
      <c r="AX365" s="13" t="s">
        <v>73</v>
      </c>
      <c r="AY365" s="235" t="s">
        <v>128</v>
      </c>
    </row>
    <row r="366" s="14" customFormat="1">
      <c r="A366" s="14"/>
      <c r="B366" s="236"/>
      <c r="C366" s="237"/>
      <c r="D366" s="219" t="s">
        <v>141</v>
      </c>
      <c r="E366" s="238" t="s">
        <v>19</v>
      </c>
      <c r="F366" s="239" t="s">
        <v>575</v>
      </c>
      <c r="G366" s="237"/>
      <c r="H366" s="240">
        <v>66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141</v>
      </c>
      <c r="AU366" s="246" t="s">
        <v>83</v>
      </c>
      <c r="AV366" s="14" t="s">
        <v>83</v>
      </c>
      <c r="AW366" s="14" t="s">
        <v>35</v>
      </c>
      <c r="AX366" s="14" t="s">
        <v>81</v>
      </c>
      <c r="AY366" s="246" t="s">
        <v>128</v>
      </c>
    </row>
    <row r="367" s="2" customFormat="1" ht="16.5" customHeight="1">
      <c r="A367" s="40"/>
      <c r="B367" s="41"/>
      <c r="C367" s="206" t="s">
        <v>496</v>
      </c>
      <c r="D367" s="206" t="s">
        <v>130</v>
      </c>
      <c r="E367" s="207" t="s">
        <v>585</v>
      </c>
      <c r="F367" s="208" t="s">
        <v>586</v>
      </c>
      <c r="G367" s="209" t="s">
        <v>184</v>
      </c>
      <c r="H367" s="210">
        <v>33</v>
      </c>
      <c r="I367" s="211"/>
      <c r="J367" s="212">
        <f>ROUND(I367*H367,2)</f>
        <v>0</v>
      </c>
      <c r="K367" s="208" t="s">
        <v>134</v>
      </c>
      <c r="L367" s="46"/>
      <c r="M367" s="213" t="s">
        <v>19</v>
      </c>
      <c r="N367" s="214" t="s">
        <v>44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135</v>
      </c>
      <c r="AT367" s="217" t="s">
        <v>130</v>
      </c>
      <c r="AU367" s="217" t="s">
        <v>83</v>
      </c>
      <c r="AY367" s="19" t="s">
        <v>128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81</v>
      </c>
      <c r="BK367" s="218">
        <f>ROUND(I367*H367,2)</f>
        <v>0</v>
      </c>
      <c r="BL367" s="19" t="s">
        <v>135</v>
      </c>
      <c r="BM367" s="217" t="s">
        <v>1040</v>
      </c>
    </row>
    <row r="368" s="2" customFormat="1">
      <c r="A368" s="40"/>
      <c r="B368" s="41"/>
      <c r="C368" s="42"/>
      <c r="D368" s="219" t="s">
        <v>137</v>
      </c>
      <c r="E368" s="42"/>
      <c r="F368" s="220" t="s">
        <v>588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137</v>
      </c>
      <c r="AU368" s="19" t="s">
        <v>83</v>
      </c>
    </row>
    <row r="369" s="2" customFormat="1">
      <c r="A369" s="40"/>
      <c r="B369" s="41"/>
      <c r="C369" s="42"/>
      <c r="D369" s="224" t="s">
        <v>139</v>
      </c>
      <c r="E369" s="42"/>
      <c r="F369" s="225" t="s">
        <v>589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139</v>
      </c>
      <c r="AU369" s="19" t="s">
        <v>83</v>
      </c>
    </row>
    <row r="370" s="2" customFormat="1" ht="24.15" customHeight="1">
      <c r="A370" s="40"/>
      <c r="B370" s="41"/>
      <c r="C370" s="206" t="s">
        <v>502</v>
      </c>
      <c r="D370" s="206" t="s">
        <v>130</v>
      </c>
      <c r="E370" s="207" t="s">
        <v>591</v>
      </c>
      <c r="F370" s="208" t="s">
        <v>592</v>
      </c>
      <c r="G370" s="209" t="s">
        <v>184</v>
      </c>
      <c r="H370" s="210">
        <v>33</v>
      </c>
      <c r="I370" s="211"/>
      <c r="J370" s="212">
        <f>ROUND(I370*H370,2)</f>
        <v>0</v>
      </c>
      <c r="K370" s="208" t="s">
        <v>134</v>
      </c>
      <c r="L370" s="46"/>
      <c r="M370" s="213" t="s">
        <v>19</v>
      </c>
      <c r="N370" s="214" t="s">
        <v>44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135</v>
      </c>
      <c r="AT370" s="217" t="s">
        <v>130</v>
      </c>
      <c r="AU370" s="217" t="s">
        <v>83</v>
      </c>
      <c r="AY370" s="19" t="s">
        <v>128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81</v>
      </c>
      <c r="BK370" s="218">
        <f>ROUND(I370*H370,2)</f>
        <v>0</v>
      </c>
      <c r="BL370" s="19" t="s">
        <v>135</v>
      </c>
      <c r="BM370" s="217" t="s">
        <v>1041</v>
      </c>
    </row>
    <row r="371" s="2" customFormat="1">
      <c r="A371" s="40"/>
      <c r="B371" s="41"/>
      <c r="C371" s="42"/>
      <c r="D371" s="219" t="s">
        <v>137</v>
      </c>
      <c r="E371" s="42"/>
      <c r="F371" s="220" t="s">
        <v>594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137</v>
      </c>
      <c r="AU371" s="19" t="s">
        <v>83</v>
      </c>
    </row>
    <row r="372" s="2" customFormat="1">
      <c r="A372" s="40"/>
      <c r="B372" s="41"/>
      <c r="C372" s="42"/>
      <c r="D372" s="224" t="s">
        <v>139</v>
      </c>
      <c r="E372" s="42"/>
      <c r="F372" s="225" t="s">
        <v>595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139</v>
      </c>
      <c r="AU372" s="19" t="s">
        <v>83</v>
      </c>
    </row>
    <row r="373" s="2" customFormat="1" ht="24.15" customHeight="1">
      <c r="A373" s="40"/>
      <c r="B373" s="41"/>
      <c r="C373" s="206" t="s">
        <v>508</v>
      </c>
      <c r="D373" s="206" t="s">
        <v>130</v>
      </c>
      <c r="E373" s="207" t="s">
        <v>597</v>
      </c>
      <c r="F373" s="208" t="s">
        <v>598</v>
      </c>
      <c r="G373" s="209" t="s">
        <v>434</v>
      </c>
      <c r="H373" s="210">
        <v>2</v>
      </c>
      <c r="I373" s="211"/>
      <c r="J373" s="212">
        <f>ROUND(I373*H373,2)</f>
        <v>0</v>
      </c>
      <c r="K373" s="208" t="s">
        <v>134</v>
      </c>
      <c r="L373" s="46"/>
      <c r="M373" s="213" t="s">
        <v>19</v>
      </c>
      <c r="N373" s="214" t="s">
        <v>44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0.082000000000000003</v>
      </c>
      <c r="T373" s="216">
        <f>S373*H373</f>
        <v>0.16400000000000001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135</v>
      </c>
      <c r="AT373" s="217" t="s">
        <v>130</v>
      </c>
      <c r="AU373" s="217" t="s">
        <v>83</v>
      </c>
      <c r="AY373" s="19" t="s">
        <v>128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81</v>
      </c>
      <c r="BK373" s="218">
        <f>ROUND(I373*H373,2)</f>
        <v>0</v>
      </c>
      <c r="BL373" s="19" t="s">
        <v>135</v>
      </c>
      <c r="BM373" s="217" t="s">
        <v>1042</v>
      </c>
    </row>
    <row r="374" s="2" customFormat="1">
      <c r="A374" s="40"/>
      <c r="B374" s="41"/>
      <c r="C374" s="42"/>
      <c r="D374" s="219" t="s">
        <v>137</v>
      </c>
      <c r="E374" s="42"/>
      <c r="F374" s="220" t="s">
        <v>600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137</v>
      </c>
      <c r="AU374" s="19" t="s">
        <v>83</v>
      </c>
    </row>
    <row r="375" s="2" customFormat="1">
      <c r="A375" s="40"/>
      <c r="B375" s="41"/>
      <c r="C375" s="42"/>
      <c r="D375" s="224" t="s">
        <v>139</v>
      </c>
      <c r="E375" s="42"/>
      <c r="F375" s="225" t="s">
        <v>601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139</v>
      </c>
      <c r="AU375" s="19" t="s">
        <v>83</v>
      </c>
    </row>
    <row r="376" s="13" customFormat="1">
      <c r="A376" s="13"/>
      <c r="B376" s="226"/>
      <c r="C376" s="227"/>
      <c r="D376" s="219" t="s">
        <v>141</v>
      </c>
      <c r="E376" s="228" t="s">
        <v>19</v>
      </c>
      <c r="F376" s="229" t="s">
        <v>602</v>
      </c>
      <c r="G376" s="227"/>
      <c r="H376" s="228" t="s">
        <v>19</v>
      </c>
      <c r="I376" s="230"/>
      <c r="J376" s="227"/>
      <c r="K376" s="227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141</v>
      </c>
      <c r="AU376" s="235" t="s">
        <v>83</v>
      </c>
      <c r="AV376" s="13" t="s">
        <v>81</v>
      </c>
      <c r="AW376" s="13" t="s">
        <v>35</v>
      </c>
      <c r="AX376" s="13" t="s">
        <v>73</v>
      </c>
      <c r="AY376" s="235" t="s">
        <v>128</v>
      </c>
    </row>
    <row r="377" s="13" customFormat="1">
      <c r="A377" s="13"/>
      <c r="B377" s="226"/>
      <c r="C377" s="227"/>
      <c r="D377" s="219" t="s">
        <v>141</v>
      </c>
      <c r="E377" s="228" t="s">
        <v>19</v>
      </c>
      <c r="F377" s="229" t="s">
        <v>603</v>
      </c>
      <c r="G377" s="227"/>
      <c r="H377" s="228" t="s">
        <v>19</v>
      </c>
      <c r="I377" s="230"/>
      <c r="J377" s="227"/>
      <c r="K377" s="227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141</v>
      </c>
      <c r="AU377" s="235" t="s">
        <v>83</v>
      </c>
      <c r="AV377" s="13" t="s">
        <v>81</v>
      </c>
      <c r="AW377" s="13" t="s">
        <v>35</v>
      </c>
      <c r="AX377" s="13" t="s">
        <v>73</v>
      </c>
      <c r="AY377" s="235" t="s">
        <v>128</v>
      </c>
    </row>
    <row r="378" s="14" customFormat="1">
      <c r="A378" s="14"/>
      <c r="B378" s="236"/>
      <c r="C378" s="237"/>
      <c r="D378" s="219" t="s">
        <v>141</v>
      </c>
      <c r="E378" s="238" t="s">
        <v>19</v>
      </c>
      <c r="F378" s="239" t="s">
        <v>83</v>
      </c>
      <c r="G378" s="237"/>
      <c r="H378" s="240">
        <v>2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141</v>
      </c>
      <c r="AU378" s="246" t="s">
        <v>83</v>
      </c>
      <c r="AV378" s="14" t="s">
        <v>83</v>
      </c>
      <c r="AW378" s="14" t="s">
        <v>35</v>
      </c>
      <c r="AX378" s="14" t="s">
        <v>81</v>
      </c>
      <c r="AY378" s="246" t="s">
        <v>128</v>
      </c>
    </row>
    <row r="379" s="2" customFormat="1" ht="24.15" customHeight="1">
      <c r="A379" s="40"/>
      <c r="B379" s="41"/>
      <c r="C379" s="206" t="s">
        <v>514</v>
      </c>
      <c r="D379" s="206" t="s">
        <v>130</v>
      </c>
      <c r="E379" s="207" t="s">
        <v>605</v>
      </c>
      <c r="F379" s="208" t="s">
        <v>606</v>
      </c>
      <c r="G379" s="209" t="s">
        <v>434</v>
      </c>
      <c r="H379" s="210">
        <v>1</v>
      </c>
      <c r="I379" s="211"/>
      <c r="J379" s="212">
        <f>ROUND(I379*H379,2)</f>
        <v>0</v>
      </c>
      <c r="K379" s="208" t="s">
        <v>134</v>
      </c>
      <c r="L379" s="46"/>
      <c r="M379" s="213" t="s">
        <v>19</v>
      </c>
      <c r="N379" s="214" t="s">
        <v>44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0.0040000000000000001</v>
      </c>
      <c r="T379" s="216">
        <f>S379*H379</f>
        <v>0.0040000000000000001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135</v>
      </c>
      <c r="AT379" s="217" t="s">
        <v>130</v>
      </c>
      <c r="AU379" s="217" t="s">
        <v>83</v>
      </c>
      <c r="AY379" s="19" t="s">
        <v>128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81</v>
      </c>
      <c r="BK379" s="218">
        <f>ROUND(I379*H379,2)</f>
        <v>0</v>
      </c>
      <c r="BL379" s="19" t="s">
        <v>135</v>
      </c>
      <c r="BM379" s="217" t="s">
        <v>1043</v>
      </c>
    </row>
    <row r="380" s="2" customFormat="1">
      <c r="A380" s="40"/>
      <c r="B380" s="41"/>
      <c r="C380" s="42"/>
      <c r="D380" s="219" t="s">
        <v>137</v>
      </c>
      <c r="E380" s="42"/>
      <c r="F380" s="220" t="s">
        <v>608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137</v>
      </c>
      <c r="AU380" s="19" t="s">
        <v>83</v>
      </c>
    </row>
    <row r="381" s="2" customFormat="1">
      <c r="A381" s="40"/>
      <c r="B381" s="41"/>
      <c r="C381" s="42"/>
      <c r="D381" s="224" t="s">
        <v>139</v>
      </c>
      <c r="E381" s="42"/>
      <c r="F381" s="225" t="s">
        <v>609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139</v>
      </c>
      <c r="AU381" s="19" t="s">
        <v>83</v>
      </c>
    </row>
    <row r="382" s="13" customFormat="1">
      <c r="A382" s="13"/>
      <c r="B382" s="226"/>
      <c r="C382" s="227"/>
      <c r="D382" s="219" t="s">
        <v>141</v>
      </c>
      <c r="E382" s="228" t="s">
        <v>19</v>
      </c>
      <c r="F382" s="229" t="s">
        <v>602</v>
      </c>
      <c r="G382" s="227"/>
      <c r="H382" s="228" t="s">
        <v>19</v>
      </c>
      <c r="I382" s="230"/>
      <c r="J382" s="227"/>
      <c r="K382" s="227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141</v>
      </c>
      <c r="AU382" s="235" t="s">
        <v>83</v>
      </c>
      <c r="AV382" s="13" t="s">
        <v>81</v>
      </c>
      <c r="AW382" s="13" t="s">
        <v>35</v>
      </c>
      <c r="AX382" s="13" t="s">
        <v>73</v>
      </c>
      <c r="AY382" s="235" t="s">
        <v>128</v>
      </c>
    </row>
    <row r="383" s="13" customFormat="1">
      <c r="A383" s="13"/>
      <c r="B383" s="226"/>
      <c r="C383" s="227"/>
      <c r="D383" s="219" t="s">
        <v>141</v>
      </c>
      <c r="E383" s="228" t="s">
        <v>19</v>
      </c>
      <c r="F383" s="229" t="s">
        <v>603</v>
      </c>
      <c r="G383" s="227"/>
      <c r="H383" s="228" t="s">
        <v>19</v>
      </c>
      <c r="I383" s="230"/>
      <c r="J383" s="227"/>
      <c r="K383" s="227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141</v>
      </c>
      <c r="AU383" s="235" t="s">
        <v>83</v>
      </c>
      <c r="AV383" s="13" t="s">
        <v>81</v>
      </c>
      <c r="AW383" s="13" t="s">
        <v>35</v>
      </c>
      <c r="AX383" s="13" t="s">
        <v>73</v>
      </c>
      <c r="AY383" s="235" t="s">
        <v>128</v>
      </c>
    </row>
    <row r="384" s="14" customFormat="1">
      <c r="A384" s="14"/>
      <c r="B384" s="236"/>
      <c r="C384" s="237"/>
      <c r="D384" s="219" t="s">
        <v>141</v>
      </c>
      <c r="E384" s="238" t="s">
        <v>19</v>
      </c>
      <c r="F384" s="239" t="s">
        <v>1044</v>
      </c>
      <c r="G384" s="237"/>
      <c r="H384" s="240">
        <v>1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141</v>
      </c>
      <c r="AU384" s="246" t="s">
        <v>83</v>
      </c>
      <c r="AV384" s="14" t="s">
        <v>83</v>
      </c>
      <c r="AW384" s="14" t="s">
        <v>35</v>
      </c>
      <c r="AX384" s="14" t="s">
        <v>81</v>
      </c>
      <c r="AY384" s="246" t="s">
        <v>128</v>
      </c>
    </row>
    <row r="385" s="2" customFormat="1" ht="21.75" customHeight="1">
      <c r="A385" s="40"/>
      <c r="B385" s="41"/>
      <c r="C385" s="206" t="s">
        <v>522</v>
      </c>
      <c r="D385" s="206" t="s">
        <v>130</v>
      </c>
      <c r="E385" s="207" t="s">
        <v>612</v>
      </c>
      <c r="F385" s="208" t="s">
        <v>613</v>
      </c>
      <c r="G385" s="209" t="s">
        <v>184</v>
      </c>
      <c r="H385" s="210">
        <v>24</v>
      </c>
      <c r="I385" s="211"/>
      <c r="J385" s="212">
        <f>ROUND(I385*H385,2)</f>
        <v>0</v>
      </c>
      <c r="K385" s="208" t="s">
        <v>134</v>
      </c>
      <c r="L385" s="46"/>
      <c r="M385" s="213" t="s">
        <v>19</v>
      </c>
      <c r="N385" s="214" t="s">
        <v>44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135</v>
      </c>
      <c r="AT385" s="217" t="s">
        <v>130</v>
      </c>
      <c r="AU385" s="217" t="s">
        <v>83</v>
      </c>
      <c r="AY385" s="19" t="s">
        <v>128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81</v>
      </c>
      <c r="BK385" s="218">
        <f>ROUND(I385*H385,2)</f>
        <v>0</v>
      </c>
      <c r="BL385" s="19" t="s">
        <v>135</v>
      </c>
      <c r="BM385" s="217" t="s">
        <v>1045</v>
      </c>
    </row>
    <row r="386" s="2" customFormat="1">
      <c r="A386" s="40"/>
      <c r="B386" s="41"/>
      <c r="C386" s="42"/>
      <c r="D386" s="219" t="s">
        <v>137</v>
      </c>
      <c r="E386" s="42"/>
      <c r="F386" s="220" t="s">
        <v>615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137</v>
      </c>
      <c r="AU386" s="19" t="s">
        <v>83</v>
      </c>
    </row>
    <row r="387" s="2" customFormat="1">
      <c r="A387" s="40"/>
      <c r="B387" s="41"/>
      <c r="C387" s="42"/>
      <c r="D387" s="224" t="s">
        <v>139</v>
      </c>
      <c r="E387" s="42"/>
      <c r="F387" s="225" t="s">
        <v>616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139</v>
      </c>
      <c r="AU387" s="19" t="s">
        <v>83</v>
      </c>
    </row>
    <row r="388" s="13" customFormat="1">
      <c r="A388" s="13"/>
      <c r="B388" s="226"/>
      <c r="C388" s="227"/>
      <c r="D388" s="219" t="s">
        <v>141</v>
      </c>
      <c r="E388" s="228" t="s">
        <v>19</v>
      </c>
      <c r="F388" s="229" t="s">
        <v>189</v>
      </c>
      <c r="G388" s="227"/>
      <c r="H388" s="228" t="s">
        <v>19</v>
      </c>
      <c r="I388" s="230"/>
      <c r="J388" s="227"/>
      <c r="K388" s="227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141</v>
      </c>
      <c r="AU388" s="235" t="s">
        <v>83</v>
      </c>
      <c r="AV388" s="13" t="s">
        <v>81</v>
      </c>
      <c r="AW388" s="13" t="s">
        <v>35</v>
      </c>
      <c r="AX388" s="13" t="s">
        <v>73</v>
      </c>
      <c r="AY388" s="235" t="s">
        <v>128</v>
      </c>
    </row>
    <row r="389" s="13" customFormat="1">
      <c r="A389" s="13"/>
      <c r="B389" s="226"/>
      <c r="C389" s="227"/>
      <c r="D389" s="219" t="s">
        <v>141</v>
      </c>
      <c r="E389" s="228" t="s">
        <v>19</v>
      </c>
      <c r="F389" s="229" t="s">
        <v>190</v>
      </c>
      <c r="G389" s="227"/>
      <c r="H389" s="228" t="s">
        <v>19</v>
      </c>
      <c r="I389" s="230"/>
      <c r="J389" s="227"/>
      <c r="K389" s="227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141</v>
      </c>
      <c r="AU389" s="235" t="s">
        <v>83</v>
      </c>
      <c r="AV389" s="13" t="s">
        <v>81</v>
      </c>
      <c r="AW389" s="13" t="s">
        <v>35</v>
      </c>
      <c r="AX389" s="13" t="s">
        <v>73</v>
      </c>
      <c r="AY389" s="235" t="s">
        <v>128</v>
      </c>
    </row>
    <row r="390" s="14" customFormat="1">
      <c r="A390" s="14"/>
      <c r="B390" s="236"/>
      <c r="C390" s="237"/>
      <c r="D390" s="219" t="s">
        <v>141</v>
      </c>
      <c r="E390" s="238" t="s">
        <v>19</v>
      </c>
      <c r="F390" s="239" t="s">
        <v>311</v>
      </c>
      <c r="G390" s="237"/>
      <c r="H390" s="240">
        <v>24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141</v>
      </c>
      <c r="AU390" s="246" t="s">
        <v>83</v>
      </c>
      <c r="AV390" s="14" t="s">
        <v>83</v>
      </c>
      <c r="AW390" s="14" t="s">
        <v>35</v>
      </c>
      <c r="AX390" s="14" t="s">
        <v>81</v>
      </c>
      <c r="AY390" s="246" t="s">
        <v>128</v>
      </c>
    </row>
    <row r="391" s="12" customFormat="1" ht="22.8" customHeight="1">
      <c r="A391" s="12"/>
      <c r="B391" s="190"/>
      <c r="C391" s="191"/>
      <c r="D391" s="192" t="s">
        <v>72</v>
      </c>
      <c r="E391" s="204" t="s">
        <v>617</v>
      </c>
      <c r="F391" s="204" t="s">
        <v>618</v>
      </c>
      <c r="G391" s="191"/>
      <c r="H391" s="191"/>
      <c r="I391" s="194"/>
      <c r="J391" s="205">
        <f>BK391</f>
        <v>0</v>
      </c>
      <c r="K391" s="191"/>
      <c r="L391" s="196"/>
      <c r="M391" s="197"/>
      <c r="N391" s="198"/>
      <c r="O391" s="198"/>
      <c r="P391" s="199">
        <f>SUM(P392:P421)</f>
        <v>0</v>
      </c>
      <c r="Q391" s="198"/>
      <c r="R391" s="199">
        <f>SUM(R392:R421)</f>
        <v>0</v>
      </c>
      <c r="S391" s="198"/>
      <c r="T391" s="200">
        <f>SUM(T392:T421)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1" t="s">
        <v>81</v>
      </c>
      <c r="AT391" s="202" t="s">
        <v>72</v>
      </c>
      <c r="AU391" s="202" t="s">
        <v>81</v>
      </c>
      <c r="AY391" s="201" t="s">
        <v>128</v>
      </c>
      <c r="BK391" s="203">
        <f>SUM(BK392:BK421)</f>
        <v>0</v>
      </c>
    </row>
    <row r="392" s="2" customFormat="1" ht="21.75" customHeight="1">
      <c r="A392" s="40"/>
      <c r="B392" s="41"/>
      <c r="C392" s="206" t="s">
        <v>528</v>
      </c>
      <c r="D392" s="206" t="s">
        <v>130</v>
      </c>
      <c r="E392" s="207" t="s">
        <v>620</v>
      </c>
      <c r="F392" s="208" t="s">
        <v>621</v>
      </c>
      <c r="G392" s="209" t="s">
        <v>280</v>
      </c>
      <c r="H392" s="210">
        <v>57.383000000000003</v>
      </c>
      <c r="I392" s="211"/>
      <c r="J392" s="212">
        <f>ROUND(I392*H392,2)</f>
        <v>0</v>
      </c>
      <c r="K392" s="208" t="s">
        <v>134</v>
      </c>
      <c r="L392" s="46"/>
      <c r="M392" s="213" t="s">
        <v>19</v>
      </c>
      <c r="N392" s="214" t="s">
        <v>44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135</v>
      </c>
      <c r="AT392" s="217" t="s">
        <v>130</v>
      </c>
      <c r="AU392" s="217" t="s">
        <v>83</v>
      </c>
      <c r="AY392" s="19" t="s">
        <v>128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81</v>
      </c>
      <c r="BK392" s="218">
        <f>ROUND(I392*H392,2)</f>
        <v>0</v>
      </c>
      <c r="BL392" s="19" t="s">
        <v>135</v>
      </c>
      <c r="BM392" s="217" t="s">
        <v>1046</v>
      </c>
    </row>
    <row r="393" s="2" customFormat="1">
      <c r="A393" s="40"/>
      <c r="B393" s="41"/>
      <c r="C393" s="42"/>
      <c r="D393" s="219" t="s">
        <v>137</v>
      </c>
      <c r="E393" s="42"/>
      <c r="F393" s="220" t="s">
        <v>623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137</v>
      </c>
      <c r="AU393" s="19" t="s">
        <v>83</v>
      </c>
    </row>
    <row r="394" s="2" customFormat="1">
      <c r="A394" s="40"/>
      <c r="B394" s="41"/>
      <c r="C394" s="42"/>
      <c r="D394" s="224" t="s">
        <v>139</v>
      </c>
      <c r="E394" s="42"/>
      <c r="F394" s="225" t="s">
        <v>624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139</v>
      </c>
      <c r="AU394" s="19" t="s">
        <v>83</v>
      </c>
    </row>
    <row r="395" s="14" customFormat="1">
      <c r="A395" s="14"/>
      <c r="B395" s="236"/>
      <c r="C395" s="237"/>
      <c r="D395" s="219" t="s">
        <v>141</v>
      </c>
      <c r="E395" s="238" t="s">
        <v>19</v>
      </c>
      <c r="F395" s="239" t="s">
        <v>1047</v>
      </c>
      <c r="G395" s="237"/>
      <c r="H395" s="240">
        <v>64.343000000000004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141</v>
      </c>
      <c r="AU395" s="246" t="s">
        <v>83</v>
      </c>
      <c r="AV395" s="14" t="s">
        <v>83</v>
      </c>
      <c r="AW395" s="14" t="s">
        <v>35</v>
      </c>
      <c r="AX395" s="14" t="s">
        <v>73</v>
      </c>
      <c r="AY395" s="246" t="s">
        <v>128</v>
      </c>
    </row>
    <row r="396" s="13" customFormat="1">
      <c r="A396" s="13"/>
      <c r="B396" s="226"/>
      <c r="C396" s="227"/>
      <c r="D396" s="219" t="s">
        <v>141</v>
      </c>
      <c r="E396" s="228" t="s">
        <v>19</v>
      </c>
      <c r="F396" s="229" t="s">
        <v>626</v>
      </c>
      <c r="G396" s="227"/>
      <c r="H396" s="228" t="s">
        <v>19</v>
      </c>
      <c r="I396" s="230"/>
      <c r="J396" s="227"/>
      <c r="K396" s="227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141</v>
      </c>
      <c r="AU396" s="235" t="s">
        <v>83</v>
      </c>
      <c r="AV396" s="13" t="s">
        <v>81</v>
      </c>
      <c r="AW396" s="13" t="s">
        <v>35</v>
      </c>
      <c r="AX396" s="13" t="s">
        <v>73</v>
      </c>
      <c r="AY396" s="235" t="s">
        <v>128</v>
      </c>
    </row>
    <row r="397" s="14" customFormat="1">
      <c r="A397" s="14"/>
      <c r="B397" s="236"/>
      <c r="C397" s="237"/>
      <c r="D397" s="219" t="s">
        <v>141</v>
      </c>
      <c r="E397" s="238" t="s">
        <v>19</v>
      </c>
      <c r="F397" s="239" t="s">
        <v>1048</v>
      </c>
      <c r="G397" s="237"/>
      <c r="H397" s="240">
        <v>-6.96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141</v>
      </c>
      <c r="AU397" s="246" t="s">
        <v>83</v>
      </c>
      <c r="AV397" s="14" t="s">
        <v>83</v>
      </c>
      <c r="AW397" s="14" t="s">
        <v>35</v>
      </c>
      <c r="AX397" s="14" t="s">
        <v>73</v>
      </c>
      <c r="AY397" s="246" t="s">
        <v>128</v>
      </c>
    </row>
    <row r="398" s="15" customFormat="1">
      <c r="A398" s="15"/>
      <c r="B398" s="247"/>
      <c r="C398" s="248"/>
      <c r="D398" s="219" t="s">
        <v>141</v>
      </c>
      <c r="E398" s="249" t="s">
        <v>19</v>
      </c>
      <c r="F398" s="250" t="s">
        <v>155</v>
      </c>
      <c r="G398" s="248"/>
      <c r="H398" s="251">
        <v>57.383000000000003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7" t="s">
        <v>141</v>
      </c>
      <c r="AU398" s="257" t="s">
        <v>83</v>
      </c>
      <c r="AV398" s="15" t="s">
        <v>135</v>
      </c>
      <c r="AW398" s="15" t="s">
        <v>35</v>
      </c>
      <c r="AX398" s="15" t="s">
        <v>81</v>
      </c>
      <c r="AY398" s="257" t="s">
        <v>128</v>
      </c>
    </row>
    <row r="399" s="2" customFormat="1" ht="24.15" customHeight="1">
      <c r="A399" s="40"/>
      <c r="B399" s="41"/>
      <c r="C399" s="206" t="s">
        <v>539</v>
      </c>
      <c r="D399" s="206" t="s">
        <v>130</v>
      </c>
      <c r="E399" s="207" t="s">
        <v>629</v>
      </c>
      <c r="F399" s="208" t="s">
        <v>630</v>
      </c>
      <c r="G399" s="209" t="s">
        <v>280</v>
      </c>
      <c r="H399" s="210">
        <v>1090.277</v>
      </c>
      <c r="I399" s="211"/>
      <c r="J399" s="212">
        <f>ROUND(I399*H399,2)</f>
        <v>0</v>
      </c>
      <c r="K399" s="208" t="s">
        <v>134</v>
      </c>
      <c r="L399" s="46"/>
      <c r="M399" s="213" t="s">
        <v>19</v>
      </c>
      <c r="N399" s="214" t="s">
        <v>44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135</v>
      </c>
      <c r="AT399" s="217" t="s">
        <v>130</v>
      </c>
      <c r="AU399" s="217" t="s">
        <v>83</v>
      </c>
      <c r="AY399" s="19" t="s">
        <v>128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81</v>
      </c>
      <c r="BK399" s="218">
        <f>ROUND(I399*H399,2)</f>
        <v>0</v>
      </c>
      <c r="BL399" s="19" t="s">
        <v>135</v>
      </c>
      <c r="BM399" s="217" t="s">
        <v>1049</v>
      </c>
    </row>
    <row r="400" s="2" customFormat="1">
      <c r="A400" s="40"/>
      <c r="B400" s="41"/>
      <c r="C400" s="42"/>
      <c r="D400" s="219" t="s">
        <v>137</v>
      </c>
      <c r="E400" s="42"/>
      <c r="F400" s="220" t="s">
        <v>632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137</v>
      </c>
      <c r="AU400" s="19" t="s">
        <v>83</v>
      </c>
    </row>
    <row r="401" s="2" customFormat="1">
      <c r="A401" s="40"/>
      <c r="B401" s="41"/>
      <c r="C401" s="42"/>
      <c r="D401" s="224" t="s">
        <v>139</v>
      </c>
      <c r="E401" s="42"/>
      <c r="F401" s="225" t="s">
        <v>633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139</v>
      </c>
      <c r="AU401" s="19" t="s">
        <v>83</v>
      </c>
    </row>
    <row r="402" s="14" customFormat="1">
      <c r="A402" s="14"/>
      <c r="B402" s="236"/>
      <c r="C402" s="237"/>
      <c r="D402" s="219" t="s">
        <v>141</v>
      </c>
      <c r="E402" s="237"/>
      <c r="F402" s="239" t="s">
        <v>1050</v>
      </c>
      <c r="G402" s="237"/>
      <c r="H402" s="240">
        <v>1090.277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141</v>
      </c>
      <c r="AU402" s="246" t="s">
        <v>83</v>
      </c>
      <c r="AV402" s="14" t="s">
        <v>83</v>
      </c>
      <c r="AW402" s="14" t="s">
        <v>4</v>
      </c>
      <c r="AX402" s="14" t="s">
        <v>81</v>
      </c>
      <c r="AY402" s="246" t="s">
        <v>128</v>
      </c>
    </row>
    <row r="403" s="2" customFormat="1" ht="24.15" customHeight="1">
      <c r="A403" s="40"/>
      <c r="B403" s="41"/>
      <c r="C403" s="206" t="s">
        <v>536</v>
      </c>
      <c r="D403" s="206" t="s">
        <v>130</v>
      </c>
      <c r="E403" s="207" t="s">
        <v>636</v>
      </c>
      <c r="F403" s="208" t="s">
        <v>637</v>
      </c>
      <c r="G403" s="209" t="s">
        <v>280</v>
      </c>
      <c r="H403" s="210">
        <v>57.383000000000003</v>
      </c>
      <c r="I403" s="211"/>
      <c r="J403" s="212">
        <f>ROUND(I403*H403,2)</f>
        <v>0</v>
      </c>
      <c r="K403" s="208" t="s">
        <v>134</v>
      </c>
      <c r="L403" s="46"/>
      <c r="M403" s="213" t="s">
        <v>19</v>
      </c>
      <c r="N403" s="214" t="s">
        <v>44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135</v>
      </c>
      <c r="AT403" s="217" t="s">
        <v>130</v>
      </c>
      <c r="AU403" s="217" t="s">
        <v>83</v>
      </c>
      <c r="AY403" s="19" t="s">
        <v>128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81</v>
      </c>
      <c r="BK403" s="218">
        <f>ROUND(I403*H403,2)</f>
        <v>0</v>
      </c>
      <c r="BL403" s="19" t="s">
        <v>135</v>
      </c>
      <c r="BM403" s="217" t="s">
        <v>1051</v>
      </c>
    </row>
    <row r="404" s="2" customFormat="1">
      <c r="A404" s="40"/>
      <c r="B404" s="41"/>
      <c r="C404" s="42"/>
      <c r="D404" s="219" t="s">
        <v>137</v>
      </c>
      <c r="E404" s="42"/>
      <c r="F404" s="220" t="s">
        <v>639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137</v>
      </c>
      <c r="AU404" s="19" t="s">
        <v>83</v>
      </c>
    </row>
    <row r="405" s="2" customFormat="1">
      <c r="A405" s="40"/>
      <c r="B405" s="41"/>
      <c r="C405" s="42"/>
      <c r="D405" s="224" t="s">
        <v>139</v>
      </c>
      <c r="E405" s="42"/>
      <c r="F405" s="225" t="s">
        <v>640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139</v>
      </c>
      <c r="AU405" s="19" t="s">
        <v>83</v>
      </c>
    </row>
    <row r="406" s="2" customFormat="1" ht="37.8" customHeight="1">
      <c r="A406" s="40"/>
      <c r="B406" s="41"/>
      <c r="C406" s="206" t="s">
        <v>550</v>
      </c>
      <c r="D406" s="206" t="s">
        <v>130</v>
      </c>
      <c r="E406" s="207" t="s">
        <v>642</v>
      </c>
      <c r="F406" s="208" t="s">
        <v>643</v>
      </c>
      <c r="G406" s="209" t="s">
        <v>280</v>
      </c>
      <c r="H406" s="210">
        <v>20.343</v>
      </c>
      <c r="I406" s="211"/>
      <c r="J406" s="212">
        <f>ROUND(I406*H406,2)</f>
        <v>0</v>
      </c>
      <c r="K406" s="208" t="s">
        <v>134</v>
      </c>
      <c r="L406" s="46"/>
      <c r="M406" s="213" t="s">
        <v>19</v>
      </c>
      <c r="N406" s="214" t="s">
        <v>44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135</v>
      </c>
      <c r="AT406" s="217" t="s">
        <v>130</v>
      </c>
      <c r="AU406" s="217" t="s">
        <v>83</v>
      </c>
      <c r="AY406" s="19" t="s">
        <v>128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81</v>
      </c>
      <c r="BK406" s="218">
        <f>ROUND(I406*H406,2)</f>
        <v>0</v>
      </c>
      <c r="BL406" s="19" t="s">
        <v>135</v>
      </c>
      <c r="BM406" s="217" t="s">
        <v>1052</v>
      </c>
    </row>
    <row r="407" s="2" customFormat="1">
      <c r="A407" s="40"/>
      <c r="B407" s="41"/>
      <c r="C407" s="42"/>
      <c r="D407" s="219" t="s">
        <v>137</v>
      </c>
      <c r="E407" s="42"/>
      <c r="F407" s="220" t="s">
        <v>645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137</v>
      </c>
      <c r="AU407" s="19" t="s">
        <v>83</v>
      </c>
    </row>
    <row r="408" s="2" customFormat="1">
      <c r="A408" s="40"/>
      <c r="B408" s="41"/>
      <c r="C408" s="42"/>
      <c r="D408" s="224" t="s">
        <v>139</v>
      </c>
      <c r="E408" s="42"/>
      <c r="F408" s="225" t="s">
        <v>646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139</v>
      </c>
      <c r="AU408" s="19" t="s">
        <v>83</v>
      </c>
    </row>
    <row r="409" s="14" customFormat="1">
      <c r="A409" s="14"/>
      <c r="B409" s="236"/>
      <c r="C409" s="237"/>
      <c r="D409" s="219" t="s">
        <v>141</v>
      </c>
      <c r="E409" s="238" t="s">
        <v>19</v>
      </c>
      <c r="F409" s="239" t="s">
        <v>1047</v>
      </c>
      <c r="G409" s="237"/>
      <c r="H409" s="240">
        <v>64.343000000000004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141</v>
      </c>
      <c r="AU409" s="246" t="s">
        <v>83</v>
      </c>
      <c r="AV409" s="14" t="s">
        <v>83</v>
      </c>
      <c r="AW409" s="14" t="s">
        <v>35</v>
      </c>
      <c r="AX409" s="14" t="s">
        <v>73</v>
      </c>
      <c r="AY409" s="246" t="s">
        <v>128</v>
      </c>
    </row>
    <row r="410" s="14" customFormat="1">
      <c r="A410" s="14"/>
      <c r="B410" s="236"/>
      <c r="C410" s="237"/>
      <c r="D410" s="219" t="s">
        <v>141</v>
      </c>
      <c r="E410" s="238" t="s">
        <v>19</v>
      </c>
      <c r="F410" s="239" t="s">
        <v>1053</v>
      </c>
      <c r="G410" s="237"/>
      <c r="H410" s="240">
        <v>-24.649999999999999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141</v>
      </c>
      <c r="AU410" s="246" t="s">
        <v>83</v>
      </c>
      <c r="AV410" s="14" t="s">
        <v>83</v>
      </c>
      <c r="AW410" s="14" t="s">
        <v>35</v>
      </c>
      <c r="AX410" s="14" t="s">
        <v>73</v>
      </c>
      <c r="AY410" s="246" t="s">
        <v>128</v>
      </c>
    </row>
    <row r="411" s="14" customFormat="1">
      <c r="A411" s="14"/>
      <c r="B411" s="236"/>
      <c r="C411" s="237"/>
      <c r="D411" s="219" t="s">
        <v>141</v>
      </c>
      <c r="E411" s="238" t="s">
        <v>19</v>
      </c>
      <c r="F411" s="239" t="s">
        <v>1054</v>
      </c>
      <c r="G411" s="237"/>
      <c r="H411" s="240">
        <v>-12.390000000000001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141</v>
      </c>
      <c r="AU411" s="246" t="s">
        <v>83</v>
      </c>
      <c r="AV411" s="14" t="s">
        <v>83</v>
      </c>
      <c r="AW411" s="14" t="s">
        <v>35</v>
      </c>
      <c r="AX411" s="14" t="s">
        <v>73</v>
      </c>
      <c r="AY411" s="246" t="s">
        <v>128</v>
      </c>
    </row>
    <row r="412" s="13" customFormat="1">
      <c r="A412" s="13"/>
      <c r="B412" s="226"/>
      <c r="C412" s="227"/>
      <c r="D412" s="219" t="s">
        <v>141</v>
      </c>
      <c r="E412" s="228" t="s">
        <v>19</v>
      </c>
      <c r="F412" s="229" t="s">
        <v>626</v>
      </c>
      <c r="G412" s="227"/>
      <c r="H412" s="228" t="s">
        <v>19</v>
      </c>
      <c r="I412" s="230"/>
      <c r="J412" s="227"/>
      <c r="K412" s="227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141</v>
      </c>
      <c r="AU412" s="235" t="s">
        <v>83</v>
      </c>
      <c r="AV412" s="13" t="s">
        <v>81</v>
      </c>
      <c r="AW412" s="13" t="s">
        <v>35</v>
      </c>
      <c r="AX412" s="13" t="s">
        <v>73</v>
      </c>
      <c r="AY412" s="235" t="s">
        <v>128</v>
      </c>
    </row>
    <row r="413" s="14" customFormat="1">
      <c r="A413" s="14"/>
      <c r="B413" s="236"/>
      <c r="C413" s="237"/>
      <c r="D413" s="219" t="s">
        <v>141</v>
      </c>
      <c r="E413" s="238" t="s">
        <v>19</v>
      </c>
      <c r="F413" s="239" t="s">
        <v>1048</v>
      </c>
      <c r="G413" s="237"/>
      <c r="H413" s="240">
        <v>-6.96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141</v>
      </c>
      <c r="AU413" s="246" t="s">
        <v>83</v>
      </c>
      <c r="AV413" s="14" t="s">
        <v>83</v>
      </c>
      <c r="AW413" s="14" t="s">
        <v>35</v>
      </c>
      <c r="AX413" s="14" t="s">
        <v>73</v>
      </c>
      <c r="AY413" s="246" t="s">
        <v>128</v>
      </c>
    </row>
    <row r="414" s="15" customFormat="1">
      <c r="A414" s="15"/>
      <c r="B414" s="247"/>
      <c r="C414" s="248"/>
      <c r="D414" s="219" t="s">
        <v>141</v>
      </c>
      <c r="E414" s="249" t="s">
        <v>19</v>
      </c>
      <c r="F414" s="250" t="s">
        <v>155</v>
      </c>
      <c r="G414" s="248"/>
      <c r="H414" s="251">
        <v>20.343000000000004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7" t="s">
        <v>141</v>
      </c>
      <c r="AU414" s="257" t="s">
        <v>83</v>
      </c>
      <c r="AV414" s="15" t="s">
        <v>135</v>
      </c>
      <c r="AW414" s="15" t="s">
        <v>35</v>
      </c>
      <c r="AX414" s="15" t="s">
        <v>81</v>
      </c>
      <c r="AY414" s="257" t="s">
        <v>128</v>
      </c>
    </row>
    <row r="415" s="2" customFormat="1" ht="44.25" customHeight="1">
      <c r="A415" s="40"/>
      <c r="B415" s="41"/>
      <c r="C415" s="206" t="s">
        <v>556</v>
      </c>
      <c r="D415" s="206" t="s">
        <v>130</v>
      </c>
      <c r="E415" s="207" t="s">
        <v>650</v>
      </c>
      <c r="F415" s="208" t="s">
        <v>651</v>
      </c>
      <c r="G415" s="209" t="s">
        <v>280</v>
      </c>
      <c r="H415" s="210">
        <v>24.649999999999999</v>
      </c>
      <c r="I415" s="211"/>
      <c r="J415" s="212">
        <f>ROUND(I415*H415,2)</f>
        <v>0</v>
      </c>
      <c r="K415" s="208" t="s">
        <v>134</v>
      </c>
      <c r="L415" s="46"/>
      <c r="M415" s="213" t="s">
        <v>19</v>
      </c>
      <c r="N415" s="214" t="s">
        <v>44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135</v>
      </c>
      <c r="AT415" s="217" t="s">
        <v>130</v>
      </c>
      <c r="AU415" s="217" t="s">
        <v>83</v>
      </c>
      <c r="AY415" s="19" t="s">
        <v>128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81</v>
      </c>
      <c r="BK415" s="218">
        <f>ROUND(I415*H415,2)</f>
        <v>0</v>
      </c>
      <c r="BL415" s="19" t="s">
        <v>135</v>
      </c>
      <c r="BM415" s="217" t="s">
        <v>1055</v>
      </c>
    </row>
    <row r="416" s="2" customFormat="1">
      <c r="A416" s="40"/>
      <c r="B416" s="41"/>
      <c r="C416" s="42"/>
      <c r="D416" s="219" t="s">
        <v>137</v>
      </c>
      <c r="E416" s="42"/>
      <c r="F416" s="220" t="s">
        <v>286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137</v>
      </c>
      <c r="AU416" s="19" t="s">
        <v>83</v>
      </c>
    </row>
    <row r="417" s="2" customFormat="1">
      <c r="A417" s="40"/>
      <c r="B417" s="41"/>
      <c r="C417" s="42"/>
      <c r="D417" s="224" t="s">
        <v>139</v>
      </c>
      <c r="E417" s="42"/>
      <c r="F417" s="225" t="s">
        <v>653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139</v>
      </c>
      <c r="AU417" s="19" t="s">
        <v>83</v>
      </c>
    </row>
    <row r="418" s="2" customFormat="1" ht="44.25" customHeight="1">
      <c r="A418" s="40"/>
      <c r="B418" s="41"/>
      <c r="C418" s="206" t="s">
        <v>561</v>
      </c>
      <c r="D418" s="206" t="s">
        <v>130</v>
      </c>
      <c r="E418" s="207" t="s">
        <v>655</v>
      </c>
      <c r="F418" s="208" t="s">
        <v>656</v>
      </c>
      <c r="G418" s="209" t="s">
        <v>280</v>
      </c>
      <c r="H418" s="210">
        <v>12.390000000000001</v>
      </c>
      <c r="I418" s="211"/>
      <c r="J418" s="212">
        <f>ROUND(I418*H418,2)</f>
        <v>0</v>
      </c>
      <c r="K418" s="208" t="s">
        <v>134</v>
      </c>
      <c r="L418" s="46"/>
      <c r="M418" s="213" t="s">
        <v>19</v>
      </c>
      <c r="N418" s="214" t="s">
        <v>44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135</v>
      </c>
      <c r="AT418" s="217" t="s">
        <v>130</v>
      </c>
      <c r="AU418" s="217" t="s">
        <v>83</v>
      </c>
      <c r="AY418" s="19" t="s">
        <v>128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81</v>
      </c>
      <c r="BK418" s="218">
        <f>ROUND(I418*H418,2)</f>
        <v>0</v>
      </c>
      <c r="BL418" s="19" t="s">
        <v>135</v>
      </c>
      <c r="BM418" s="217" t="s">
        <v>1056</v>
      </c>
    </row>
    <row r="419" s="2" customFormat="1">
      <c r="A419" s="40"/>
      <c r="B419" s="41"/>
      <c r="C419" s="42"/>
      <c r="D419" s="219" t="s">
        <v>137</v>
      </c>
      <c r="E419" s="42"/>
      <c r="F419" s="220" t="s">
        <v>658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137</v>
      </c>
      <c r="AU419" s="19" t="s">
        <v>83</v>
      </c>
    </row>
    <row r="420" s="2" customFormat="1">
      <c r="A420" s="40"/>
      <c r="B420" s="41"/>
      <c r="C420" s="42"/>
      <c r="D420" s="224" t="s">
        <v>139</v>
      </c>
      <c r="E420" s="42"/>
      <c r="F420" s="225" t="s">
        <v>659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139</v>
      </c>
      <c r="AU420" s="19" t="s">
        <v>83</v>
      </c>
    </row>
    <row r="421" s="14" customFormat="1">
      <c r="A421" s="14"/>
      <c r="B421" s="236"/>
      <c r="C421" s="237"/>
      <c r="D421" s="219" t="s">
        <v>141</v>
      </c>
      <c r="E421" s="238" t="s">
        <v>19</v>
      </c>
      <c r="F421" s="239" t="s">
        <v>1057</v>
      </c>
      <c r="G421" s="237"/>
      <c r="H421" s="240">
        <v>12.390000000000001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141</v>
      </c>
      <c r="AU421" s="246" t="s">
        <v>83</v>
      </c>
      <c r="AV421" s="14" t="s">
        <v>83</v>
      </c>
      <c r="AW421" s="14" t="s">
        <v>35</v>
      </c>
      <c r="AX421" s="14" t="s">
        <v>81</v>
      </c>
      <c r="AY421" s="246" t="s">
        <v>128</v>
      </c>
    </row>
    <row r="422" s="12" customFormat="1" ht="22.8" customHeight="1">
      <c r="A422" s="12"/>
      <c r="B422" s="190"/>
      <c r="C422" s="191"/>
      <c r="D422" s="192" t="s">
        <v>72</v>
      </c>
      <c r="E422" s="204" t="s">
        <v>661</v>
      </c>
      <c r="F422" s="204" t="s">
        <v>662</v>
      </c>
      <c r="G422" s="191"/>
      <c r="H422" s="191"/>
      <c r="I422" s="194"/>
      <c r="J422" s="205">
        <f>BK422</f>
        <v>0</v>
      </c>
      <c r="K422" s="191"/>
      <c r="L422" s="196"/>
      <c r="M422" s="197"/>
      <c r="N422" s="198"/>
      <c r="O422" s="198"/>
      <c r="P422" s="199">
        <f>SUM(P423:P425)</f>
        <v>0</v>
      </c>
      <c r="Q422" s="198"/>
      <c r="R422" s="199">
        <f>SUM(R423:R425)</f>
        <v>0</v>
      </c>
      <c r="S422" s="198"/>
      <c r="T422" s="200">
        <f>SUM(T423:T425)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1" t="s">
        <v>81</v>
      </c>
      <c r="AT422" s="202" t="s">
        <v>72</v>
      </c>
      <c r="AU422" s="202" t="s">
        <v>81</v>
      </c>
      <c r="AY422" s="201" t="s">
        <v>128</v>
      </c>
      <c r="BK422" s="203">
        <f>SUM(BK423:BK425)</f>
        <v>0</v>
      </c>
    </row>
    <row r="423" s="2" customFormat="1" ht="24.15" customHeight="1">
      <c r="A423" s="40"/>
      <c r="B423" s="41"/>
      <c r="C423" s="206" t="s">
        <v>568</v>
      </c>
      <c r="D423" s="206" t="s">
        <v>130</v>
      </c>
      <c r="E423" s="207" t="s">
        <v>664</v>
      </c>
      <c r="F423" s="208" t="s">
        <v>665</v>
      </c>
      <c r="G423" s="209" t="s">
        <v>280</v>
      </c>
      <c r="H423" s="210">
        <v>91.177999999999997</v>
      </c>
      <c r="I423" s="211"/>
      <c r="J423" s="212">
        <f>ROUND(I423*H423,2)</f>
        <v>0</v>
      </c>
      <c r="K423" s="208" t="s">
        <v>134</v>
      </c>
      <c r="L423" s="46"/>
      <c r="M423" s="213" t="s">
        <v>19</v>
      </c>
      <c r="N423" s="214" t="s">
        <v>44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135</v>
      </c>
      <c r="AT423" s="217" t="s">
        <v>130</v>
      </c>
      <c r="AU423" s="217" t="s">
        <v>83</v>
      </c>
      <c r="AY423" s="19" t="s">
        <v>128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81</v>
      </c>
      <c r="BK423" s="218">
        <f>ROUND(I423*H423,2)</f>
        <v>0</v>
      </c>
      <c r="BL423" s="19" t="s">
        <v>135</v>
      </c>
      <c r="BM423" s="217" t="s">
        <v>1058</v>
      </c>
    </row>
    <row r="424" s="2" customFormat="1">
      <c r="A424" s="40"/>
      <c r="B424" s="41"/>
      <c r="C424" s="42"/>
      <c r="D424" s="219" t="s">
        <v>137</v>
      </c>
      <c r="E424" s="42"/>
      <c r="F424" s="220" t="s">
        <v>667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137</v>
      </c>
      <c r="AU424" s="19" t="s">
        <v>83</v>
      </c>
    </row>
    <row r="425" s="2" customFormat="1">
      <c r="A425" s="40"/>
      <c r="B425" s="41"/>
      <c r="C425" s="42"/>
      <c r="D425" s="224" t="s">
        <v>139</v>
      </c>
      <c r="E425" s="42"/>
      <c r="F425" s="225" t="s">
        <v>668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139</v>
      </c>
      <c r="AU425" s="19" t="s">
        <v>83</v>
      </c>
    </row>
    <row r="426" s="12" customFormat="1" ht="25.92" customHeight="1">
      <c r="A426" s="12"/>
      <c r="B426" s="190"/>
      <c r="C426" s="191"/>
      <c r="D426" s="192" t="s">
        <v>72</v>
      </c>
      <c r="E426" s="193" t="s">
        <v>669</v>
      </c>
      <c r="F426" s="193" t="s">
        <v>670</v>
      </c>
      <c r="G426" s="191"/>
      <c r="H426" s="191"/>
      <c r="I426" s="194"/>
      <c r="J426" s="195">
        <f>BK426</f>
        <v>0</v>
      </c>
      <c r="K426" s="191"/>
      <c r="L426" s="196"/>
      <c r="M426" s="197"/>
      <c r="N426" s="198"/>
      <c r="O426" s="198"/>
      <c r="P426" s="199">
        <f>P427</f>
        <v>0</v>
      </c>
      <c r="Q426" s="198"/>
      <c r="R426" s="199">
        <f>R427</f>
        <v>0.091189000000000006</v>
      </c>
      <c r="S426" s="198"/>
      <c r="T426" s="200">
        <f>T427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1" t="s">
        <v>83</v>
      </c>
      <c r="AT426" s="202" t="s">
        <v>72</v>
      </c>
      <c r="AU426" s="202" t="s">
        <v>73</v>
      </c>
      <c r="AY426" s="201" t="s">
        <v>128</v>
      </c>
      <c r="BK426" s="203">
        <f>BK427</f>
        <v>0</v>
      </c>
    </row>
    <row r="427" s="12" customFormat="1" ht="22.8" customHeight="1">
      <c r="A427" s="12"/>
      <c r="B427" s="190"/>
      <c r="C427" s="191"/>
      <c r="D427" s="192" t="s">
        <v>72</v>
      </c>
      <c r="E427" s="204" t="s">
        <v>671</v>
      </c>
      <c r="F427" s="204" t="s">
        <v>672</v>
      </c>
      <c r="G427" s="191"/>
      <c r="H427" s="191"/>
      <c r="I427" s="194"/>
      <c r="J427" s="205">
        <f>BK427</f>
        <v>0</v>
      </c>
      <c r="K427" s="191"/>
      <c r="L427" s="196"/>
      <c r="M427" s="197"/>
      <c r="N427" s="198"/>
      <c r="O427" s="198"/>
      <c r="P427" s="199">
        <f>SUM(P428:P481)</f>
        <v>0</v>
      </c>
      <c r="Q427" s="198"/>
      <c r="R427" s="199">
        <f>SUM(R428:R481)</f>
        <v>0.091189000000000006</v>
      </c>
      <c r="S427" s="198"/>
      <c r="T427" s="200">
        <f>SUM(T428:T481)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1" t="s">
        <v>83</v>
      </c>
      <c r="AT427" s="202" t="s">
        <v>72</v>
      </c>
      <c r="AU427" s="202" t="s">
        <v>81</v>
      </c>
      <c r="AY427" s="201" t="s">
        <v>128</v>
      </c>
      <c r="BK427" s="203">
        <f>SUM(BK428:BK481)</f>
        <v>0</v>
      </c>
    </row>
    <row r="428" s="2" customFormat="1" ht="24.15" customHeight="1">
      <c r="A428" s="40"/>
      <c r="B428" s="41"/>
      <c r="C428" s="206" t="s">
        <v>575</v>
      </c>
      <c r="D428" s="206" t="s">
        <v>130</v>
      </c>
      <c r="E428" s="207" t="s">
        <v>674</v>
      </c>
      <c r="F428" s="208" t="s">
        <v>675</v>
      </c>
      <c r="G428" s="209" t="s">
        <v>184</v>
      </c>
      <c r="H428" s="210">
        <v>50</v>
      </c>
      <c r="I428" s="211"/>
      <c r="J428" s="212">
        <f>ROUND(I428*H428,2)</f>
        <v>0</v>
      </c>
      <c r="K428" s="208" t="s">
        <v>134</v>
      </c>
      <c r="L428" s="46"/>
      <c r="M428" s="213" t="s">
        <v>19</v>
      </c>
      <c r="N428" s="214" t="s">
        <v>44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143</v>
      </c>
      <c r="AT428" s="217" t="s">
        <v>130</v>
      </c>
      <c r="AU428" s="217" t="s">
        <v>83</v>
      </c>
      <c r="AY428" s="19" t="s">
        <v>128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81</v>
      </c>
      <c r="BK428" s="218">
        <f>ROUND(I428*H428,2)</f>
        <v>0</v>
      </c>
      <c r="BL428" s="19" t="s">
        <v>143</v>
      </c>
      <c r="BM428" s="217" t="s">
        <v>1059</v>
      </c>
    </row>
    <row r="429" s="2" customFormat="1">
      <c r="A429" s="40"/>
      <c r="B429" s="41"/>
      <c r="C429" s="42"/>
      <c r="D429" s="219" t="s">
        <v>137</v>
      </c>
      <c r="E429" s="42"/>
      <c r="F429" s="220" t="s">
        <v>677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137</v>
      </c>
      <c r="AU429" s="19" t="s">
        <v>83</v>
      </c>
    </row>
    <row r="430" s="2" customFormat="1">
      <c r="A430" s="40"/>
      <c r="B430" s="41"/>
      <c r="C430" s="42"/>
      <c r="D430" s="224" t="s">
        <v>139</v>
      </c>
      <c r="E430" s="42"/>
      <c r="F430" s="225" t="s">
        <v>678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139</v>
      </c>
      <c r="AU430" s="19" t="s">
        <v>83</v>
      </c>
    </row>
    <row r="431" s="13" customFormat="1">
      <c r="A431" s="13"/>
      <c r="B431" s="226"/>
      <c r="C431" s="227"/>
      <c r="D431" s="219" t="s">
        <v>141</v>
      </c>
      <c r="E431" s="228" t="s">
        <v>19</v>
      </c>
      <c r="F431" s="229" t="s">
        <v>679</v>
      </c>
      <c r="G431" s="227"/>
      <c r="H431" s="228" t="s">
        <v>19</v>
      </c>
      <c r="I431" s="230"/>
      <c r="J431" s="227"/>
      <c r="K431" s="227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141</v>
      </c>
      <c r="AU431" s="235" t="s">
        <v>83</v>
      </c>
      <c r="AV431" s="13" t="s">
        <v>81</v>
      </c>
      <c r="AW431" s="13" t="s">
        <v>35</v>
      </c>
      <c r="AX431" s="13" t="s">
        <v>73</v>
      </c>
      <c r="AY431" s="235" t="s">
        <v>128</v>
      </c>
    </row>
    <row r="432" s="13" customFormat="1">
      <c r="A432" s="13"/>
      <c r="B432" s="226"/>
      <c r="C432" s="227"/>
      <c r="D432" s="219" t="s">
        <v>141</v>
      </c>
      <c r="E432" s="228" t="s">
        <v>19</v>
      </c>
      <c r="F432" s="229" t="s">
        <v>680</v>
      </c>
      <c r="G432" s="227"/>
      <c r="H432" s="228" t="s">
        <v>19</v>
      </c>
      <c r="I432" s="230"/>
      <c r="J432" s="227"/>
      <c r="K432" s="227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141</v>
      </c>
      <c r="AU432" s="235" t="s">
        <v>83</v>
      </c>
      <c r="AV432" s="13" t="s">
        <v>81</v>
      </c>
      <c r="AW432" s="13" t="s">
        <v>35</v>
      </c>
      <c r="AX432" s="13" t="s">
        <v>73</v>
      </c>
      <c r="AY432" s="235" t="s">
        <v>128</v>
      </c>
    </row>
    <row r="433" s="14" customFormat="1">
      <c r="A433" s="14"/>
      <c r="B433" s="236"/>
      <c r="C433" s="237"/>
      <c r="D433" s="219" t="s">
        <v>141</v>
      </c>
      <c r="E433" s="238" t="s">
        <v>19</v>
      </c>
      <c r="F433" s="239" t="s">
        <v>477</v>
      </c>
      <c r="G433" s="237"/>
      <c r="H433" s="240">
        <v>50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141</v>
      </c>
      <c r="AU433" s="246" t="s">
        <v>83</v>
      </c>
      <c r="AV433" s="14" t="s">
        <v>83</v>
      </c>
      <c r="AW433" s="14" t="s">
        <v>35</v>
      </c>
      <c r="AX433" s="14" t="s">
        <v>81</v>
      </c>
      <c r="AY433" s="246" t="s">
        <v>128</v>
      </c>
    </row>
    <row r="434" s="2" customFormat="1" ht="24.15" customHeight="1">
      <c r="A434" s="40"/>
      <c r="B434" s="41"/>
      <c r="C434" s="258" t="s">
        <v>584</v>
      </c>
      <c r="D434" s="258" t="s">
        <v>277</v>
      </c>
      <c r="E434" s="259" t="s">
        <v>682</v>
      </c>
      <c r="F434" s="260" t="s">
        <v>683</v>
      </c>
      <c r="G434" s="261" t="s">
        <v>184</v>
      </c>
      <c r="H434" s="262">
        <v>55</v>
      </c>
      <c r="I434" s="263"/>
      <c r="J434" s="264">
        <f>ROUND(I434*H434,2)</f>
        <v>0</v>
      </c>
      <c r="K434" s="260" t="s">
        <v>134</v>
      </c>
      <c r="L434" s="265"/>
      <c r="M434" s="266" t="s">
        <v>19</v>
      </c>
      <c r="N434" s="267" t="s">
        <v>44</v>
      </c>
      <c r="O434" s="86"/>
      <c r="P434" s="215">
        <f>O434*H434</f>
        <v>0</v>
      </c>
      <c r="Q434" s="215">
        <v>0.00077999999999999999</v>
      </c>
      <c r="R434" s="215">
        <f>Q434*H434</f>
        <v>0.042900000000000001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371</v>
      </c>
      <c r="AT434" s="217" t="s">
        <v>277</v>
      </c>
      <c r="AU434" s="217" t="s">
        <v>83</v>
      </c>
      <c r="AY434" s="19" t="s">
        <v>128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81</v>
      </c>
      <c r="BK434" s="218">
        <f>ROUND(I434*H434,2)</f>
        <v>0</v>
      </c>
      <c r="BL434" s="19" t="s">
        <v>143</v>
      </c>
      <c r="BM434" s="217" t="s">
        <v>1060</v>
      </c>
    </row>
    <row r="435" s="2" customFormat="1">
      <c r="A435" s="40"/>
      <c r="B435" s="41"/>
      <c r="C435" s="42"/>
      <c r="D435" s="219" t="s">
        <v>137</v>
      </c>
      <c r="E435" s="42"/>
      <c r="F435" s="220" t="s">
        <v>683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137</v>
      </c>
      <c r="AU435" s="19" t="s">
        <v>83</v>
      </c>
    </row>
    <row r="436" s="14" customFormat="1">
      <c r="A436" s="14"/>
      <c r="B436" s="236"/>
      <c r="C436" s="237"/>
      <c r="D436" s="219" t="s">
        <v>141</v>
      </c>
      <c r="E436" s="237"/>
      <c r="F436" s="239" t="s">
        <v>685</v>
      </c>
      <c r="G436" s="237"/>
      <c r="H436" s="240">
        <v>55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141</v>
      </c>
      <c r="AU436" s="246" t="s">
        <v>83</v>
      </c>
      <c r="AV436" s="14" t="s">
        <v>83</v>
      </c>
      <c r="AW436" s="14" t="s">
        <v>4</v>
      </c>
      <c r="AX436" s="14" t="s">
        <v>81</v>
      </c>
      <c r="AY436" s="246" t="s">
        <v>128</v>
      </c>
    </row>
    <row r="437" s="2" customFormat="1" ht="24.15" customHeight="1">
      <c r="A437" s="40"/>
      <c r="B437" s="41"/>
      <c r="C437" s="206" t="s">
        <v>590</v>
      </c>
      <c r="D437" s="206" t="s">
        <v>130</v>
      </c>
      <c r="E437" s="207" t="s">
        <v>687</v>
      </c>
      <c r="F437" s="208" t="s">
        <v>688</v>
      </c>
      <c r="G437" s="209" t="s">
        <v>184</v>
      </c>
      <c r="H437" s="210">
        <v>15</v>
      </c>
      <c r="I437" s="211"/>
      <c r="J437" s="212">
        <f>ROUND(I437*H437,2)</f>
        <v>0</v>
      </c>
      <c r="K437" s="208" t="s">
        <v>134</v>
      </c>
      <c r="L437" s="46"/>
      <c r="M437" s="213" t="s">
        <v>19</v>
      </c>
      <c r="N437" s="214" t="s">
        <v>44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143</v>
      </c>
      <c r="AT437" s="217" t="s">
        <v>130</v>
      </c>
      <c r="AU437" s="217" t="s">
        <v>83</v>
      </c>
      <c r="AY437" s="19" t="s">
        <v>128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81</v>
      </c>
      <c r="BK437" s="218">
        <f>ROUND(I437*H437,2)</f>
        <v>0</v>
      </c>
      <c r="BL437" s="19" t="s">
        <v>143</v>
      </c>
      <c r="BM437" s="217" t="s">
        <v>1061</v>
      </c>
    </row>
    <row r="438" s="2" customFormat="1">
      <c r="A438" s="40"/>
      <c r="B438" s="41"/>
      <c r="C438" s="42"/>
      <c r="D438" s="219" t="s">
        <v>137</v>
      </c>
      <c r="E438" s="42"/>
      <c r="F438" s="220" t="s">
        <v>690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137</v>
      </c>
      <c r="AU438" s="19" t="s">
        <v>83</v>
      </c>
    </row>
    <row r="439" s="2" customFormat="1">
      <c r="A439" s="40"/>
      <c r="B439" s="41"/>
      <c r="C439" s="42"/>
      <c r="D439" s="224" t="s">
        <v>139</v>
      </c>
      <c r="E439" s="42"/>
      <c r="F439" s="225" t="s">
        <v>691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139</v>
      </c>
      <c r="AU439" s="19" t="s">
        <v>83</v>
      </c>
    </row>
    <row r="440" s="2" customFormat="1" ht="24.15" customHeight="1">
      <c r="A440" s="40"/>
      <c r="B440" s="41"/>
      <c r="C440" s="258" t="s">
        <v>596</v>
      </c>
      <c r="D440" s="258" t="s">
        <v>277</v>
      </c>
      <c r="E440" s="259" t="s">
        <v>693</v>
      </c>
      <c r="F440" s="260" t="s">
        <v>694</v>
      </c>
      <c r="G440" s="261" t="s">
        <v>184</v>
      </c>
      <c r="H440" s="262">
        <v>16.5</v>
      </c>
      <c r="I440" s="263"/>
      <c r="J440" s="264">
        <f>ROUND(I440*H440,2)</f>
        <v>0</v>
      </c>
      <c r="K440" s="260" t="s">
        <v>134</v>
      </c>
      <c r="L440" s="265"/>
      <c r="M440" s="266" t="s">
        <v>19</v>
      </c>
      <c r="N440" s="267" t="s">
        <v>44</v>
      </c>
      <c r="O440" s="86"/>
      <c r="P440" s="215">
        <f>O440*H440</f>
        <v>0</v>
      </c>
      <c r="Q440" s="215">
        <v>0.00064000000000000005</v>
      </c>
      <c r="R440" s="215">
        <f>Q440*H440</f>
        <v>0.010560000000000002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371</v>
      </c>
      <c r="AT440" s="217" t="s">
        <v>277</v>
      </c>
      <c r="AU440" s="217" t="s">
        <v>83</v>
      </c>
      <c r="AY440" s="19" t="s">
        <v>128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81</v>
      </c>
      <c r="BK440" s="218">
        <f>ROUND(I440*H440,2)</f>
        <v>0</v>
      </c>
      <c r="BL440" s="19" t="s">
        <v>143</v>
      </c>
      <c r="BM440" s="217" t="s">
        <v>1062</v>
      </c>
    </row>
    <row r="441" s="2" customFormat="1">
      <c r="A441" s="40"/>
      <c r="B441" s="41"/>
      <c r="C441" s="42"/>
      <c r="D441" s="219" t="s">
        <v>137</v>
      </c>
      <c r="E441" s="42"/>
      <c r="F441" s="220" t="s">
        <v>694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137</v>
      </c>
      <c r="AU441" s="19" t="s">
        <v>83</v>
      </c>
    </row>
    <row r="442" s="14" customFormat="1">
      <c r="A442" s="14"/>
      <c r="B442" s="236"/>
      <c r="C442" s="237"/>
      <c r="D442" s="219" t="s">
        <v>141</v>
      </c>
      <c r="E442" s="237"/>
      <c r="F442" s="239" t="s">
        <v>1002</v>
      </c>
      <c r="G442" s="237"/>
      <c r="H442" s="240">
        <v>16.5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141</v>
      </c>
      <c r="AU442" s="246" t="s">
        <v>83</v>
      </c>
      <c r="AV442" s="14" t="s">
        <v>83</v>
      </c>
      <c r="AW442" s="14" t="s">
        <v>4</v>
      </c>
      <c r="AX442" s="14" t="s">
        <v>81</v>
      </c>
      <c r="AY442" s="246" t="s">
        <v>128</v>
      </c>
    </row>
    <row r="443" s="2" customFormat="1" ht="24.15" customHeight="1">
      <c r="A443" s="40"/>
      <c r="B443" s="41"/>
      <c r="C443" s="206" t="s">
        <v>604</v>
      </c>
      <c r="D443" s="206" t="s">
        <v>130</v>
      </c>
      <c r="E443" s="207" t="s">
        <v>698</v>
      </c>
      <c r="F443" s="208" t="s">
        <v>699</v>
      </c>
      <c r="G443" s="209" t="s">
        <v>434</v>
      </c>
      <c r="H443" s="210">
        <v>4</v>
      </c>
      <c r="I443" s="211"/>
      <c r="J443" s="212">
        <f>ROUND(I443*H443,2)</f>
        <v>0</v>
      </c>
      <c r="K443" s="208" t="s">
        <v>134</v>
      </c>
      <c r="L443" s="46"/>
      <c r="M443" s="213" t="s">
        <v>19</v>
      </c>
      <c r="N443" s="214" t="s">
        <v>44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143</v>
      </c>
      <c r="AT443" s="217" t="s">
        <v>130</v>
      </c>
      <c r="AU443" s="217" t="s">
        <v>83</v>
      </c>
      <c r="AY443" s="19" t="s">
        <v>128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81</v>
      </c>
      <c r="BK443" s="218">
        <f>ROUND(I443*H443,2)</f>
        <v>0</v>
      </c>
      <c r="BL443" s="19" t="s">
        <v>143</v>
      </c>
      <c r="BM443" s="217" t="s">
        <v>1063</v>
      </c>
    </row>
    <row r="444" s="2" customFormat="1">
      <c r="A444" s="40"/>
      <c r="B444" s="41"/>
      <c r="C444" s="42"/>
      <c r="D444" s="219" t="s">
        <v>137</v>
      </c>
      <c r="E444" s="42"/>
      <c r="F444" s="220" t="s">
        <v>701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137</v>
      </c>
      <c r="AU444" s="19" t="s">
        <v>83</v>
      </c>
    </row>
    <row r="445" s="2" customFormat="1">
      <c r="A445" s="40"/>
      <c r="B445" s="41"/>
      <c r="C445" s="42"/>
      <c r="D445" s="224" t="s">
        <v>139</v>
      </c>
      <c r="E445" s="42"/>
      <c r="F445" s="225" t="s">
        <v>702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139</v>
      </c>
      <c r="AU445" s="19" t="s">
        <v>83</v>
      </c>
    </row>
    <row r="446" s="2" customFormat="1" ht="21.75" customHeight="1">
      <c r="A446" s="40"/>
      <c r="B446" s="41"/>
      <c r="C446" s="258" t="s">
        <v>611</v>
      </c>
      <c r="D446" s="258" t="s">
        <v>277</v>
      </c>
      <c r="E446" s="259" t="s">
        <v>704</v>
      </c>
      <c r="F446" s="260" t="s">
        <v>705</v>
      </c>
      <c r="G446" s="261" t="s">
        <v>434</v>
      </c>
      <c r="H446" s="262">
        <v>4</v>
      </c>
      <c r="I446" s="263"/>
      <c r="J446" s="264">
        <f>ROUND(I446*H446,2)</f>
        <v>0</v>
      </c>
      <c r="K446" s="260" t="s">
        <v>706</v>
      </c>
      <c r="L446" s="265"/>
      <c r="M446" s="266" t="s">
        <v>19</v>
      </c>
      <c r="N446" s="267" t="s">
        <v>44</v>
      </c>
      <c r="O446" s="86"/>
      <c r="P446" s="215">
        <f>O446*H446</f>
        <v>0</v>
      </c>
      <c r="Q446" s="215">
        <v>3.0000000000000001E-05</v>
      </c>
      <c r="R446" s="215">
        <f>Q446*H446</f>
        <v>0.00012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371</v>
      </c>
      <c r="AT446" s="217" t="s">
        <v>277</v>
      </c>
      <c r="AU446" s="217" t="s">
        <v>83</v>
      </c>
      <c r="AY446" s="19" t="s">
        <v>128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81</v>
      </c>
      <c r="BK446" s="218">
        <f>ROUND(I446*H446,2)</f>
        <v>0</v>
      </c>
      <c r="BL446" s="19" t="s">
        <v>143</v>
      </c>
      <c r="BM446" s="217" t="s">
        <v>1064</v>
      </c>
    </row>
    <row r="447" s="2" customFormat="1">
      <c r="A447" s="40"/>
      <c r="B447" s="41"/>
      <c r="C447" s="42"/>
      <c r="D447" s="219" t="s">
        <v>137</v>
      </c>
      <c r="E447" s="42"/>
      <c r="F447" s="220" t="s">
        <v>705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137</v>
      </c>
      <c r="AU447" s="19" t="s">
        <v>83</v>
      </c>
    </row>
    <row r="448" s="2" customFormat="1" ht="24.15" customHeight="1">
      <c r="A448" s="40"/>
      <c r="B448" s="41"/>
      <c r="C448" s="206" t="s">
        <v>619</v>
      </c>
      <c r="D448" s="206" t="s">
        <v>130</v>
      </c>
      <c r="E448" s="207" t="s">
        <v>709</v>
      </c>
      <c r="F448" s="208" t="s">
        <v>710</v>
      </c>
      <c r="G448" s="209" t="s">
        <v>434</v>
      </c>
      <c r="H448" s="210">
        <v>2</v>
      </c>
      <c r="I448" s="211"/>
      <c r="J448" s="212">
        <f>ROUND(I448*H448,2)</f>
        <v>0</v>
      </c>
      <c r="K448" s="208" t="s">
        <v>134</v>
      </c>
      <c r="L448" s="46"/>
      <c r="M448" s="213" t="s">
        <v>19</v>
      </c>
      <c r="N448" s="214" t="s">
        <v>44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143</v>
      </c>
      <c r="AT448" s="217" t="s">
        <v>130</v>
      </c>
      <c r="AU448" s="217" t="s">
        <v>83</v>
      </c>
      <c r="AY448" s="19" t="s">
        <v>128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81</v>
      </c>
      <c r="BK448" s="218">
        <f>ROUND(I448*H448,2)</f>
        <v>0</v>
      </c>
      <c r="BL448" s="19" t="s">
        <v>143</v>
      </c>
      <c r="BM448" s="217" t="s">
        <v>1065</v>
      </c>
    </row>
    <row r="449" s="2" customFormat="1">
      <c r="A449" s="40"/>
      <c r="B449" s="41"/>
      <c r="C449" s="42"/>
      <c r="D449" s="219" t="s">
        <v>137</v>
      </c>
      <c r="E449" s="42"/>
      <c r="F449" s="220" t="s">
        <v>712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137</v>
      </c>
      <c r="AU449" s="19" t="s">
        <v>83</v>
      </c>
    </row>
    <row r="450" s="2" customFormat="1">
      <c r="A450" s="40"/>
      <c r="B450" s="41"/>
      <c r="C450" s="42"/>
      <c r="D450" s="224" t="s">
        <v>139</v>
      </c>
      <c r="E450" s="42"/>
      <c r="F450" s="225" t="s">
        <v>713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139</v>
      </c>
      <c r="AU450" s="19" t="s">
        <v>83</v>
      </c>
    </row>
    <row r="451" s="2" customFormat="1" ht="24.15" customHeight="1">
      <c r="A451" s="40"/>
      <c r="B451" s="41"/>
      <c r="C451" s="258" t="s">
        <v>628</v>
      </c>
      <c r="D451" s="258" t="s">
        <v>277</v>
      </c>
      <c r="E451" s="259" t="s">
        <v>715</v>
      </c>
      <c r="F451" s="260" t="s">
        <v>716</v>
      </c>
      <c r="G451" s="261" t="s">
        <v>434</v>
      </c>
      <c r="H451" s="262">
        <v>2</v>
      </c>
      <c r="I451" s="263"/>
      <c r="J451" s="264">
        <f>ROUND(I451*H451,2)</f>
        <v>0</v>
      </c>
      <c r="K451" s="260" t="s">
        <v>134</v>
      </c>
      <c r="L451" s="265"/>
      <c r="M451" s="266" t="s">
        <v>19</v>
      </c>
      <c r="N451" s="267" t="s">
        <v>44</v>
      </c>
      <c r="O451" s="86"/>
      <c r="P451" s="215">
        <f>O451*H451</f>
        <v>0</v>
      </c>
      <c r="Q451" s="215">
        <v>0.0080999999999999996</v>
      </c>
      <c r="R451" s="215">
        <f>Q451*H451</f>
        <v>0.016199999999999999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371</v>
      </c>
      <c r="AT451" s="217" t="s">
        <v>277</v>
      </c>
      <c r="AU451" s="217" t="s">
        <v>83</v>
      </c>
      <c r="AY451" s="19" t="s">
        <v>128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81</v>
      </c>
      <c r="BK451" s="218">
        <f>ROUND(I451*H451,2)</f>
        <v>0</v>
      </c>
      <c r="BL451" s="19" t="s">
        <v>143</v>
      </c>
      <c r="BM451" s="217" t="s">
        <v>1066</v>
      </c>
    </row>
    <row r="452" s="2" customFormat="1">
      <c r="A452" s="40"/>
      <c r="B452" s="41"/>
      <c r="C452" s="42"/>
      <c r="D452" s="219" t="s">
        <v>137</v>
      </c>
      <c r="E452" s="42"/>
      <c r="F452" s="220" t="s">
        <v>716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137</v>
      </c>
      <c r="AU452" s="19" t="s">
        <v>83</v>
      </c>
    </row>
    <row r="453" s="2" customFormat="1" ht="21.75" customHeight="1">
      <c r="A453" s="40"/>
      <c r="B453" s="41"/>
      <c r="C453" s="206" t="s">
        <v>635</v>
      </c>
      <c r="D453" s="206" t="s">
        <v>130</v>
      </c>
      <c r="E453" s="207" t="s">
        <v>719</v>
      </c>
      <c r="F453" s="208" t="s">
        <v>720</v>
      </c>
      <c r="G453" s="209" t="s">
        <v>434</v>
      </c>
      <c r="H453" s="210">
        <v>2</v>
      </c>
      <c r="I453" s="211"/>
      <c r="J453" s="212">
        <f>ROUND(I453*H453,2)</f>
        <v>0</v>
      </c>
      <c r="K453" s="208" t="s">
        <v>134</v>
      </c>
      <c r="L453" s="46"/>
      <c r="M453" s="213" t="s">
        <v>19</v>
      </c>
      <c r="N453" s="214" t="s">
        <v>44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143</v>
      </c>
      <c r="AT453" s="217" t="s">
        <v>130</v>
      </c>
      <c r="AU453" s="217" t="s">
        <v>83</v>
      </c>
      <c r="AY453" s="19" t="s">
        <v>128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81</v>
      </c>
      <c r="BK453" s="218">
        <f>ROUND(I453*H453,2)</f>
        <v>0</v>
      </c>
      <c r="BL453" s="19" t="s">
        <v>143</v>
      </c>
      <c r="BM453" s="217" t="s">
        <v>1067</v>
      </c>
    </row>
    <row r="454" s="2" customFormat="1">
      <c r="A454" s="40"/>
      <c r="B454" s="41"/>
      <c r="C454" s="42"/>
      <c r="D454" s="219" t="s">
        <v>137</v>
      </c>
      <c r="E454" s="42"/>
      <c r="F454" s="220" t="s">
        <v>722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137</v>
      </c>
      <c r="AU454" s="19" t="s">
        <v>83</v>
      </c>
    </row>
    <row r="455" s="2" customFormat="1">
      <c r="A455" s="40"/>
      <c r="B455" s="41"/>
      <c r="C455" s="42"/>
      <c r="D455" s="224" t="s">
        <v>139</v>
      </c>
      <c r="E455" s="42"/>
      <c r="F455" s="225" t="s">
        <v>723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139</v>
      </c>
      <c r="AU455" s="19" t="s">
        <v>83</v>
      </c>
    </row>
    <row r="456" s="13" customFormat="1">
      <c r="A456" s="13"/>
      <c r="B456" s="226"/>
      <c r="C456" s="227"/>
      <c r="D456" s="219" t="s">
        <v>141</v>
      </c>
      <c r="E456" s="228" t="s">
        <v>19</v>
      </c>
      <c r="F456" s="229" t="s">
        <v>724</v>
      </c>
      <c r="G456" s="227"/>
      <c r="H456" s="228" t="s">
        <v>19</v>
      </c>
      <c r="I456" s="230"/>
      <c r="J456" s="227"/>
      <c r="K456" s="227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141</v>
      </c>
      <c r="AU456" s="235" t="s">
        <v>83</v>
      </c>
      <c r="AV456" s="13" t="s">
        <v>81</v>
      </c>
      <c r="AW456" s="13" t="s">
        <v>35</v>
      </c>
      <c r="AX456" s="13" t="s">
        <v>73</v>
      </c>
      <c r="AY456" s="235" t="s">
        <v>128</v>
      </c>
    </row>
    <row r="457" s="13" customFormat="1">
      <c r="A457" s="13"/>
      <c r="B457" s="226"/>
      <c r="C457" s="227"/>
      <c r="D457" s="219" t="s">
        <v>141</v>
      </c>
      <c r="E457" s="228" t="s">
        <v>19</v>
      </c>
      <c r="F457" s="229" t="s">
        <v>725</v>
      </c>
      <c r="G457" s="227"/>
      <c r="H457" s="228" t="s">
        <v>19</v>
      </c>
      <c r="I457" s="230"/>
      <c r="J457" s="227"/>
      <c r="K457" s="227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141</v>
      </c>
      <c r="AU457" s="235" t="s">
        <v>83</v>
      </c>
      <c r="AV457" s="13" t="s">
        <v>81</v>
      </c>
      <c r="AW457" s="13" t="s">
        <v>35</v>
      </c>
      <c r="AX457" s="13" t="s">
        <v>73</v>
      </c>
      <c r="AY457" s="235" t="s">
        <v>128</v>
      </c>
    </row>
    <row r="458" s="14" customFormat="1">
      <c r="A458" s="14"/>
      <c r="B458" s="236"/>
      <c r="C458" s="237"/>
      <c r="D458" s="219" t="s">
        <v>141</v>
      </c>
      <c r="E458" s="238" t="s">
        <v>19</v>
      </c>
      <c r="F458" s="239" t="s">
        <v>83</v>
      </c>
      <c r="G458" s="237"/>
      <c r="H458" s="240">
        <v>2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141</v>
      </c>
      <c r="AU458" s="246" t="s">
        <v>83</v>
      </c>
      <c r="AV458" s="14" t="s">
        <v>83</v>
      </c>
      <c r="AW458" s="14" t="s">
        <v>35</v>
      </c>
      <c r="AX458" s="14" t="s">
        <v>81</v>
      </c>
      <c r="AY458" s="246" t="s">
        <v>128</v>
      </c>
    </row>
    <row r="459" s="2" customFormat="1" ht="16.5" customHeight="1">
      <c r="A459" s="40"/>
      <c r="B459" s="41"/>
      <c r="C459" s="258" t="s">
        <v>641</v>
      </c>
      <c r="D459" s="258" t="s">
        <v>277</v>
      </c>
      <c r="E459" s="259" t="s">
        <v>727</v>
      </c>
      <c r="F459" s="260" t="s">
        <v>728</v>
      </c>
      <c r="G459" s="261" t="s">
        <v>434</v>
      </c>
      <c r="H459" s="262">
        <v>2</v>
      </c>
      <c r="I459" s="263"/>
      <c r="J459" s="264">
        <f>ROUND(I459*H459,2)</f>
        <v>0</v>
      </c>
      <c r="K459" s="260" t="s">
        <v>706</v>
      </c>
      <c r="L459" s="265"/>
      <c r="M459" s="266" t="s">
        <v>19</v>
      </c>
      <c r="N459" s="267" t="s">
        <v>44</v>
      </c>
      <c r="O459" s="86"/>
      <c r="P459" s="215">
        <f>O459*H459</f>
        <v>0</v>
      </c>
      <c r="Q459" s="215">
        <v>0.0053</v>
      </c>
      <c r="R459" s="215">
        <f>Q459*H459</f>
        <v>0.0106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371</v>
      </c>
      <c r="AT459" s="217" t="s">
        <v>277</v>
      </c>
      <c r="AU459" s="217" t="s">
        <v>83</v>
      </c>
      <c r="AY459" s="19" t="s">
        <v>128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81</v>
      </c>
      <c r="BK459" s="218">
        <f>ROUND(I459*H459,2)</f>
        <v>0</v>
      </c>
      <c r="BL459" s="19" t="s">
        <v>143</v>
      </c>
      <c r="BM459" s="217" t="s">
        <v>1068</v>
      </c>
    </row>
    <row r="460" s="2" customFormat="1">
      <c r="A460" s="40"/>
      <c r="B460" s="41"/>
      <c r="C460" s="42"/>
      <c r="D460" s="219" t="s">
        <v>137</v>
      </c>
      <c r="E460" s="42"/>
      <c r="F460" s="220" t="s">
        <v>730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137</v>
      </c>
      <c r="AU460" s="19" t="s">
        <v>83</v>
      </c>
    </row>
    <row r="461" s="2" customFormat="1">
      <c r="A461" s="40"/>
      <c r="B461" s="41"/>
      <c r="C461" s="42"/>
      <c r="D461" s="219" t="s">
        <v>520</v>
      </c>
      <c r="E461" s="42"/>
      <c r="F461" s="268" t="s">
        <v>731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520</v>
      </c>
      <c r="AU461" s="19" t="s">
        <v>83</v>
      </c>
    </row>
    <row r="462" s="2" customFormat="1" ht="24.15" customHeight="1">
      <c r="A462" s="40"/>
      <c r="B462" s="41"/>
      <c r="C462" s="206" t="s">
        <v>649</v>
      </c>
      <c r="D462" s="206" t="s">
        <v>130</v>
      </c>
      <c r="E462" s="207" t="s">
        <v>733</v>
      </c>
      <c r="F462" s="208" t="s">
        <v>734</v>
      </c>
      <c r="G462" s="209" t="s">
        <v>184</v>
      </c>
      <c r="H462" s="210">
        <v>15</v>
      </c>
      <c r="I462" s="211"/>
      <c r="J462" s="212">
        <f>ROUND(I462*H462,2)</f>
        <v>0</v>
      </c>
      <c r="K462" s="208" t="s">
        <v>134</v>
      </c>
      <c r="L462" s="46"/>
      <c r="M462" s="213" t="s">
        <v>19</v>
      </c>
      <c r="N462" s="214" t="s">
        <v>44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143</v>
      </c>
      <c r="AT462" s="217" t="s">
        <v>130</v>
      </c>
      <c r="AU462" s="217" t="s">
        <v>83</v>
      </c>
      <c r="AY462" s="19" t="s">
        <v>128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81</v>
      </c>
      <c r="BK462" s="218">
        <f>ROUND(I462*H462,2)</f>
        <v>0</v>
      </c>
      <c r="BL462" s="19" t="s">
        <v>143</v>
      </c>
      <c r="BM462" s="217" t="s">
        <v>1069</v>
      </c>
    </row>
    <row r="463" s="2" customFormat="1">
      <c r="A463" s="40"/>
      <c r="B463" s="41"/>
      <c r="C463" s="42"/>
      <c r="D463" s="219" t="s">
        <v>137</v>
      </c>
      <c r="E463" s="42"/>
      <c r="F463" s="220" t="s">
        <v>736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137</v>
      </c>
      <c r="AU463" s="19" t="s">
        <v>83</v>
      </c>
    </row>
    <row r="464" s="2" customFormat="1">
      <c r="A464" s="40"/>
      <c r="B464" s="41"/>
      <c r="C464" s="42"/>
      <c r="D464" s="224" t="s">
        <v>139</v>
      </c>
      <c r="E464" s="42"/>
      <c r="F464" s="225" t="s">
        <v>737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139</v>
      </c>
      <c r="AU464" s="19" t="s">
        <v>83</v>
      </c>
    </row>
    <row r="465" s="2" customFormat="1" ht="16.5" customHeight="1">
      <c r="A465" s="40"/>
      <c r="B465" s="41"/>
      <c r="C465" s="258" t="s">
        <v>654</v>
      </c>
      <c r="D465" s="258" t="s">
        <v>277</v>
      </c>
      <c r="E465" s="259" t="s">
        <v>739</v>
      </c>
      <c r="F465" s="260" t="s">
        <v>740</v>
      </c>
      <c r="G465" s="261" t="s">
        <v>320</v>
      </c>
      <c r="H465" s="262">
        <v>10.249000000000001</v>
      </c>
      <c r="I465" s="263"/>
      <c r="J465" s="264">
        <f>ROUND(I465*H465,2)</f>
        <v>0</v>
      </c>
      <c r="K465" s="260" t="s">
        <v>134</v>
      </c>
      <c r="L465" s="265"/>
      <c r="M465" s="266" t="s">
        <v>19</v>
      </c>
      <c r="N465" s="267" t="s">
        <v>44</v>
      </c>
      <c r="O465" s="86"/>
      <c r="P465" s="215">
        <f>O465*H465</f>
        <v>0</v>
      </c>
      <c r="Q465" s="215">
        <v>0.001</v>
      </c>
      <c r="R465" s="215">
        <f>Q465*H465</f>
        <v>0.010249000000000001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371</v>
      </c>
      <c r="AT465" s="217" t="s">
        <v>277</v>
      </c>
      <c r="AU465" s="217" t="s">
        <v>83</v>
      </c>
      <c r="AY465" s="19" t="s">
        <v>128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81</v>
      </c>
      <c r="BK465" s="218">
        <f>ROUND(I465*H465,2)</f>
        <v>0</v>
      </c>
      <c r="BL465" s="19" t="s">
        <v>143</v>
      </c>
      <c r="BM465" s="217" t="s">
        <v>1070</v>
      </c>
    </row>
    <row r="466" s="2" customFormat="1">
      <c r="A466" s="40"/>
      <c r="B466" s="41"/>
      <c r="C466" s="42"/>
      <c r="D466" s="219" t="s">
        <v>137</v>
      </c>
      <c r="E466" s="42"/>
      <c r="F466" s="220" t="s">
        <v>742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137</v>
      </c>
      <c r="AU466" s="19" t="s">
        <v>83</v>
      </c>
    </row>
    <row r="467" s="14" customFormat="1">
      <c r="A467" s="14"/>
      <c r="B467" s="236"/>
      <c r="C467" s="237"/>
      <c r="D467" s="219" t="s">
        <v>141</v>
      </c>
      <c r="E467" s="238" t="s">
        <v>19</v>
      </c>
      <c r="F467" s="239" t="s">
        <v>1071</v>
      </c>
      <c r="G467" s="237"/>
      <c r="H467" s="240">
        <v>9.3170000000000002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141</v>
      </c>
      <c r="AU467" s="246" t="s">
        <v>83</v>
      </c>
      <c r="AV467" s="14" t="s">
        <v>83</v>
      </c>
      <c r="AW467" s="14" t="s">
        <v>35</v>
      </c>
      <c r="AX467" s="14" t="s">
        <v>81</v>
      </c>
      <c r="AY467" s="246" t="s">
        <v>128</v>
      </c>
    </row>
    <row r="468" s="14" customFormat="1">
      <c r="A468" s="14"/>
      <c r="B468" s="236"/>
      <c r="C468" s="237"/>
      <c r="D468" s="219" t="s">
        <v>141</v>
      </c>
      <c r="E468" s="237"/>
      <c r="F468" s="239" t="s">
        <v>1072</v>
      </c>
      <c r="G468" s="237"/>
      <c r="H468" s="240">
        <v>10.249000000000001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141</v>
      </c>
      <c r="AU468" s="246" t="s">
        <v>83</v>
      </c>
      <c r="AV468" s="14" t="s">
        <v>83</v>
      </c>
      <c r="AW468" s="14" t="s">
        <v>4</v>
      </c>
      <c r="AX468" s="14" t="s">
        <v>81</v>
      </c>
      <c r="AY468" s="246" t="s">
        <v>128</v>
      </c>
    </row>
    <row r="469" s="2" customFormat="1" ht="16.5" customHeight="1">
      <c r="A469" s="40"/>
      <c r="B469" s="41"/>
      <c r="C469" s="206" t="s">
        <v>663</v>
      </c>
      <c r="D469" s="206" t="s">
        <v>130</v>
      </c>
      <c r="E469" s="207" t="s">
        <v>746</v>
      </c>
      <c r="F469" s="208" t="s">
        <v>747</v>
      </c>
      <c r="G469" s="209" t="s">
        <v>434</v>
      </c>
      <c r="H469" s="210">
        <v>4</v>
      </c>
      <c r="I469" s="211"/>
      <c r="J469" s="212">
        <f>ROUND(I469*H469,2)</f>
        <v>0</v>
      </c>
      <c r="K469" s="208" t="s">
        <v>134</v>
      </c>
      <c r="L469" s="46"/>
      <c r="M469" s="213" t="s">
        <v>19</v>
      </c>
      <c r="N469" s="214" t="s">
        <v>44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143</v>
      </c>
      <c r="AT469" s="217" t="s">
        <v>130</v>
      </c>
      <c r="AU469" s="217" t="s">
        <v>83</v>
      </c>
      <c r="AY469" s="19" t="s">
        <v>128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81</v>
      </c>
      <c r="BK469" s="218">
        <f>ROUND(I469*H469,2)</f>
        <v>0</v>
      </c>
      <c r="BL469" s="19" t="s">
        <v>143</v>
      </c>
      <c r="BM469" s="217" t="s">
        <v>1073</v>
      </c>
    </row>
    <row r="470" s="2" customFormat="1">
      <c r="A470" s="40"/>
      <c r="B470" s="41"/>
      <c r="C470" s="42"/>
      <c r="D470" s="219" t="s">
        <v>137</v>
      </c>
      <c r="E470" s="42"/>
      <c r="F470" s="220" t="s">
        <v>749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137</v>
      </c>
      <c r="AU470" s="19" t="s">
        <v>83</v>
      </c>
    </row>
    <row r="471" s="2" customFormat="1">
      <c r="A471" s="40"/>
      <c r="B471" s="41"/>
      <c r="C471" s="42"/>
      <c r="D471" s="224" t="s">
        <v>139</v>
      </c>
      <c r="E471" s="42"/>
      <c r="F471" s="225" t="s">
        <v>750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139</v>
      </c>
      <c r="AU471" s="19" t="s">
        <v>83</v>
      </c>
    </row>
    <row r="472" s="2" customFormat="1" ht="16.5" customHeight="1">
      <c r="A472" s="40"/>
      <c r="B472" s="41"/>
      <c r="C472" s="258" t="s">
        <v>673</v>
      </c>
      <c r="D472" s="258" t="s">
        <v>277</v>
      </c>
      <c r="E472" s="259" t="s">
        <v>752</v>
      </c>
      <c r="F472" s="260" t="s">
        <v>753</v>
      </c>
      <c r="G472" s="261" t="s">
        <v>434</v>
      </c>
      <c r="H472" s="262">
        <v>2</v>
      </c>
      <c r="I472" s="263"/>
      <c r="J472" s="264">
        <f>ROUND(I472*H472,2)</f>
        <v>0</v>
      </c>
      <c r="K472" s="260" t="s">
        <v>134</v>
      </c>
      <c r="L472" s="265"/>
      <c r="M472" s="266" t="s">
        <v>19</v>
      </c>
      <c r="N472" s="267" t="s">
        <v>44</v>
      </c>
      <c r="O472" s="86"/>
      <c r="P472" s="215">
        <f>O472*H472</f>
        <v>0</v>
      </c>
      <c r="Q472" s="215">
        <v>0.00013999999999999999</v>
      </c>
      <c r="R472" s="215">
        <f>Q472*H472</f>
        <v>0.00027999999999999998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371</v>
      </c>
      <c r="AT472" s="217" t="s">
        <v>277</v>
      </c>
      <c r="AU472" s="217" t="s">
        <v>83</v>
      </c>
      <c r="AY472" s="19" t="s">
        <v>128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81</v>
      </c>
      <c r="BK472" s="218">
        <f>ROUND(I472*H472,2)</f>
        <v>0</v>
      </c>
      <c r="BL472" s="19" t="s">
        <v>143</v>
      </c>
      <c r="BM472" s="217" t="s">
        <v>1074</v>
      </c>
    </row>
    <row r="473" s="2" customFormat="1">
      <c r="A473" s="40"/>
      <c r="B473" s="41"/>
      <c r="C473" s="42"/>
      <c r="D473" s="219" t="s">
        <v>137</v>
      </c>
      <c r="E473" s="42"/>
      <c r="F473" s="220" t="s">
        <v>753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137</v>
      </c>
      <c r="AU473" s="19" t="s">
        <v>83</v>
      </c>
    </row>
    <row r="474" s="2" customFormat="1" ht="16.5" customHeight="1">
      <c r="A474" s="40"/>
      <c r="B474" s="41"/>
      <c r="C474" s="258" t="s">
        <v>681</v>
      </c>
      <c r="D474" s="258" t="s">
        <v>277</v>
      </c>
      <c r="E474" s="259" t="s">
        <v>756</v>
      </c>
      <c r="F474" s="260" t="s">
        <v>757</v>
      </c>
      <c r="G474" s="261" t="s">
        <v>434</v>
      </c>
      <c r="H474" s="262">
        <v>2</v>
      </c>
      <c r="I474" s="263"/>
      <c r="J474" s="264">
        <f>ROUND(I474*H474,2)</f>
        <v>0</v>
      </c>
      <c r="K474" s="260" t="s">
        <v>134</v>
      </c>
      <c r="L474" s="265"/>
      <c r="M474" s="266" t="s">
        <v>19</v>
      </c>
      <c r="N474" s="267" t="s">
        <v>44</v>
      </c>
      <c r="O474" s="86"/>
      <c r="P474" s="215">
        <f>O474*H474</f>
        <v>0</v>
      </c>
      <c r="Q474" s="215">
        <v>0.00013999999999999999</v>
      </c>
      <c r="R474" s="215">
        <f>Q474*H474</f>
        <v>0.00027999999999999998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371</v>
      </c>
      <c r="AT474" s="217" t="s">
        <v>277</v>
      </c>
      <c r="AU474" s="217" t="s">
        <v>83</v>
      </c>
      <c r="AY474" s="19" t="s">
        <v>128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81</v>
      </c>
      <c r="BK474" s="218">
        <f>ROUND(I474*H474,2)</f>
        <v>0</v>
      </c>
      <c r="BL474" s="19" t="s">
        <v>143</v>
      </c>
      <c r="BM474" s="217" t="s">
        <v>1075</v>
      </c>
    </row>
    <row r="475" s="2" customFormat="1">
      <c r="A475" s="40"/>
      <c r="B475" s="41"/>
      <c r="C475" s="42"/>
      <c r="D475" s="219" t="s">
        <v>137</v>
      </c>
      <c r="E475" s="42"/>
      <c r="F475" s="220" t="s">
        <v>757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137</v>
      </c>
      <c r="AU475" s="19" t="s">
        <v>83</v>
      </c>
    </row>
    <row r="476" s="2" customFormat="1" ht="24.15" customHeight="1">
      <c r="A476" s="40"/>
      <c r="B476" s="41"/>
      <c r="C476" s="206" t="s">
        <v>686</v>
      </c>
      <c r="D476" s="206" t="s">
        <v>130</v>
      </c>
      <c r="E476" s="207" t="s">
        <v>760</v>
      </c>
      <c r="F476" s="208" t="s">
        <v>761</v>
      </c>
      <c r="G476" s="209" t="s">
        <v>434</v>
      </c>
      <c r="H476" s="210">
        <v>1</v>
      </c>
      <c r="I476" s="211"/>
      <c r="J476" s="212">
        <f>ROUND(I476*H476,2)</f>
        <v>0</v>
      </c>
      <c r="K476" s="208" t="s">
        <v>134</v>
      </c>
      <c r="L476" s="46"/>
      <c r="M476" s="213" t="s">
        <v>19</v>
      </c>
      <c r="N476" s="214" t="s">
        <v>44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143</v>
      </c>
      <c r="AT476" s="217" t="s">
        <v>130</v>
      </c>
      <c r="AU476" s="217" t="s">
        <v>83</v>
      </c>
      <c r="AY476" s="19" t="s">
        <v>128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81</v>
      </c>
      <c r="BK476" s="218">
        <f>ROUND(I476*H476,2)</f>
        <v>0</v>
      </c>
      <c r="BL476" s="19" t="s">
        <v>143</v>
      </c>
      <c r="BM476" s="217" t="s">
        <v>1076</v>
      </c>
    </row>
    <row r="477" s="2" customFormat="1">
      <c r="A477" s="40"/>
      <c r="B477" s="41"/>
      <c r="C477" s="42"/>
      <c r="D477" s="219" t="s">
        <v>137</v>
      </c>
      <c r="E477" s="42"/>
      <c r="F477" s="220" t="s">
        <v>763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137</v>
      </c>
      <c r="AU477" s="19" t="s">
        <v>83</v>
      </c>
    </row>
    <row r="478" s="2" customFormat="1">
      <c r="A478" s="40"/>
      <c r="B478" s="41"/>
      <c r="C478" s="42"/>
      <c r="D478" s="224" t="s">
        <v>139</v>
      </c>
      <c r="E478" s="42"/>
      <c r="F478" s="225" t="s">
        <v>764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139</v>
      </c>
      <c r="AU478" s="19" t="s">
        <v>83</v>
      </c>
    </row>
    <row r="479" s="2" customFormat="1" ht="24.15" customHeight="1">
      <c r="A479" s="40"/>
      <c r="B479" s="41"/>
      <c r="C479" s="206" t="s">
        <v>692</v>
      </c>
      <c r="D479" s="206" t="s">
        <v>130</v>
      </c>
      <c r="E479" s="207" t="s">
        <v>766</v>
      </c>
      <c r="F479" s="208" t="s">
        <v>767</v>
      </c>
      <c r="G479" s="209" t="s">
        <v>280</v>
      </c>
      <c r="H479" s="210">
        <v>0.090999999999999998</v>
      </c>
      <c r="I479" s="211"/>
      <c r="J479" s="212">
        <f>ROUND(I479*H479,2)</f>
        <v>0</v>
      </c>
      <c r="K479" s="208" t="s">
        <v>134</v>
      </c>
      <c r="L479" s="46"/>
      <c r="M479" s="213" t="s">
        <v>19</v>
      </c>
      <c r="N479" s="214" t="s">
        <v>44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143</v>
      </c>
      <c r="AT479" s="217" t="s">
        <v>130</v>
      </c>
      <c r="AU479" s="217" t="s">
        <v>83</v>
      </c>
      <c r="AY479" s="19" t="s">
        <v>128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81</v>
      </c>
      <c r="BK479" s="218">
        <f>ROUND(I479*H479,2)</f>
        <v>0</v>
      </c>
      <c r="BL479" s="19" t="s">
        <v>143</v>
      </c>
      <c r="BM479" s="217" t="s">
        <v>1077</v>
      </c>
    </row>
    <row r="480" s="2" customFormat="1">
      <c r="A480" s="40"/>
      <c r="B480" s="41"/>
      <c r="C480" s="42"/>
      <c r="D480" s="219" t="s">
        <v>137</v>
      </c>
      <c r="E480" s="42"/>
      <c r="F480" s="220" t="s">
        <v>769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137</v>
      </c>
      <c r="AU480" s="19" t="s">
        <v>83</v>
      </c>
    </row>
    <row r="481" s="2" customFormat="1">
      <c r="A481" s="40"/>
      <c r="B481" s="41"/>
      <c r="C481" s="42"/>
      <c r="D481" s="224" t="s">
        <v>139</v>
      </c>
      <c r="E481" s="42"/>
      <c r="F481" s="225" t="s">
        <v>770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139</v>
      </c>
      <c r="AU481" s="19" t="s">
        <v>83</v>
      </c>
    </row>
    <row r="482" s="12" customFormat="1" ht="25.92" customHeight="1">
      <c r="A482" s="12"/>
      <c r="B482" s="190"/>
      <c r="C482" s="191"/>
      <c r="D482" s="192" t="s">
        <v>72</v>
      </c>
      <c r="E482" s="193" t="s">
        <v>277</v>
      </c>
      <c r="F482" s="193" t="s">
        <v>771</v>
      </c>
      <c r="G482" s="191"/>
      <c r="H482" s="191"/>
      <c r="I482" s="194"/>
      <c r="J482" s="195">
        <f>BK482</f>
        <v>0</v>
      </c>
      <c r="K482" s="191"/>
      <c r="L482" s="196"/>
      <c r="M482" s="197"/>
      <c r="N482" s="198"/>
      <c r="O482" s="198"/>
      <c r="P482" s="199">
        <f>P483+P509</f>
        <v>0</v>
      </c>
      <c r="Q482" s="198"/>
      <c r="R482" s="199">
        <f>R483+R509</f>
        <v>13.863160785568001</v>
      </c>
      <c r="S482" s="198"/>
      <c r="T482" s="200">
        <f>T483+T509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1" t="s">
        <v>156</v>
      </c>
      <c r="AT482" s="202" t="s">
        <v>72</v>
      </c>
      <c r="AU482" s="202" t="s">
        <v>73</v>
      </c>
      <c r="AY482" s="201" t="s">
        <v>128</v>
      </c>
      <c r="BK482" s="203">
        <f>BK483+BK509</f>
        <v>0</v>
      </c>
    </row>
    <row r="483" s="12" customFormat="1" ht="22.8" customHeight="1">
      <c r="A483" s="12"/>
      <c r="B483" s="190"/>
      <c r="C483" s="191"/>
      <c r="D483" s="192" t="s">
        <v>72</v>
      </c>
      <c r="E483" s="204" t="s">
        <v>772</v>
      </c>
      <c r="F483" s="204" t="s">
        <v>773</v>
      </c>
      <c r="G483" s="191"/>
      <c r="H483" s="191"/>
      <c r="I483" s="194"/>
      <c r="J483" s="205">
        <f>BK483</f>
        <v>0</v>
      </c>
      <c r="K483" s="191"/>
      <c r="L483" s="196"/>
      <c r="M483" s="197"/>
      <c r="N483" s="198"/>
      <c r="O483" s="198"/>
      <c r="P483" s="199">
        <f>SUM(P484:P508)</f>
        <v>0</v>
      </c>
      <c r="Q483" s="198"/>
      <c r="R483" s="199">
        <f>SUM(R484:R508)</f>
        <v>0.33536000000000005</v>
      </c>
      <c r="S483" s="198"/>
      <c r="T483" s="200">
        <f>SUM(T484:T508)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1" t="s">
        <v>156</v>
      </c>
      <c r="AT483" s="202" t="s">
        <v>72</v>
      </c>
      <c r="AU483" s="202" t="s">
        <v>81</v>
      </c>
      <c r="AY483" s="201" t="s">
        <v>128</v>
      </c>
      <c r="BK483" s="203">
        <f>SUM(BK484:BK508)</f>
        <v>0</v>
      </c>
    </row>
    <row r="484" s="2" customFormat="1" ht="24.15" customHeight="1">
      <c r="A484" s="40"/>
      <c r="B484" s="41"/>
      <c r="C484" s="206" t="s">
        <v>697</v>
      </c>
      <c r="D484" s="206" t="s">
        <v>130</v>
      </c>
      <c r="E484" s="207" t="s">
        <v>775</v>
      </c>
      <c r="F484" s="208" t="s">
        <v>776</v>
      </c>
      <c r="G484" s="209" t="s">
        <v>434</v>
      </c>
      <c r="H484" s="210">
        <v>2</v>
      </c>
      <c r="I484" s="211"/>
      <c r="J484" s="212">
        <f>ROUND(I484*H484,2)</f>
        <v>0</v>
      </c>
      <c r="K484" s="208" t="s">
        <v>134</v>
      </c>
      <c r="L484" s="46"/>
      <c r="M484" s="213" t="s">
        <v>19</v>
      </c>
      <c r="N484" s="214" t="s">
        <v>44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561</v>
      </c>
      <c r="AT484" s="217" t="s">
        <v>130</v>
      </c>
      <c r="AU484" s="217" t="s">
        <v>83</v>
      </c>
      <c r="AY484" s="19" t="s">
        <v>128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81</v>
      </c>
      <c r="BK484" s="218">
        <f>ROUND(I484*H484,2)</f>
        <v>0</v>
      </c>
      <c r="BL484" s="19" t="s">
        <v>561</v>
      </c>
      <c r="BM484" s="217" t="s">
        <v>1078</v>
      </c>
    </row>
    <row r="485" s="2" customFormat="1">
      <c r="A485" s="40"/>
      <c r="B485" s="41"/>
      <c r="C485" s="42"/>
      <c r="D485" s="219" t="s">
        <v>137</v>
      </c>
      <c r="E485" s="42"/>
      <c r="F485" s="220" t="s">
        <v>778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137</v>
      </c>
      <c r="AU485" s="19" t="s">
        <v>83</v>
      </c>
    </row>
    <row r="486" s="2" customFormat="1">
      <c r="A486" s="40"/>
      <c r="B486" s="41"/>
      <c r="C486" s="42"/>
      <c r="D486" s="224" t="s">
        <v>139</v>
      </c>
      <c r="E486" s="42"/>
      <c r="F486" s="225" t="s">
        <v>779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139</v>
      </c>
      <c r="AU486" s="19" t="s">
        <v>83</v>
      </c>
    </row>
    <row r="487" s="2" customFormat="1">
      <c r="A487" s="40"/>
      <c r="B487" s="41"/>
      <c r="C487" s="42"/>
      <c r="D487" s="219" t="s">
        <v>520</v>
      </c>
      <c r="E487" s="42"/>
      <c r="F487" s="268" t="s">
        <v>780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520</v>
      </c>
      <c r="AU487" s="19" t="s">
        <v>83</v>
      </c>
    </row>
    <row r="488" s="14" customFormat="1">
      <c r="A488" s="14"/>
      <c r="B488" s="236"/>
      <c r="C488" s="237"/>
      <c r="D488" s="219" t="s">
        <v>141</v>
      </c>
      <c r="E488" s="238" t="s">
        <v>19</v>
      </c>
      <c r="F488" s="239" t="s">
        <v>83</v>
      </c>
      <c r="G488" s="237"/>
      <c r="H488" s="240">
        <v>2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141</v>
      </c>
      <c r="AU488" s="246" t="s">
        <v>83</v>
      </c>
      <c r="AV488" s="14" t="s">
        <v>83</v>
      </c>
      <c r="AW488" s="14" t="s">
        <v>35</v>
      </c>
      <c r="AX488" s="14" t="s">
        <v>81</v>
      </c>
      <c r="AY488" s="246" t="s">
        <v>128</v>
      </c>
    </row>
    <row r="489" s="2" customFormat="1" ht="16.5" customHeight="1">
      <c r="A489" s="40"/>
      <c r="B489" s="41"/>
      <c r="C489" s="258" t="s">
        <v>703</v>
      </c>
      <c r="D489" s="258" t="s">
        <v>277</v>
      </c>
      <c r="E489" s="259" t="s">
        <v>782</v>
      </c>
      <c r="F489" s="260" t="s">
        <v>783</v>
      </c>
      <c r="G489" s="261" t="s">
        <v>280</v>
      </c>
      <c r="H489" s="262">
        <v>0.125</v>
      </c>
      <c r="I489" s="263"/>
      <c r="J489" s="264">
        <f>ROUND(I489*H489,2)</f>
        <v>0</v>
      </c>
      <c r="K489" s="260" t="s">
        <v>134</v>
      </c>
      <c r="L489" s="265"/>
      <c r="M489" s="266" t="s">
        <v>19</v>
      </c>
      <c r="N489" s="267" t="s">
        <v>44</v>
      </c>
      <c r="O489" s="86"/>
      <c r="P489" s="215">
        <f>O489*H489</f>
        <v>0</v>
      </c>
      <c r="Q489" s="215">
        <v>1</v>
      </c>
      <c r="R489" s="215">
        <f>Q489*H489</f>
        <v>0.125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784</v>
      </c>
      <c r="AT489" s="217" t="s">
        <v>277</v>
      </c>
      <c r="AU489" s="217" t="s">
        <v>83</v>
      </c>
      <c r="AY489" s="19" t="s">
        <v>128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81</v>
      </c>
      <c r="BK489" s="218">
        <f>ROUND(I489*H489,2)</f>
        <v>0</v>
      </c>
      <c r="BL489" s="19" t="s">
        <v>561</v>
      </c>
      <c r="BM489" s="217" t="s">
        <v>1079</v>
      </c>
    </row>
    <row r="490" s="2" customFormat="1">
      <c r="A490" s="40"/>
      <c r="B490" s="41"/>
      <c r="C490" s="42"/>
      <c r="D490" s="219" t="s">
        <v>137</v>
      </c>
      <c r="E490" s="42"/>
      <c r="F490" s="220" t="s">
        <v>783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137</v>
      </c>
      <c r="AU490" s="19" t="s">
        <v>83</v>
      </c>
    </row>
    <row r="491" s="14" customFormat="1">
      <c r="A491" s="14"/>
      <c r="B491" s="236"/>
      <c r="C491" s="237"/>
      <c r="D491" s="219" t="s">
        <v>141</v>
      </c>
      <c r="E491" s="238" t="s">
        <v>19</v>
      </c>
      <c r="F491" s="239" t="s">
        <v>786</v>
      </c>
      <c r="G491" s="237"/>
      <c r="H491" s="240">
        <v>0.125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141</v>
      </c>
      <c r="AU491" s="246" t="s">
        <v>83</v>
      </c>
      <c r="AV491" s="14" t="s">
        <v>83</v>
      </c>
      <c r="AW491" s="14" t="s">
        <v>35</v>
      </c>
      <c r="AX491" s="14" t="s">
        <v>81</v>
      </c>
      <c r="AY491" s="246" t="s">
        <v>128</v>
      </c>
    </row>
    <row r="492" s="2" customFormat="1" ht="16.5" customHeight="1">
      <c r="A492" s="40"/>
      <c r="B492" s="41"/>
      <c r="C492" s="258" t="s">
        <v>708</v>
      </c>
      <c r="D492" s="258" t="s">
        <v>277</v>
      </c>
      <c r="E492" s="259" t="s">
        <v>788</v>
      </c>
      <c r="F492" s="260" t="s">
        <v>789</v>
      </c>
      <c r="G492" s="261" t="s">
        <v>434</v>
      </c>
      <c r="H492" s="262">
        <v>2</v>
      </c>
      <c r="I492" s="263"/>
      <c r="J492" s="264">
        <f>ROUND(I492*H492,2)</f>
        <v>0</v>
      </c>
      <c r="K492" s="260" t="s">
        <v>706</v>
      </c>
      <c r="L492" s="265"/>
      <c r="M492" s="266" t="s">
        <v>19</v>
      </c>
      <c r="N492" s="267" t="s">
        <v>44</v>
      </c>
      <c r="O492" s="86"/>
      <c r="P492" s="215">
        <f>O492*H492</f>
        <v>0</v>
      </c>
      <c r="Q492" s="215">
        <v>0.082000000000000003</v>
      </c>
      <c r="R492" s="215">
        <f>Q492*H492</f>
        <v>0.16400000000000001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790</v>
      </c>
      <c r="AT492" s="217" t="s">
        <v>277</v>
      </c>
      <c r="AU492" s="217" t="s">
        <v>83</v>
      </c>
      <c r="AY492" s="19" t="s">
        <v>128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81</v>
      </c>
      <c r="BK492" s="218">
        <f>ROUND(I492*H492,2)</f>
        <v>0</v>
      </c>
      <c r="BL492" s="19" t="s">
        <v>790</v>
      </c>
      <c r="BM492" s="217" t="s">
        <v>1080</v>
      </c>
    </row>
    <row r="493" s="2" customFormat="1">
      <c r="A493" s="40"/>
      <c r="B493" s="41"/>
      <c r="C493" s="42"/>
      <c r="D493" s="219" t="s">
        <v>137</v>
      </c>
      <c r="E493" s="42"/>
      <c r="F493" s="220" t="s">
        <v>789</v>
      </c>
      <c r="G493" s="42"/>
      <c r="H493" s="42"/>
      <c r="I493" s="221"/>
      <c r="J493" s="42"/>
      <c r="K493" s="42"/>
      <c r="L493" s="46"/>
      <c r="M493" s="222"/>
      <c r="N493" s="223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137</v>
      </c>
      <c r="AU493" s="19" t="s">
        <v>83</v>
      </c>
    </row>
    <row r="494" s="2" customFormat="1" ht="16.5" customHeight="1">
      <c r="A494" s="40"/>
      <c r="B494" s="41"/>
      <c r="C494" s="258" t="s">
        <v>714</v>
      </c>
      <c r="D494" s="258" t="s">
        <v>277</v>
      </c>
      <c r="E494" s="259" t="s">
        <v>793</v>
      </c>
      <c r="F494" s="260" t="s">
        <v>794</v>
      </c>
      <c r="G494" s="261" t="s">
        <v>434</v>
      </c>
      <c r="H494" s="262">
        <v>2</v>
      </c>
      <c r="I494" s="263"/>
      <c r="J494" s="264">
        <f>ROUND(I494*H494,2)</f>
        <v>0</v>
      </c>
      <c r="K494" s="260" t="s">
        <v>706</v>
      </c>
      <c r="L494" s="265"/>
      <c r="M494" s="266" t="s">
        <v>19</v>
      </c>
      <c r="N494" s="267" t="s">
        <v>44</v>
      </c>
      <c r="O494" s="86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784</v>
      </c>
      <c r="AT494" s="217" t="s">
        <v>277</v>
      </c>
      <c r="AU494" s="217" t="s">
        <v>83</v>
      </c>
      <c r="AY494" s="19" t="s">
        <v>128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81</v>
      </c>
      <c r="BK494" s="218">
        <f>ROUND(I494*H494,2)</f>
        <v>0</v>
      </c>
      <c r="BL494" s="19" t="s">
        <v>561</v>
      </c>
      <c r="BM494" s="217" t="s">
        <v>1081</v>
      </c>
    </row>
    <row r="495" s="2" customFormat="1">
      <c r="A495" s="40"/>
      <c r="B495" s="41"/>
      <c r="C495" s="42"/>
      <c r="D495" s="219" t="s">
        <v>137</v>
      </c>
      <c r="E495" s="42"/>
      <c r="F495" s="220" t="s">
        <v>794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137</v>
      </c>
      <c r="AU495" s="19" t="s">
        <v>83</v>
      </c>
    </row>
    <row r="496" s="2" customFormat="1">
      <c r="A496" s="40"/>
      <c r="B496" s="41"/>
      <c r="C496" s="42"/>
      <c r="D496" s="219" t="s">
        <v>520</v>
      </c>
      <c r="E496" s="42"/>
      <c r="F496" s="268" t="s">
        <v>796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520</v>
      </c>
      <c r="AU496" s="19" t="s">
        <v>83</v>
      </c>
    </row>
    <row r="497" s="14" customFormat="1">
      <c r="A497" s="14"/>
      <c r="B497" s="236"/>
      <c r="C497" s="237"/>
      <c r="D497" s="219" t="s">
        <v>141</v>
      </c>
      <c r="E497" s="238" t="s">
        <v>19</v>
      </c>
      <c r="F497" s="239" t="s">
        <v>83</v>
      </c>
      <c r="G497" s="237"/>
      <c r="H497" s="240">
        <v>2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141</v>
      </c>
      <c r="AU497" s="246" t="s">
        <v>83</v>
      </c>
      <c r="AV497" s="14" t="s">
        <v>83</v>
      </c>
      <c r="AW497" s="14" t="s">
        <v>35</v>
      </c>
      <c r="AX497" s="14" t="s">
        <v>81</v>
      </c>
      <c r="AY497" s="246" t="s">
        <v>128</v>
      </c>
    </row>
    <row r="498" s="2" customFormat="1" ht="24.15" customHeight="1">
      <c r="A498" s="40"/>
      <c r="B498" s="41"/>
      <c r="C498" s="206" t="s">
        <v>718</v>
      </c>
      <c r="D498" s="206" t="s">
        <v>130</v>
      </c>
      <c r="E498" s="207" t="s">
        <v>798</v>
      </c>
      <c r="F498" s="208" t="s">
        <v>799</v>
      </c>
      <c r="G498" s="209" t="s">
        <v>434</v>
      </c>
      <c r="H498" s="210">
        <v>2</v>
      </c>
      <c r="I498" s="211"/>
      <c r="J498" s="212">
        <f>ROUND(I498*H498,2)</f>
        <v>0</v>
      </c>
      <c r="K498" s="208" t="s">
        <v>134</v>
      </c>
      <c r="L498" s="46"/>
      <c r="M498" s="213" t="s">
        <v>19</v>
      </c>
      <c r="N498" s="214" t="s">
        <v>44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561</v>
      </c>
      <c r="AT498" s="217" t="s">
        <v>130</v>
      </c>
      <c r="AU498" s="217" t="s">
        <v>83</v>
      </c>
      <c r="AY498" s="19" t="s">
        <v>128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81</v>
      </c>
      <c r="BK498" s="218">
        <f>ROUND(I498*H498,2)</f>
        <v>0</v>
      </c>
      <c r="BL498" s="19" t="s">
        <v>561</v>
      </c>
      <c r="BM498" s="217" t="s">
        <v>1082</v>
      </c>
    </row>
    <row r="499" s="2" customFormat="1">
      <c r="A499" s="40"/>
      <c r="B499" s="41"/>
      <c r="C499" s="42"/>
      <c r="D499" s="219" t="s">
        <v>137</v>
      </c>
      <c r="E499" s="42"/>
      <c r="F499" s="220" t="s">
        <v>801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137</v>
      </c>
      <c r="AU499" s="19" t="s">
        <v>83</v>
      </c>
    </row>
    <row r="500" s="2" customFormat="1">
      <c r="A500" s="40"/>
      <c r="B500" s="41"/>
      <c r="C500" s="42"/>
      <c r="D500" s="224" t="s">
        <v>139</v>
      </c>
      <c r="E500" s="42"/>
      <c r="F500" s="225" t="s">
        <v>802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139</v>
      </c>
      <c r="AU500" s="19" t="s">
        <v>83</v>
      </c>
    </row>
    <row r="501" s="2" customFormat="1" ht="16.5" customHeight="1">
      <c r="A501" s="40"/>
      <c r="B501" s="41"/>
      <c r="C501" s="258" t="s">
        <v>726</v>
      </c>
      <c r="D501" s="258" t="s">
        <v>277</v>
      </c>
      <c r="E501" s="259" t="s">
        <v>804</v>
      </c>
      <c r="F501" s="260" t="s">
        <v>805</v>
      </c>
      <c r="G501" s="261" t="s">
        <v>434</v>
      </c>
      <c r="H501" s="262">
        <v>2</v>
      </c>
      <c r="I501" s="263"/>
      <c r="J501" s="264">
        <f>ROUND(I501*H501,2)</f>
        <v>0</v>
      </c>
      <c r="K501" s="260" t="s">
        <v>706</v>
      </c>
      <c r="L501" s="265"/>
      <c r="M501" s="266" t="s">
        <v>19</v>
      </c>
      <c r="N501" s="267" t="s">
        <v>44</v>
      </c>
      <c r="O501" s="86"/>
      <c r="P501" s="215">
        <f>O501*H501</f>
        <v>0</v>
      </c>
      <c r="Q501" s="215">
        <v>0.022880000000000001</v>
      </c>
      <c r="R501" s="215">
        <f>Q501*H501</f>
        <v>0.045760000000000002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790</v>
      </c>
      <c r="AT501" s="217" t="s">
        <v>277</v>
      </c>
      <c r="AU501" s="217" t="s">
        <v>83</v>
      </c>
      <c r="AY501" s="19" t="s">
        <v>128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81</v>
      </c>
      <c r="BK501" s="218">
        <f>ROUND(I501*H501,2)</f>
        <v>0</v>
      </c>
      <c r="BL501" s="19" t="s">
        <v>790</v>
      </c>
      <c r="BM501" s="217" t="s">
        <v>1083</v>
      </c>
    </row>
    <row r="502" s="2" customFormat="1">
      <c r="A502" s="40"/>
      <c r="B502" s="41"/>
      <c r="C502" s="42"/>
      <c r="D502" s="219" t="s">
        <v>137</v>
      </c>
      <c r="E502" s="42"/>
      <c r="F502" s="220" t="s">
        <v>805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137</v>
      </c>
      <c r="AU502" s="19" t="s">
        <v>83</v>
      </c>
    </row>
    <row r="503" s="2" customFormat="1" ht="16.5" customHeight="1">
      <c r="A503" s="40"/>
      <c r="B503" s="41"/>
      <c r="C503" s="206" t="s">
        <v>732</v>
      </c>
      <c r="D503" s="206" t="s">
        <v>130</v>
      </c>
      <c r="E503" s="207" t="s">
        <v>808</v>
      </c>
      <c r="F503" s="208" t="s">
        <v>809</v>
      </c>
      <c r="G503" s="209" t="s">
        <v>434</v>
      </c>
      <c r="H503" s="210">
        <v>2</v>
      </c>
      <c r="I503" s="211"/>
      <c r="J503" s="212">
        <f>ROUND(I503*H503,2)</f>
        <v>0</v>
      </c>
      <c r="K503" s="208" t="s">
        <v>134</v>
      </c>
      <c r="L503" s="46"/>
      <c r="M503" s="213" t="s">
        <v>19</v>
      </c>
      <c r="N503" s="214" t="s">
        <v>44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561</v>
      </c>
      <c r="AT503" s="217" t="s">
        <v>130</v>
      </c>
      <c r="AU503" s="217" t="s">
        <v>83</v>
      </c>
      <c r="AY503" s="19" t="s">
        <v>128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81</v>
      </c>
      <c r="BK503" s="218">
        <f>ROUND(I503*H503,2)</f>
        <v>0</v>
      </c>
      <c r="BL503" s="19" t="s">
        <v>561</v>
      </c>
      <c r="BM503" s="217" t="s">
        <v>1084</v>
      </c>
    </row>
    <row r="504" s="2" customFormat="1">
      <c r="A504" s="40"/>
      <c r="B504" s="41"/>
      <c r="C504" s="42"/>
      <c r="D504" s="219" t="s">
        <v>137</v>
      </c>
      <c r="E504" s="42"/>
      <c r="F504" s="220" t="s">
        <v>809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137</v>
      </c>
      <c r="AU504" s="19" t="s">
        <v>83</v>
      </c>
    </row>
    <row r="505" s="2" customFormat="1">
      <c r="A505" s="40"/>
      <c r="B505" s="41"/>
      <c r="C505" s="42"/>
      <c r="D505" s="224" t="s">
        <v>139</v>
      </c>
      <c r="E505" s="42"/>
      <c r="F505" s="225" t="s">
        <v>811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139</v>
      </c>
      <c r="AU505" s="19" t="s">
        <v>83</v>
      </c>
    </row>
    <row r="506" s="2" customFormat="1">
      <c r="A506" s="40"/>
      <c r="B506" s="41"/>
      <c r="C506" s="42"/>
      <c r="D506" s="219" t="s">
        <v>520</v>
      </c>
      <c r="E506" s="42"/>
      <c r="F506" s="268" t="s">
        <v>812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520</v>
      </c>
      <c r="AU506" s="19" t="s">
        <v>83</v>
      </c>
    </row>
    <row r="507" s="2" customFormat="1" ht="16.5" customHeight="1">
      <c r="A507" s="40"/>
      <c r="B507" s="41"/>
      <c r="C507" s="258" t="s">
        <v>738</v>
      </c>
      <c r="D507" s="258" t="s">
        <v>277</v>
      </c>
      <c r="E507" s="259" t="s">
        <v>814</v>
      </c>
      <c r="F507" s="260" t="s">
        <v>815</v>
      </c>
      <c r="G507" s="261" t="s">
        <v>434</v>
      </c>
      <c r="H507" s="262">
        <v>2</v>
      </c>
      <c r="I507" s="263"/>
      <c r="J507" s="264">
        <f>ROUND(I507*H507,2)</f>
        <v>0</v>
      </c>
      <c r="K507" s="260" t="s">
        <v>134</v>
      </c>
      <c r="L507" s="265"/>
      <c r="M507" s="266" t="s">
        <v>19</v>
      </c>
      <c r="N507" s="267" t="s">
        <v>44</v>
      </c>
      <c r="O507" s="86"/>
      <c r="P507" s="215">
        <f>O507*H507</f>
        <v>0</v>
      </c>
      <c r="Q507" s="215">
        <v>0.00029999999999999997</v>
      </c>
      <c r="R507" s="215">
        <f>Q507*H507</f>
        <v>0.00059999999999999995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790</v>
      </c>
      <c r="AT507" s="217" t="s">
        <v>277</v>
      </c>
      <c r="AU507" s="217" t="s">
        <v>83</v>
      </c>
      <c r="AY507" s="19" t="s">
        <v>128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81</v>
      </c>
      <c r="BK507" s="218">
        <f>ROUND(I507*H507,2)</f>
        <v>0</v>
      </c>
      <c r="BL507" s="19" t="s">
        <v>790</v>
      </c>
      <c r="BM507" s="217" t="s">
        <v>1085</v>
      </c>
    </row>
    <row r="508" s="2" customFormat="1">
      <c r="A508" s="40"/>
      <c r="B508" s="41"/>
      <c r="C508" s="42"/>
      <c r="D508" s="219" t="s">
        <v>137</v>
      </c>
      <c r="E508" s="42"/>
      <c r="F508" s="220" t="s">
        <v>815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137</v>
      </c>
      <c r="AU508" s="19" t="s">
        <v>83</v>
      </c>
    </row>
    <row r="509" s="12" customFormat="1" ht="22.8" customHeight="1">
      <c r="A509" s="12"/>
      <c r="B509" s="190"/>
      <c r="C509" s="191"/>
      <c r="D509" s="192" t="s">
        <v>72</v>
      </c>
      <c r="E509" s="204" t="s">
        <v>817</v>
      </c>
      <c r="F509" s="204" t="s">
        <v>818</v>
      </c>
      <c r="G509" s="191"/>
      <c r="H509" s="191"/>
      <c r="I509" s="194"/>
      <c r="J509" s="205">
        <f>BK509</f>
        <v>0</v>
      </c>
      <c r="K509" s="191"/>
      <c r="L509" s="196"/>
      <c r="M509" s="197"/>
      <c r="N509" s="198"/>
      <c r="O509" s="198"/>
      <c r="P509" s="199">
        <f>SUM(P510:P590)</f>
        <v>0</v>
      </c>
      <c r="Q509" s="198"/>
      <c r="R509" s="199">
        <f>SUM(R510:R590)</f>
        <v>13.527800785568001</v>
      </c>
      <c r="S509" s="198"/>
      <c r="T509" s="200">
        <f>SUM(T510:T590)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1" t="s">
        <v>156</v>
      </c>
      <c r="AT509" s="202" t="s">
        <v>72</v>
      </c>
      <c r="AU509" s="202" t="s">
        <v>81</v>
      </c>
      <c r="AY509" s="201" t="s">
        <v>128</v>
      </c>
      <c r="BK509" s="203">
        <f>SUM(BK510:BK590)</f>
        <v>0</v>
      </c>
    </row>
    <row r="510" s="2" customFormat="1" ht="24.15" customHeight="1">
      <c r="A510" s="40"/>
      <c r="B510" s="41"/>
      <c r="C510" s="206" t="s">
        <v>745</v>
      </c>
      <c r="D510" s="206" t="s">
        <v>130</v>
      </c>
      <c r="E510" s="207" t="s">
        <v>820</v>
      </c>
      <c r="F510" s="208" t="s">
        <v>821</v>
      </c>
      <c r="G510" s="209" t="s">
        <v>822</v>
      </c>
      <c r="H510" s="210">
        <v>0.014999999999999999</v>
      </c>
      <c r="I510" s="211"/>
      <c r="J510" s="212">
        <f>ROUND(I510*H510,2)</f>
        <v>0</v>
      </c>
      <c r="K510" s="208" t="s">
        <v>134</v>
      </c>
      <c r="L510" s="46"/>
      <c r="M510" s="213" t="s">
        <v>19</v>
      </c>
      <c r="N510" s="214" t="s">
        <v>44</v>
      </c>
      <c r="O510" s="86"/>
      <c r="P510" s="215">
        <f>O510*H510</f>
        <v>0</v>
      </c>
      <c r="Q510" s="215">
        <v>0.0088000000000000005</v>
      </c>
      <c r="R510" s="215">
        <f>Q510*H510</f>
        <v>0.00013200000000000001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561</v>
      </c>
      <c r="AT510" s="217" t="s">
        <v>130</v>
      </c>
      <c r="AU510" s="217" t="s">
        <v>83</v>
      </c>
      <c r="AY510" s="19" t="s">
        <v>128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81</v>
      </c>
      <c r="BK510" s="218">
        <f>ROUND(I510*H510,2)</f>
        <v>0</v>
      </c>
      <c r="BL510" s="19" t="s">
        <v>561</v>
      </c>
      <c r="BM510" s="217" t="s">
        <v>1086</v>
      </c>
    </row>
    <row r="511" s="2" customFormat="1">
      <c r="A511" s="40"/>
      <c r="B511" s="41"/>
      <c r="C511" s="42"/>
      <c r="D511" s="219" t="s">
        <v>137</v>
      </c>
      <c r="E511" s="42"/>
      <c r="F511" s="220" t="s">
        <v>824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137</v>
      </c>
      <c r="AU511" s="19" t="s">
        <v>83</v>
      </c>
    </row>
    <row r="512" s="2" customFormat="1">
      <c r="A512" s="40"/>
      <c r="B512" s="41"/>
      <c r="C512" s="42"/>
      <c r="D512" s="224" t="s">
        <v>139</v>
      </c>
      <c r="E512" s="42"/>
      <c r="F512" s="225" t="s">
        <v>825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139</v>
      </c>
      <c r="AU512" s="19" t="s">
        <v>83</v>
      </c>
    </row>
    <row r="513" s="2" customFormat="1" ht="21.75" customHeight="1">
      <c r="A513" s="40"/>
      <c r="B513" s="41"/>
      <c r="C513" s="206" t="s">
        <v>751</v>
      </c>
      <c r="D513" s="206" t="s">
        <v>130</v>
      </c>
      <c r="E513" s="207" t="s">
        <v>827</v>
      </c>
      <c r="F513" s="208" t="s">
        <v>828</v>
      </c>
      <c r="G513" s="209" t="s">
        <v>822</v>
      </c>
      <c r="H513" s="210">
        <v>0.014999999999999999</v>
      </c>
      <c r="I513" s="211"/>
      <c r="J513" s="212">
        <f>ROUND(I513*H513,2)</f>
        <v>0</v>
      </c>
      <c r="K513" s="208" t="s">
        <v>134</v>
      </c>
      <c r="L513" s="46"/>
      <c r="M513" s="213" t="s">
        <v>19</v>
      </c>
      <c r="N513" s="214" t="s">
        <v>44</v>
      </c>
      <c r="O513" s="86"/>
      <c r="P513" s="215">
        <f>O513*H513</f>
        <v>0</v>
      </c>
      <c r="Q513" s="215">
        <v>0.0099000000000000008</v>
      </c>
      <c r="R513" s="215">
        <f>Q513*H513</f>
        <v>0.00014850000000000001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561</v>
      </c>
      <c r="AT513" s="217" t="s">
        <v>130</v>
      </c>
      <c r="AU513" s="217" t="s">
        <v>83</v>
      </c>
      <c r="AY513" s="19" t="s">
        <v>128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81</v>
      </c>
      <c r="BK513" s="218">
        <f>ROUND(I513*H513,2)</f>
        <v>0</v>
      </c>
      <c r="BL513" s="19" t="s">
        <v>561</v>
      </c>
      <c r="BM513" s="217" t="s">
        <v>1087</v>
      </c>
    </row>
    <row r="514" s="2" customFormat="1">
      <c r="A514" s="40"/>
      <c r="B514" s="41"/>
      <c r="C514" s="42"/>
      <c r="D514" s="219" t="s">
        <v>137</v>
      </c>
      <c r="E514" s="42"/>
      <c r="F514" s="220" t="s">
        <v>830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137</v>
      </c>
      <c r="AU514" s="19" t="s">
        <v>83</v>
      </c>
    </row>
    <row r="515" s="2" customFormat="1">
      <c r="A515" s="40"/>
      <c r="B515" s="41"/>
      <c r="C515" s="42"/>
      <c r="D515" s="224" t="s">
        <v>139</v>
      </c>
      <c r="E515" s="42"/>
      <c r="F515" s="225" t="s">
        <v>831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139</v>
      </c>
      <c r="AU515" s="19" t="s">
        <v>83</v>
      </c>
    </row>
    <row r="516" s="2" customFormat="1" ht="24.15" customHeight="1">
      <c r="A516" s="40"/>
      <c r="B516" s="41"/>
      <c r="C516" s="206" t="s">
        <v>755</v>
      </c>
      <c r="D516" s="206" t="s">
        <v>130</v>
      </c>
      <c r="E516" s="207" t="s">
        <v>833</v>
      </c>
      <c r="F516" s="208" t="s">
        <v>834</v>
      </c>
      <c r="G516" s="209" t="s">
        <v>209</v>
      </c>
      <c r="H516" s="210">
        <v>0.79200000000000004</v>
      </c>
      <c r="I516" s="211"/>
      <c r="J516" s="212">
        <f>ROUND(I516*H516,2)</f>
        <v>0</v>
      </c>
      <c r="K516" s="208" t="s">
        <v>134</v>
      </c>
      <c r="L516" s="46"/>
      <c r="M516" s="213" t="s">
        <v>19</v>
      </c>
      <c r="N516" s="214" t="s">
        <v>44</v>
      </c>
      <c r="O516" s="86"/>
      <c r="P516" s="215">
        <f>O516*H516</f>
        <v>0</v>
      </c>
      <c r="Q516" s="215">
        <v>0</v>
      </c>
      <c r="R516" s="215">
        <f>Q516*H516</f>
        <v>0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561</v>
      </c>
      <c r="AT516" s="217" t="s">
        <v>130</v>
      </c>
      <c r="AU516" s="217" t="s">
        <v>83</v>
      </c>
      <c r="AY516" s="19" t="s">
        <v>128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81</v>
      </c>
      <c r="BK516" s="218">
        <f>ROUND(I516*H516,2)</f>
        <v>0</v>
      </c>
      <c r="BL516" s="19" t="s">
        <v>561</v>
      </c>
      <c r="BM516" s="217" t="s">
        <v>1088</v>
      </c>
    </row>
    <row r="517" s="2" customFormat="1">
      <c r="A517" s="40"/>
      <c r="B517" s="41"/>
      <c r="C517" s="42"/>
      <c r="D517" s="219" t="s">
        <v>137</v>
      </c>
      <c r="E517" s="42"/>
      <c r="F517" s="220" t="s">
        <v>836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137</v>
      </c>
      <c r="AU517" s="19" t="s">
        <v>83</v>
      </c>
    </row>
    <row r="518" s="2" customFormat="1">
      <c r="A518" s="40"/>
      <c r="B518" s="41"/>
      <c r="C518" s="42"/>
      <c r="D518" s="224" t="s">
        <v>139</v>
      </c>
      <c r="E518" s="42"/>
      <c r="F518" s="225" t="s">
        <v>837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139</v>
      </c>
      <c r="AU518" s="19" t="s">
        <v>83</v>
      </c>
    </row>
    <row r="519" s="14" customFormat="1">
      <c r="A519" s="14"/>
      <c r="B519" s="236"/>
      <c r="C519" s="237"/>
      <c r="D519" s="219" t="s">
        <v>141</v>
      </c>
      <c r="E519" s="238" t="s">
        <v>19</v>
      </c>
      <c r="F519" s="239" t="s">
        <v>838</v>
      </c>
      <c r="G519" s="237"/>
      <c r="H519" s="240">
        <v>0.79200000000000004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141</v>
      </c>
      <c r="AU519" s="246" t="s">
        <v>83</v>
      </c>
      <c r="AV519" s="14" t="s">
        <v>83</v>
      </c>
      <c r="AW519" s="14" t="s">
        <v>35</v>
      </c>
      <c r="AX519" s="14" t="s">
        <v>81</v>
      </c>
      <c r="AY519" s="246" t="s">
        <v>128</v>
      </c>
    </row>
    <row r="520" s="2" customFormat="1" ht="24.15" customHeight="1">
      <c r="A520" s="40"/>
      <c r="B520" s="41"/>
      <c r="C520" s="206" t="s">
        <v>759</v>
      </c>
      <c r="D520" s="206" t="s">
        <v>130</v>
      </c>
      <c r="E520" s="207" t="s">
        <v>840</v>
      </c>
      <c r="F520" s="208" t="s">
        <v>841</v>
      </c>
      <c r="G520" s="209" t="s">
        <v>184</v>
      </c>
      <c r="H520" s="210">
        <v>65</v>
      </c>
      <c r="I520" s="211"/>
      <c r="J520" s="212">
        <f>ROUND(I520*H520,2)</f>
        <v>0</v>
      </c>
      <c r="K520" s="208" t="s">
        <v>134</v>
      </c>
      <c r="L520" s="46"/>
      <c r="M520" s="213" t="s">
        <v>19</v>
      </c>
      <c r="N520" s="214" t="s">
        <v>44</v>
      </c>
      <c r="O520" s="86"/>
      <c r="P520" s="215">
        <f>O520*H520</f>
        <v>0</v>
      </c>
      <c r="Q520" s="215">
        <v>0</v>
      </c>
      <c r="R520" s="215">
        <f>Q520*H520</f>
        <v>0</v>
      </c>
      <c r="S520" s="215">
        <v>0</v>
      </c>
      <c r="T520" s="21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561</v>
      </c>
      <c r="AT520" s="217" t="s">
        <v>130</v>
      </c>
      <c r="AU520" s="217" t="s">
        <v>83</v>
      </c>
      <c r="AY520" s="19" t="s">
        <v>128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81</v>
      </c>
      <c r="BK520" s="218">
        <f>ROUND(I520*H520,2)</f>
        <v>0</v>
      </c>
      <c r="BL520" s="19" t="s">
        <v>561</v>
      </c>
      <c r="BM520" s="217" t="s">
        <v>1089</v>
      </c>
    </row>
    <row r="521" s="2" customFormat="1">
      <c r="A521" s="40"/>
      <c r="B521" s="41"/>
      <c r="C521" s="42"/>
      <c r="D521" s="219" t="s">
        <v>137</v>
      </c>
      <c r="E521" s="42"/>
      <c r="F521" s="220" t="s">
        <v>843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137</v>
      </c>
      <c r="AU521" s="19" t="s">
        <v>83</v>
      </c>
    </row>
    <row r="522" s="2" customFormat="1">
      <c r="A522" s="40"/>
      <c r="B522" s="41"/>
      <c r="C522" s="42"/>
      <c r="D522" s="224" t="s">
        <v>139</v>
      </c>
      <c r="E522" s="42"/>
      <c r="F522" s="225" t="s">
        <v>844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139</v>
      </c>
      <c r="AU522" s="19" t="s">
        <v>83</v>
      </c>
    </row>
    <row r="523" s="13" customFormat="1">
      <c r="A523" s="13"/>
      <c r="B523" s="226"/>
      <c r="C523" s="227"/>
      <c r="D523" s="219" t="s">
        <v>141</v>
      </c>
      <c r="E523" s="228" t="s">
        <v>19</v>
      </c>
      <c r="F523" s="229" t="s">
        <v>679</v>
      </c>
      <c r="G523" s="227"/>
      <c r="H523" s="228" t="s">
        <v>19</v>
      </c>
      <c r="I523" s="230"/>
      <c r="J523" s="227"/>
      <c r="K523" s="227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141</v>
      </c>
      <c r="AU523" s="235" t="s">
        <v>83</v>
      </c>
      <c r="AV523" s="13" t="s">
        <v>81</v>
      </c>
      <c r="AW523" s="13" t="s">
        <v>35</v>
      </c>
      <c r="AX523" s="13" t="s">
        <v>73</v>
      </c>
      <c r="AY523" s="235" t="s">
        <v>128</v>
      </c>
    </row>
    <row r="524" s="13" customFormat="1">
      <c r="A524" s="13"/>
      <c r="B524" s="226"/>
      <c r="C524" s="227"/>
      <c r="D524" s="219" t="s">
        <v>141</v>
      </c>
      <c r="E524" s="228" t="s">
        <v>19</v>
      </c>
      <c r="F524" s="229" t="s">
        <v>680</v>
      </c>
      <c r="G524" s="227"/>
      <c r="H524" s="228" t="s">
        <v>19</v>
      </c>
      <c r="I524" s="230"/>
      <c r="J524" s="227"/>
      <c r="K524" s="227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141</v>
      </c>
      <c r="AU524" s="235" t="s">
        <v>83</v>
      </c>
      <c r="AV524" s="13" t="s">
        <v>81</v>
      </c>
      <c r="AW524" s="13" t="s">
        <v>35</v>
      </c>
      <c r="AX524" s="13" t="s">
        <v>73</v>
      </c>
      <c r="AY524" s="235" t="s">
        <v>128</v>
      </c>
    </row>
    <row r="525" s="14" customFormat="1">
      <c r="A525" s="14"/>
      <c r="B525" s="236"/>
      <c r="C525" s="237"/>
      <c r="D525" s="219" t="s">
        <v>141</v>
      </c>
      <c r="E525" s="238" t="s">
        <v>19</v>
      </c>
      <c r="F525" s="239" t="s">
        <v>477</v>
      </c>
      <c r="G525" s="237"/>
      <c r="H525" s="240">
        <v>50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6" t="s">
        <v>141</v>
      </c>
      <c r="AU525" s="246" t="s">
        <v>83</v>
      </c>
      <c r="AV525" s="14" t="s">
        <v>83</v>
      </c>
      <c r="AW525" s="14" t="s">
        <v>35</v>
      </c>
      <c r="AX525" s="14" t="s">
        <v>73</v>
      </c>
      <c r="AY525" s="246" t="s">
        <v>128</v>
      </c>
    </row>
    <row r="526" s="13" customFormat="1">
      <c r="A526" s="13"/>
      <c r="B526" s="226"/>
      <c r="C526" s="227"/>
      <c r="D526" s="219" t="s">
        <v>141</v>
      </c>
      <c r="E526" s="228" t="s">
        <v>19</v>
      </c>
      <c r="F526" s="229" t="s">
        <v>845</v>
      </c>
      <c r="G526" s="227"/>
      <c r="H526" s="228" t="s">
        <v>19</v>
      </c>
      <c r="I526" s="230"/>
      <c r="J526" s="227"/>
      <c r="K526" s="227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141</v>
      </c>
      <c r="AU526" s="235" t="s">
        <v>83</v>
      </c>
      <c r="AV526" s="13" t="s">
        <v>81</v>
      </c>
      <c r="AW526" s="13" t="s">
        <v>35</v>
      </c>
      <c r="AX526" s="13" t="s">
        <v>73</v>
      </c>
      <c r="AY526" s="235" t="s">
        <v>128</v>
      </c>
    </row>
    <row r="527" s="14" customFormat="1">
      <c r="A527" s="14"/>
      <c r="B527" s="236"/>
      <c r="C527" s="237"/>
      <c r="D527" s="219" t="s">
        <v>141</v>
      </c>
      <c r="E527" s="238" t="s">
        <v>19</v>
      </c>
      <c r="F527" s="239" t="s">
        <v>248</v>
      </c>
      <c r="G527" s="237"/>
      <c r="H527" s="240">
        <v>15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141</v>
      </c>
      <c r="AU527" s="246" t="s">
        <v>83</v>
      </c>
      <c r="AV527" s="14" t="s">
        <v>83</v>
      </c>
      <c r="AW527" s="14" t="s">
        <v>35</v>
      </c>
      <c r="AX527" s="14" t="s">
        <v>73</v>
      </c>
      <c r="AY527" s="246" t="s">
        <v>128</v>
      </c>
    </row>
    <row r="528" s="15" customFormat="1">
      <c r="A528" s="15"/>
      <c r="B528" s="247"/>
      <c r="C528" s="248"/>
      <c r="D528" s="219" t="s">
        <v>141</v>
      </c>
      <c r="E528" s="249" t="s">
        <v>19</v>
      </c>
      <c r="F528" s="250" t="s">
        <v>155</v>
      </c>
      <c r="G528" s="248"/>
      <c r="H528" s="251">
        <v>65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7" t="s">
        <v>141</v>
      </c>
      <c r="AU528" s="257" t="s">
        <v>83</v>
      </c>
      <c r="AV528" s="15" t="s">
        <v>135</v>
      </c>
      <c r="AW528" s="15" t="s">
        <v>35</v>
      </c>
      <c r="AX528" s="15" t="s">
        <v>81</v>
      </c>
      <c r="AY528" s="257" t="s">
        <v>128</v>
      </c>
    </row>
    <row r="529" s="2" customFormat="1" ht="37.8" customHeight="1">
      <c r="A529" s="40"/>
      <c r="B529" s="41"/>
      <c r="C529" s="206" t="s">
        <v>765</v>
      </c>
      <c r="D529" s="206" t="s">
        <v>130</v>
      </c>
      <c r="E529" s="207" t="s">
        <v>847</v>
      </c>
      <c r="F529" s="208" t="s">
        <v>848</v>
      </c>
      <c r="G529" s="209" t="s">
        <v>209</v>
      </c>
      <c r="H529" s="210">
        <v>6.5419999999999998</v>
      </c>
      <c r="I529" s="211"/>
      <c r="J529" s="212">
        <f>ROUND(I529*H529,2)</f>
        <v>0</v>
      </c>
      <c r="K529" s="208" t="s">
        <v>134</v>
      </c>
      <c r="L529" s="46"/>
      <c r="M529" s="213" t="s">
        <v>19</v>
      </c>
      <c r="N529" s="214" t="s">
        <v>44</v>
      </c>
      <c r="O529" s="86"/>
      <c r="P529" s="215">
        <f>O529*H529</f>
        <v>0</v>
      </c>
      <c r="Q529" s="215">
        <v>0</v>
      </c>
      <c r="R529" s="215">
        <f>Q529*H529</f>
        <v>0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561</v>
      </c>
      <c r="AT529" s="217" t="s">
        <v>130</v>
      </c>
      <c r="AU529" s="217" t="s">
        <v>83</v>
      </c>
      <c r="AY529" s="19" t="s">
        <v>128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81</v>
      </c>
      <c r="BK529" s="218">
        <f>ROUND(I529*H529,2)</f>
        <v>0</v>
      </c>
      <c r="BL529" s="19" t="s">
        <v>561</v>
      </c>
      <c r="BM529" s="217" t="s">
        <v>1090</v>
      </c>
    </row>
    <row r="530" s="2" customFormat="1">
      <c r="A530" s="40"/>
      <c r="B530" s="41"/>
      <c r="C530" s="42"/>
      <c r="D530" s="219" t="s">
        <v>137</v>
      </c>
      <c r="E530" s="42"/>
      <c r="F530" s="220" t="s">
        <v>850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137</v>
      </c>
      <c r="AU530" s="19" t="s">
        <v>83</v>
      </c>
    </row>
    <row r="531" s="2" customFormat="1">
      <c r="A531" s="40"/>
      <c r="B531" s="41"/>
      <c r="C531" s="42"/>
      <c r="D531" s="224" t="s">
        <v>139</v>
      </c>
      <c r="E531" s="42"/>
      <c r="F531" s="225" t="s">
        <v>851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139</v>
      </c>
      <c r="AU531" s="19" t="s">
        <v>83</v>
      </c>
    </row>
    <row r="532" s="13" customFormat="1">
      <c r="A532" s="13"/>
      <c r="B532" s="226"/>
      <c r="C532" s="227"/>
      <c r="D532" s="219" t="s">
        <v>141</v>
      </c>
      <c r="E532" s="228" t="s">
        <v>19</v>
      </c>
      <c r="F532" s="229" t="s">
        <v>679</v>
      </c>
      <c r="G532" s="227"/>
      <c r="H532" s="228" t="s">
        <v>19</v>
      </c>
      <c r="I532" s="230"/>
      <c r="J532" s="227"/>
      <c r="K532" s="227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141</v>
      </c>
      <c r="AU532" s="235" t="s">
        <v>83</v>
      </c>
      <c r="AV532" s="13" t="s">
        <v>81</v>
      </c>
      <c r="AW532" s="13" t="s">
        <v>35</v>
      </c>
      <c r="AX532" s="13" t="s">
        <v>73</v>
      </c>
      <c r="AY532" s="235" t="s">
        <v>128</v>
      </c>
    </row>
    <row r="533" s="13" customFormat="1">
      <c r="A533" s="13"/>
      <c r="B533" s="226"/>
      <c r="C533" s="227"/>
      <c r="D533" s="219" t="s">
        <v>141</v>
      </c>
      <c r="E533" s="228" t="s">
        <v>19</v>
      </c>
      <c r="F533" s="229" t="s">
        <v>680</v>
      </c>
      <c r="G533" s="227"/>
      <c r="H533" s="228" t="s">
        <v>19</v>
      </c>
      <c r="I533" s="230"/>
      <c r="J533" s="227"/>
      <c r="K533" s="227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141</v>
      </c>
      <c r="AU533" s="235" t="s">
        <v>83</v>
      </c>
      <c r="AV533" s="13" t="s">
        <v>81</v>
      </c>
      <c r="AW533" s="13" t="s">
        <v>35</v>
      </c>
      <c r="AX533" s="13" t="s">
        <v>73</v>
      </c>
      <c r="AY533" s="235" t="s">
        <v>128</v>
      </c>
    </row>
    <row r="534" s="14" customFormat="1">
      <c r="A534" s="14"/>
      <c r="B534" s="236"/>
      <c r="C534" s="237"/>
      <c r="D534" s="219" t="s">
        <v>141</v>
      </c>
      <c r="E534" s="238" t="s">
        <v>19</v>
      </c>
      <c r="F534" s="239" t="s">
        <v>852</v>
      </c>
      <c r="G534" s="237"/>
      <c r="H534" s="240">
        <v>5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141</v>
      </c>
      <c r="AU534" s="246" t="s">
        <v>83</v>
      </c>
      <c r="AV534" s="14" t="s">
        <v>83</v>
      </c>
      <c r="AW534" s="14" t="s">
        <v>35</v>
      </c>
      <c r="AX534" s="14" t="s">
        <v>73</v>
      </c>
      <c r="AY534" s="246" t="s">
        <v>128</v>
      </c>
    </row>
    <row r="535" s="13" customFormat="1">
      <c r="A535" s="13"/>
      <c r="B535" s="226"/>
      <c r="C535" s="227"/>
      <c r="D535" s="219" t="s">
        <v>141</v>
      </c>
      <c r="E535" s="228" t="s">
        <v>19</v>
      </c>
      <c r="F535" s="229" t="s">
        <v>845</v>
      </c>
      <c r="G535" s="227"/>
      <c r="H535" s="228" t="s">
        <v>19</v>
      </c>
      <c r="I535" s="230"/>
      <c r="J535" s="227"/>
      <c r="K535" s="227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141</v>
      </c>
      <c r="AU535" s="235" t="s">
        <v>83</v>
      </c>
      <c r="AV535" s="13" t="s">
        <v>81</v>
      </c>
      <c r="AW535" s="13" t="s">
        <v>35</v>
      </c>
      <c r="AX535" s="13" t="s">
        <v>73</v>
      </c>
      <c r="AY535" s="235" t="s">
        <v>128</v>
      </c>
    </row>
    <row r="536" s="14" customFormat="1">
      <c r="A536" s="14"/>
      <c r="B536" s="236"/>
      <c r="C536" s="237"/>
      <c r="D536" s="219" t="s">
        <v>141</v>
      </c>
      <c r="E536" s="238" t="s">
        <v>19</v>
      </c>
      <c r="F536" s="239" t="s">
        <v>1091</v>
      </c>
      <c r="G536" s="237"/>
      <c r="H536" s="240">
        <v>1.542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141</v>
      </c>
      <c r="AU536" s="246" t="s">
        <v>83</v>
      </c>
      <c r="AV536" s="14" t="s">
        <v>83</v>
      </c>
      <c r="AW536" s="14" t="s">
        <v>35</v>
      </c>
      <c r="AX536" s="14" t="s">
        <v>73</v>
      </c>
      <c r="AY536" s="246" t="s">
        <v>128</v>
      </c>
    </row>
    <row r="537" s="15" customFormat="1">
      <c r="A537" s="15"/>
      <c r="B537" s="247"/>
      <c r="C537" s="248"/>
      <c r="D537" s="219" t="s">
        <v>141</v>
      </c>
      <c r="E537" s="249" t="s">
        <v>19</v>
      </c>
      <c r="F537" s="250" t="s">
        <v>155</v>
      </c>
      <c r="G537" s="248"/>
      <c r="H537" s="251">
        <v>6.5419999999999998</v>
      </c>
      <c r="I537" s="252"/>
      <c r="J537" s="248"/>
      <c r="K537" s="248"/>
      <c r="L537" s="253"/>
      <c r="M537" s="254"/>
      <c r="N537" s="255"/>
      <c r="O537" s="255"/>
      <c r="P537" s="255"/>
      <c r="Q537" s="255"/>
      <c r="R537" s="255"/>
      <c r="S537" s="255"/>
      <c r="T537" s="25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7" t="s">
        <v>141</v>
      </c>
      <c r="AU537" s="257" t="s">
        <v>83</v>
      </c>
      <c r="AV537" s="15" t="s">
        <v>135</v>
      </c>
      <c r="AW537" s="15" t="s">
        <v>35</v>
      </c>
      <c r="AX537" s="15" t="s">
        <v>81</v>
      </c>
      <c r="AY537" s="257" t="s">
        <v>128</v>
      </c>
    </row>
    <row r="538" s="2" customFormat="1" ht="37.8" customHeight="1">
      <c r="A538" s="40"/>
      <c r="B538" s="41"/>
      <c r="C538" s="206" t="s">
        <v>774</v>
      </c>
      <c r="D538" s="206" t="s">
        <v>130</v>
      </c>
      <c r="E538" s="207" t="s">
        <v>855</v>
      </c>
      <c r="F538" s="208" t="s">
        <v>856</v>
      </c>
      <c r="G538" s="209" t="s">
        <v>209</v>
      </c>
      <c r="H538" s="210">
        <v>124.298</v>
      </c>
      <c r="I538" s="211"/>
      <c r="J538" s="212">
        <f>ROUND(I538*H538,2)</f>
        <v>0</v>
      </c>
      <c r="K538" s="208" t="s">
        <v>134</v>
      </c>
      <c r="L538" s="46"/>
      <c r="M538" s="213" t="s">
        <v>19</v>
      </c>
      <c r="N538" s="214" t="s">
        <v>44</v>
      </c>
      <c r="O538" s="86"/>
      <c r="P538" s="215">
        <f>O538*H538</f>
        <v>0</v>
      </c>
      <c r="Q538" s="215">
        <v>0</v>
      </c>
      <c r="R538" s="215">
        <f>Q538*H538</f>
        <v>0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561</v>
      </c>
      <c r="AT538" s="217" t="s">
        <v>130</v>
      </c>
      <c r="AU538" s="217" t="s">
        <v>83</v>
      </c>
      <c r="AY538" s="19" t="s">
        <v>128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81</v>
      </c>
      <c r="BK538" s="218">
        <f>ROUND(I538*H538,2)</f>
        <v>0</v>
      </c>
      <c r="BL538" s="19" t="s">
        <v>561</v>
      </c>
      <c r="BM538" s="217" t="s">
        <v>1092</v>
      </c>
    </row>
    <row r="539" s="2" customFormat="1">
      <c r="A539" s="40"/>
      <c r="B539" s="41"/>
      <c r="C539" s="42"/>
      <c r="D539" s="219" t="s">
        <v>137</v>
      </c>
      <c r="E539" s="42"/>
      <c r="F539" s="220" t="s">
        <v>858</v>
      </c>
      <c r="G539" s="42"/>
      <c r="H539" s="42"/>
      <c r="I539" s="221"/>
      <c r="J539" s="42"/>
      <c r="K539" s="42"/>
      <c r="L539" s="46"/>
      <c r="M539" s="222"/>
      <c r="N539" s="22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137</v>
      </c>
      <c r="AU539" s="19" t="s">
        <v>83</v>
      </c>
    </row>
    <row r="540" s="2" customFormat="1">
      <c r="A540" s="40"/>
      <c r="B540" s="41"/>
      <c r="C540" s="42"/>
      <c r="D540" s="224" t="s">
        <v>139</v>
      </c>
      <c r="E540" s="42"/>
      <c r="F540" s="225" t="s">
        <v>859</v>
      </c>
      <c r="G540" s="42"/>
      <c r="H540" s="42"/>
      <c r="I540" s="221"/>
      <c r="J540" s="42"/>
      <c r="K540" s="42"/>
      <c r="L540" s="46"/>
      <c r="M540" s="222"/>
      <c r="N540" s="223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139</v>
      </c>
      <c r="AU540" s="19" t="s">
        <v>83</v>
      </c>
    </row>
    <row r="541" s="14" customFormat="1">
      <c r="A541" s="14"/>
      <c r="B541" s="236"/>
      <c r="C541" s="237"/>
      <c r="D541" s="219" t="s">
        <v>141</v>
      </c>
      <c r="E541" s="237"/>
      <c r="F541" s="239" t="s">
        <v>1093</v>
      </c>
      <c r="G541" s="237"/>
      <c r="H541" s="240">
        <v>124.298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6" t="s">
        <v>141</v>
      </c>
      <c r="AU541" s="246" t="s">
        <v>83</v>
      </c>
      <c r="AV541" s="14" t="s">
        <v>83</v>
      </c>
      <c r="AW541" s="14" t="s">
        <v>4</v>
      </c>
      <c r="AX541" s="14" t="s">
        <v>81</v>
      </c>
      <c r="AY541" s="246" t="s">
        <v>128</v>
      </c>
    </row>
    <row r="542" s="2" customFormat="1" ht="24.15" customHeight="1">
      <c r="A542" s="40"/>
      <c r="B542" s="41"/>
      <c r="C542" s="206" t="s">
        <v>781</v>
      </c>
      <c r="D542" s="206" t="s">
        <v>130</v>
      </c>
      <c r="E542" s="207" t="s">
        <v>862</v>
      </c>
      <c r="F542" s="208" t="s">
        <v>863</v>
      </c>
      <c r="G542" s="209" t="s">
        <v>280</v>
      </c>
      <c r="H542" s="210">
        <v>11.776</v>
      </c>
      <c r="I542" s="211"/>
      <c r="J542" s="212">
        <f>ROUND(I542*H542,2)</f>
        <v>0</v>
      </c>
      <c r="K542" s="208" t="s">
        <v>134</v>
      </c>
      <c r="L542" s="46"/>
      <c r="M542" s="213" t="s">
        <v>19</v>
      </c>
      <c r="N542" s="214" t="s">
        <v>44</v>
      </c>
      <c r="O542" s="86"/>
      <c r="P542" s="215">
        <f>O542*H542</f>
        <v>0</v>
      </c>
      <c r="Q542" s="215">
        <v>0</v>
      </c>
      <c r="R542" s="215">
        <f>Q542*H542</f>
        <v>0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561</v>
      </c>
      <c r="AT542" s="217" t="s">
        <v>130</v>
      </c>
      <c r="AU542" s="217" t="s">
        <v>83</v>
      </c>
      <c r="AY542" s="19" t="s">
        <v>128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81</v>
      </c>
      <c r="BK542" s="218">
        <f>ROUND(I542*H542,2)</f>
        <v>0</v>
      </c>
      <c r="BL542" s="19" t="s">
        <v>561</v>
      </c>
      <c r="BM542" s="217" t="s">
        <v>1094</v>
      </c>
    </row>
    <row r="543" s="2" customFormat="1">
      <c r="A543" s="40"/>
      <c r="B543" s="41"/>
      <c r="C543" s="42"/>
      <c r="D543" s="219" t="s">
        <v>137</v>
      </c>
      <c r="E543" s="42"/>
      <c r="F543" s="220" t="s">
        <v>865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137</v>
      </c>
      <c r="AU543" s="19" t="s">
        <v>83</v>
      </c>
    </row>
    <row r="544" s="2" customFormat="1">
      <c r="A544" s="40"/>
      <c r="B544" s="41"/>
      <c r="C544" s="42"/>
      <c r="D544" s="224" t="s">
        <v>139</v>
      </c>
      <c r="E544" s="42"/>
      <c r="F544" s="225" t="s">
        <v>866</v>
      </c>
      <c r="G544" s="42"/>
      <c r="H544" s="42"/>
      <c r="I544" s="221"/>
      <c r="J544" s="42"/>
      <c r="K544" s="42"/>
      <c r="L544" s="46"/>
      <c r="M544" s="222"/>
      <c r="N544" s="223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139</v>
      </c>
      <c r="AU544" s="19" t="s">
        <v>83</v>
      </c>
    </row>
    <row r="545" s="14" customFormat="1">
      <c r="A545" s="14"/>
      <c r="B545" s="236"/>
      <c r="C545" s="237"/>
      <c r="D545" s="219" t="s">
        <v>141</v>
      </c>
      <c r="E545" s="237"/>
      <c r="F545" s="239" t="s">
        <v>1095</v>
      </c>
      <c r="G545" s="237"/>
      <c r="H545" s="240">
        <v>11.776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141</v>
      </c>
      <c r="AU545" s="246" t="s">
        <v>83</v>
      </c>
      <c r="AV545" s="14" t="s">
        <v>83</v>
      </c>
      <c r="AW545" s="14" t="s">
        <v>4</v>
      </c>
      <c r="AX545" s="14" t="s">
        <v>81</v>
      </c>
      <c r="AY545" s="246" t="s">
        <v>128</v>
      </c>
    </row>
    <row r="546" s="2" customFormat="1" ht="24.15" customHeight="1">
      <c r="A546" s="40"/>
      <c r="B546" s="41"/>
      <c r="C546" s="206" t="s">
        <v>787</v>
      </c>
      <c r="D546" s="206" t="s">
        <v>130</v>
      </c>
      <c r="E546" s="207" t="s">
        <v>869</v>
      </c>
      <c r="F546" s="208" t="s">
        <v>870</v>
      </c>
      <c r="G546" s="209" t="s">
        <v>209</v>
      </c>
      <c r="H546" s="210">
        <v>6.5419999999999998</v>
      </c>
      <c r="I546" s="211"/>
      <c r="J546" s="212">
        <f>ROUND(I546*H546,2)</f>
        <v>0</v>
      </c>
      <c r="K546" s="208" t="s">
        <v>134</v>
      </c>
      <c r="L546" s="46"/>
      <c r="M546" s="213" t="s">
        <v>19</v>
      </c>
      <c r="N546" s="214" t="s">
        <v>44</v>
      </c>
      <c r="O546" s="86"/>
      <c r="P546" s="215">
        <f>O546*H546</f>
        <v>0</v>
      </c>
      <c r="Q546" s="215">
        <v>0</v>
      </c>
      <c r="R546" s="215">
        <f>Q546*H546</f>
        <v>0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561</v>
      </c>
      <c r="AT546" s="217" t="s">
        <v>130</v>
      </c>
      <c r="AU546" s="217" t="s">
        <v>83</v>
      </c>
      <c r="AY546" s="19" t="s">
        <v>128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81</v>
      </c>
      <c r="BK546" s="218">
        <f>ROUND(I546*H546,2)</f>
        <v>0</v>
      </c>
      <c r="BL546" s="19" t="s">
        <v>561</v>
      </c>
      <c r="BM546" s="217" t="s">
        <v>1096</v>
      </c>
    </row>
    <row r="547" s="2" customFormat="1">
      <c r="A547" s="40"/>
      <c r="B547" s="41"/>
      <c r="C547" s="42"/>
      <c r="D547" s="219" t="s">
        <v>137</v>
      </c>
      <c r="E547" s="42"/>
      <c r="F547" s="220" t="s">
        <v>872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137</v>
      </c>
      <c r="AU547" s="19" t="s">
        <v>83</v>
      </c>
    </row>
    <row r="548" s="2" customFormat="1">
      <c r="A548" s="40"/>
      <c r="B548" s="41"/>
      <c r="C548" s="42"/>
      <c r="D548" s="224" t="s">
        <v>139</v>
      </c>
      <c r="E548" s="42"/>
      <c r="F548" s="225" t="s">
        <v>873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139</v>
      </c>
      <c r="AU548" s="19" t="s">
        <v>83</v>
      </c>
    </row>
    <row r="549" s="14" customFormat="1">
      <c r="A549" s="14"/>
      <c r="B549" s="236"/>
      <c r="C549" s="237"/>
      <c r="D549" s="219" t="s">
        <v>141</v>
      </c>
      <c r="E549" s="238" t="s">
        <v>19</v>
      </c>
      <c r="F549" s="239" t="s">
        <v>1097</v>
      </c>
      <c r="G549" s="237"/>
      <c r="H549" s="240">
        <v>5.75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141</v>
      </c>
      <c r="AU549" s="246" t="s">
        <v>83</v>
      </c>
      <c r="AV549" s="14" t="s">
        <v>83</v>
      </c>
      <c r="AW549" s="14" t="s">
        <v>35</v>
      </c>
      <c r="AX549" s="14" t="s">
        <v>73</v>
      </c>
      <c r="AY549" s="246" t="s">
        <v>128</v>
      </c>
    </row>
    <row r="550" s="14" customFormat="1">
      <c r="A550" s="14"/>
      <c r="B550" s="236"/>
      <c r="C550" s="237"/>
      <c r="D550" s="219" t="s">
        <v>141</v>
      </c>
      <c r="E550" s="238" t="s">
        <v>19</v>
      </c>
      <c r="F550" s="239" t="s">
        <v>838</v>
      </c>
      <c r="G550" s="237"/>
      <c r="H550" s="240">
        <v>0.79200000000000004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141</v>
      </c>
      <c r="AU550" s="246" t="s">
        <v>83</v>
      </c>
      <c r="AV550" s="14" t="s">
        <v>83</v>
      </c>
      <c r="AW550" s="14" t="s">
        <v>35</v>
      </c>
      <c r="AX550" s="14" t="s">
        <v>73</v>
      </c>
      <c r="AY550" s="246" t="s">
        <v>128</v>
      </c>
    </row>
    <row r="551" s="15" customFormat="1">
      <c r="A551" s="15"/>
      <c r="B551" s="247"/>
      <c r="C551" s="248"/>
      <c r="D551" s="219" t="s">
        <v>141</v>
      </c>
      <c r="E551" s="249" t="s">
        <v>19</v>
      </c>
      <c r="F551" s="250" t="s">
        <v>155</v>
      </c>
      <c r="G551" s="248"/>
      <c r="H551" s="251">
        <v>6.5419999999999998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7" t="s">
        <v>141</v>
      </c>
      <c r="AU551" s="257" t="s">
        <v>83</v>
      </c>
      <c r="AV551" s="15" t="s">
        <v>135</v>
      </c>
      <c r="AW551" s="15" t="s">
        <v>35</v>
      </c>
      <c r="AX551" s="15" t="s">
        <v>81</v>
      </c>
      <c r="AY551" s="257" t="s">
        <v>128</v>
      </c>
    </row>
    <row r="552" s="2" customFormat="1" ht="24.15" customHeight="1">
      <c r="A552" s="40"/>
      <c r="B552" s="41"/>
      <c r="C552" s="206" t="s">
        <v>792</v>
      </c>
      <c r="D552" s="206" t="s">
        <v>130</v>
      </c>
      <c r="E552" s="207" t="s">
        <v>876</v>
      </c>
      <c r="F552" s="208" t="s">
        <v>877</v>
      </c>
      <c r="G552" s="209" t="s">
        <v>184</v>
      </c>
      <c r="H552" s="210">
        <v>65</v>
      </c>
      <c r="I552" s="211"/>
      <c r="J552" s="212">
        <f>ROUND(I552*H552,2)</f>
        <v>0</v>
      </c>
      <c r="K552" s="208" t="s">
        <v>134</v>
      </c>
      <c r="L552" s="46"/>
      <c r="M552" s="213" t="s">
        <v>19</v>
      </c>
      <c r="N552" s="214" t="s">
        <v>44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561</v>
      </c>
      <c r="AT552" s="217" t="s">
        <v>130</v>
      </c>
      <c r="AU552" s="217" t="s">
        <v>83</v>
      </c>
      <c r="AY552" s="19" t="s">
        <v>128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81</v>
      </c>
      <c r="BK552" s="218">
        <f>ROUND(I552*H552,2)</f>
        <v>0</v>
      </c>
      <c r="BL552" s="19" t="s">
        <v>561</v>
      </c>
      <c r="BM552" s="217" t="s">
        <v>1098</v>
      </c>
    </row>
    <row r="553" s="2" customFormat="1">
      <c r="A553" s="40"/>
      <c r="B553" s="41"/>
      <c r="C553" s="42"/>
      <c r="D553" s="219" t="s">
        <v>137</v>
      </c>
      <c r="E553" s="42"/>
      <c r="F553" s="220" t="s">
        <v>879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137</v>
      </c>
      <c r="AU553" s="19" t="s">
        <v>83</v>
      </c>
    </row>
    <row r="554" s="2" customFormat="1">
      <c r="A554" s="40"/>
      <c r="B554" s="41"/>
      <c r="C554" s="42"/>
      <c r="D554" s="224" t="s">
        <v>139</v>
      </c>
      <c r="E554" s="42"/>
      <c r="F554" s="225" t="s">
        <v>880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139</v>
      </c>
      <c r="AU554" s="19" t="s">
        <v>83</v>
      </c>
    </row>
    <row r="555" s="13" customFormat="1">
      <c r="A555" s="13"/>
      <c r="B555" s="226"/>
      <c r="C555" s="227"/>
      <c r="D555" s="219" t="s">
        <v>141</v>
      </c>
      <c r="E555" s="228" t="s">
        <v>19</v>
      </c>
      <c r="F555" s="229" t="s">
        <v>679</v>
      </c>
      <c r="G555" s="227"/>
      <c r="H555" s="228" t="s">
        <v>19</v>
      </c>
      <c r="I555" s="230"/>
      <c r="J555" s="227"/>
      <c r="K555" s="227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141</v>
      </c>
      <c r="AU555" s="235" t="s">
        <v>83</v>
      </c>
      <c r="AV555" s="13" t="s">
        <v>81</v>
      </c>
      <c r="AW555" s="13" t="s">
        <v>35</v>
      </c>
      <c r="AX555" s="13" t="s">
        <v>73</v>
      </c>
      <c r="AY555" s="235" t="s">
        <v>128</v>
      </c>
    </row>
    <row r="556" s="13" customFormat="1">
      <c r="A556" s="13"/>
      <c r="B556" s="226"/>
      <c r="C556" s="227"/>
      <c r="D556" s="219" t="s">
        <v>141</v>
      </c>
      <c r="E556" s="228" t="s">
        <v>19</v>
      </c>
      <c r="F556" s="229" t="s">
        <v>680</v>
      </c>
      <c r="G556" s="227"/>
      <c r="H556" s="228" t="s">
        <v>19</v>
      </c>
      <c r="I556" s="230"/>
      <c r="J556" s="227"/>
      <c r="K556" s="227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141</v>
      </c>
      <c r="AU556" s="235" t="s">
        <v>83</v>
      </c>
      <c r="AV556" s="13" t="s">
        <v>81</v>
      </c>
      <c r="AW556" s="13" t="s">
        <v>35</v>
      </c>
      <c r="AX556" s="13" t="s">
        <v>73</v>
      </c>
      <c r="AY556" s="235" t="s">
        <v>128</v>
      </c>
    </row>
    <row r="557" s="14" customFormat="1">
      <c r="A557" s="14"/>
      <c r="B557" s="236"/>
      <c r="C557" s="237"/>
      <c r="D557" s="219" t="s">
        <v>141</v>
      </c>
      <c r="E557" s="238" t="s">
        <v>19</v>
      </c>
      <c r="F557" s="239" t="s">
        <v>477</v>
      </c>
      <c r="G557" s="237"/>
      <c r="H557" s="240">
        <v>50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141</v>
      </c>
      <c r="AU557" s="246" t="s">
        <v>83</v>
      </c>
      <c r="AV557" s="14" t="s">
        <v>83</v>
      </c>
      <c r="AW557" s="14" t="s">
        <v>35</v>
      </c>
      <c r="AX557" s="14" t="s">
        <v>73</v>
      </c>
      <c r="AY557" s="246" t="s">
        <v>128</v>
      </c>
    </row>
    <row r="558" s="13" customFormat="1">
      <c r="A558" s="13"/>
      <c r="B558" s="226"/>
      <c r="C558" s="227"/>
      <c r="D558" s="219" t="s">
        <v>141</v>
      </c>
      <c r="E558" s="228" t="s">
        <v>19</v>
      </c>
      <c r="F558" s="229" t="s">
        <v>845</v>
      </c>
      <c r="G558" s="227"/>
      <c r="H558" s="228" t="s">
        <v>19</v>
      </c>
      <c r="I558" s="230"/>
      <c r="J558" s="227"/>
      <c r="K558" s="227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141</v>
      </c>
      <c r="AU558" s="235" t="s">
        <v>83</v>
      </c>
      <c r="AV558" s="13" t="s">
        <v>81</v>
      </c>
      <c r="AW558" s="13" t="s">
        <v>35</v>
      </c>
      <c r="AX558" s="13" t="s">
        <v>73</v>
      </c>
      <c r="AY558" s="235" t="s">
        <v>128</v>
      </c>
    </row>
    <row r="559" s="14" customFormat="1">
      <c r="A559" s="14"/>
      <c r="B559" s="236"/>
      <c r="C559" s="237"/>
      <c r="D559" s="219" t="s">
        <v>141</v>
      </c>
      <c r="E559" s="238" t="s">
        <v>19</v>
      </c>
      <c r="F559" s="239" t="s">
        <v>248</v>
      </c>
      <c r="G559" s="237"/>
      <c r="H559" s="240">
        <v>15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141</v>
      </c>
      <c r="AU559" s="246" t="s">
        <v>83</v>
      </c>
      <c r="AV559" s="14" t="s">
        <v>83</v>
      </c>
      <c r="AW559" s="14" t="s">
        <v>35</v>
      </c>
      <c r="AX559" s="14" t="s">
        <v>73</v>
      </c>
      <c r="AY559" s="246" t="s">
        <v>128</v>
      </c>
    </row>
    <row r="560" s="15" customFormat="1">
      <c r="A560" s="15"/>
      <c r="B560" s="247"/>
      <c r="C560" s="248"/>
      <c r="D560" s="219" t="s">
        <v>141</v>
      </c>
      <c r="E560" s="249" t="s">
        <v>19</v>
      </c>
      <c r="F560" s="250" t="s">
        <v>155</v>
      </c>
      <c r="G560" s="248"/>
      <c r="H560" s="251">
        <v>65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7" t="s">
        <v>141</v>
      </c>
      <c r="AU560" s="257" t="s">
        <v>83</v>
      </c>
      <c r="AV560" s="15" t="s">
        <v>135</v>
      </c>
      <c r="AW560" s="15" t="s">
        <v>35</v>
      </c>
      <c r="AX560" s="15" t="s">
        <v>81</v>
      </c>
      <c r="AY560" s="257" t="s">
        <v>128</v>
      </c>
    </row>
    <row r="561" s="2" customFormat="1" ht="24.15" customHeight="1">
      <c r="A561" s="40"/>
      <c r="B561" s="41"/>
      <c r="C561" s="206" t="s">
        <v>797</v>
      </c>
      <c r="D561" s="206" t="s">
        <v>130</v>
      </c>
      <c r="E561" s="207" t="s">
        <v>882</v>
      </c>
      <c r="F561" s="208" t="s">
        <v>883</v>
      </c>
      <c r="G561" s="209" t="s">
        <v>209</v>
      </c>
      <c r="H561" s="210">
        <v>0.79200000000000004</v>
      </c>
      <c r="I561" s="211"/>
      <c r="J561" s="212">
        <f>ROUND(I561*H561,2)</f>
        <v>0</v>
      </c>
      <c r="K561" s="208" t="s">
        <v>134</v>
      </c>
      <c r="L561" s="46"/>
      <c r="M561" s="213" t="s">
        <v>19</v>
      </c>
      <c r="N561" s="214" t="s">
        <v>44</v>
      </c>
      <c r="O561" s="86"/>
      <c r="P561" s="215">
        <f>O561*H561</f>
        <v>0</v>
      </c>
      <c r="Q561" s="215">
        <v>2.5018722040000001</v>
      </c>
      <c r="R561" s="215">
        <f>Q561*H561</f>
        <v>1.9814827855680002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561</v>
      </c>
      <c r="AT561" s="217" t="s">
        <v>130</v>
      </c>
      <c r="AU561" s="217" t="s">
        <v>83</v>
      </c>
      <c r="AY561" s="19" t="s">
        <v>128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81</v>
      </c>
      <c r="BK561" s="218">
        <f>ROUND(I561*H561,2)</f>
        <v>0</v>
      </c>
      <c r="BL561" s="19" t="s">
        <v>561</v>
      </c>
      <c r="BM561" s="217" t="s">
        <v>1099</v>
      </c>
    </row>
    <row r="562" s="2" customFormat="1">
      <c r="A562" s="40"/>
      <c r="B562" s="41"/>
      <c r="C562" s="42"/>
      <c r="D562" s="219" t="s">
        <v>137</v>
      </c>
      <c r="E562" s="42"/>
      <c r="F562" s="220" t="s">
        <v>885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137</v>
      </c>
      <c r="AU562" s="19" t="s">
        <v>83</v>
      </c>
    </row>
    <row r="563" s="2" customFormat="1">
      <c r="A563" s="40"/>
      <c r="B563" s="41"/>
      <c r="C563" s="42"/>
      <c r="D563" s="224" t="s">
        <v>139</v>
      </c>
      <c r="E563" s="42"/>
      <c r="F563" s="225" t="s">
        <v>886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139</v>
      </c>
      <c r="AU563" s="19" t="s">
        <v>83</v>
      </c>
    </row>
    <row r="564" s="2" customFormat="1">
      <c r="A564" s="40"/>
      <c r="B564" s="41"/>
      <c r="C564" s="42"/>
      <c r="D564" s="219" t="s">
        <v>520</v>
      </c>
      <c r="E564" s="42"/>
      <c r="F564" s="268" t="s">
        <v>887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520</v>
      </c>
      <c r="AU564" s="19" t="s">
        <v>83</v>
      </c>
    </row>
    <row r="565" s="14" customFormat="1">
      <c r="A565" s="14"/>
      <c r="B565" s="236"/>
      <c r="C565" s="237"/>
      <c r="D565" s="219" t="s">
        <v>141</v>
      </c>
      <c r="E565" s="238" t="s">
        <v>19</v>
      </c>
      <c r="F565" s="239" t="s">
        <v>888</v>
      </c>
      <c r="G565" s="237"/>
      <c r="H565" s="240">
        <v>0.79200000000000004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6" t="s">
        <v>141</v>
      </c>
      <c r="AU565" s="246" t="s">
        <v>83</v>
      </c>
      <c r="AV565" s="14" t="s">
        <v>83</v>
      </c>
      <c r="AW565" s="14" t="s">
        <v>35</v>
      </c>
      <c r="AX565" s="14" t="s">
        <v>81</v>
      </c>
      <c r="AY565" s="246" t="s">
        <v>128</v>
      </c>
    </row>
    <row r="566" s="2" customFormat="1" ht="24.15" customHeight="1">
      <c r="A566" s="40"/>
      <c r="B566" s="41"/>
      <c r="C566" s="258" t="s">
        <v>803</v>
      </c>
      <c r="D566" s="258" t="s">
        <v>277</v>
      </c>
      <c r="E566" s="259" t="s">
        <v>890</v>
      </c>
      <c r="F566" s="260" t="s">
        <v>891</v>
      </c>
      <c r="G566" s="261" t="s">
        <v>184</v>
      </c>
      <c r="H566" s="262">
        <v>2</v>
      </c>
      <c r="I566" s="263"/>
      <c r="J566" s="264">
        <f>ROUND(I566*H566,2)</f>
        <v>0</v>
      </c>
      <c r="K566" s="260" t="s">
        <v>134</v>
      </c>
      <c r="L566" s="265"/>
      <c r="M566" s="266" t="s">
        <v>19</v>
      </c>
      <c r="N566" s="267" t="s">
        <v>44</v>
      </c>
      <c r="O566" s="86"/>
      <c r="P566" s="215">
        <f>O566*H566</f>
        <v>0</v>
      </c>
      <c r="Q566" s="215">
        <v>0.013100000000000001</v>
      </c>
      <c r="R566" s="215">
        <f>Q566*H566</f>
        <v>0.026200000000000001</v>
      </c>
      <c r="S566" s="215">
        <v>0</v>
      </c>
      <c r="T566" s="216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7" t="s">
        <v>784</v>
      </c>
      <c r="AT566" s="217" t="s">
        <v>277</v>
      </c>
      <c r="AU566" s="217" t="s">
        <v>83</v>
      </c>
      <c r="AY566" s="19" t="s">
        <v>128</v>
      </c>
      <c r="BE566" s="218">
        <f>IF(N566="základní",J566,0)</f>
        <v>0</v>
      </c>
      <c r="BF566" s="218">
        <f>IF(N566="snížená",J566,0)</f>
        <v>0</v>
      </c>
      <c r="BG566" s="218">
        <f>IF(N566="zákl. přenesená",J566,0)</f>
        <v>0</v>
      </c>
      <c r="BH566" s="218">
        <f>IF(N566="sníž. přenesená",J566,0)</f>
        <v>0</v>
      </c>
      <c r="BI566" s="218">
        <f>IF(N566="nulová",J566,0)</f>
        <v>0</v>
      </c>
      <c r="BJ566" s="19" t="s">
        <v>81</v>
      </c>
      <c r="BK566" s="218">
        <f>ROUND(I566*H566,2)</f>
        <v>0</v>
      </c>
      <c r="BL566" s="19" t="s">
        <v>561</v>
      </c>
      <c r="BM566" s="217" t="s">
        <v>1100</v>
      </c>
    </row>
    <row r="567" s="2" customFormat="1">
      <c r="A567" s="40"/>
      <c r="B567" s="41"/>
      <c r="C567" s="42"/>
      <c r="D567" s="219" t="s">
        <v>137</v>
      </c>
      <c r="E567" s="42"/>
      <c r="F567" s="220" t="s">
        <v>891</v>
      </c>
      <c r="G567" s="42"/>
      <c r="H567" s="42"/>
      <c r="I567" s="221"/>
      <c r="J567" s="42"/>
      <c r="K567" s="42"/>
      <c r="L567" s="46"/>
      <c r="M567" s="222"/>
      <c r="N567" s="223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137</v>
      </c>
      <c r="AU567" s="19" t="s">
        <v>83</v>
      </c>
    </row>
    <row r="568" s="2" customFormat="1">
      <c r="A568" s="40"/>
      <c r="B568" s="41"/>
      <c r="C568" s="42"/>
      <c r="D568" s="219" t="s">
        <v>520</v>
      </c>
      <c r="E568" s="42"/>
      <c r="F568" s="268" t="s">
        <v>893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520</v>
      </c>
      <c r="AU568" s="19" t="s">
        <v>83</v>
      </c>
    </row>
    <row r="569" s="14" customFormat="1">
      <c r="A569" s="14"/>
      <c r="B569" s="236"/>
      <c r="C569" s="237"/>
      <c r="D569" s="219" t="s">
        <v>141</v>
      </c>
      <c r="E569" s="238" t="s">
        <v>19</v>
      </c>
      <c r="F569" s="239" t="s">
        <v>894</v>
      </c>
      <c r="G569" s="237"/>
      <c r="H569" s="240">
        <v>2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6" t="s">
        <v>141</v>
      </c>
      <c r="AU569" s="246" t="s">
        <v>83</v>
      </c>
      <c r="AV569" s="14" t="s">
        <v>83</v>
      </c>
      <c r="AW569" s="14" t="s">
        <v>35</v>
      </c>
      <c r="AX569" s="14" t="s">
        <v>81</v>
      </c>
      <c r="AY569" s="246" t="s">
        <v>128</v>
      </c>
    </row>
    <row r="570" s="2" customFormat="1" ht="24.15" customHeight="1">
      <c r="A570" s="40"/>
      <c r="B570" s="41"/>
      <c r="C570" s="206" t="s">
        <v>807</v>
      </c>
      <c r="D570" s="206" t="s">
        <v>130</v>
      </c>
      <c r="E570" s="207" t="s">
        <v>896</v>
      </c>
      <c r="F570" s="208" t="s">
        <v>897</v>
      </c>
      <c r="G570" s="209" t="s">
        <v>184</v>
      </c>
      <c r="H570" s="210">
        <v>15</v>
      </c>
      <c r="I570" s="211"/>
      <c r="J570" s="212">
        <f>ROUND(I570*H570,2)</f>
        <v>0</v>
      </c>
      <c r="K570" s="208" t="s">
        <v>134</v>
      </c>
      <c r="L570" s="46"/>
      <c r="M570" s="213" t="s">
        <v>19</v>
      </c>
      <c r="N570" s="214" t="s">
        <v>44</v>
      </c>
      <c r="O570" s="86"/>
      <c r="P570" s="215">
        <f>O570*H570</f>
        <v>0</v>
      </c>
      <c r="Q570" s="215">
        <v>0.1000735</v>
      </c>
      <c r="R570" s="215">
        <f>Q570*H570</f>
        <v>1.5011025</v>
      </c>
      <c r="S570" s="215">
        <v>0</v>
      </c>
      <c r="T570" s="21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561</v>
      </c>
      <c r="AT570" s="217" t="s">
        <v>130</v>
      </c>
      <c r="AU570" s="217" t="s">
        <v>83</v>
      </c>
      <c r="AY570" s="19" t="s">
        <v>128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81</v>
      </c>
      <c r="BK570" s="218">
        <f>ROUND(I570*H570,2)</f>
        <v>0</v>
      </c>
      <c r="BL570" s="19" t="s">
        <v>561</v>
      </c>
      <c r="BM570" s="217" t="s">
        <v>1101</v>
      </c>
    </row>
    <row r="571" s="2" customFormat="1">
      <c r="A571" s="40"/>
      <c r="B571" s="41"/>
      <c r="C571" s="42"/>
      <c r="D571" s="219" t="s">
        <v>137</v>
      </c>
      <c r="E571" s="42"/>
      <c r="F571" s="220" t="s">
        <v>899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137</v>
      </c>
      <c r="AU571" s="19" t="s">
        <v>83</v>
      </c>
    </row>
    <row r="572" s="2" customFormat="1">
      <c r="A572" s="40"/>
      <c r="B572" s="41"/>
      <c r="C572" s="42"/>
      <c r="D572" s="224" t="s">
        <v>139</v>
      </c>
      <c r="E572" s="42"/>
      <c r="F572" s="225" t="s">
        <v>900</v>
      </c>
      <c r="G572" s="42"/>
      <c r="H572" s="42"/>
      <c r="I572" s="221"/>
      <c r="J572" s="42"/>
      <c r="K572" s="42"/>
      <c r="L572" s="46"/>
      <c r="M572" s="222"/>
      <c r="N572" s="223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139</v>
      </c>
      <c r="AU572" s="19" t="s">
        <v>83</v>
      </c>
    </row>
    <row r="573" s="2" customFormat="1" ht="24.15" customHeight="1">
      <c r="A573" s="40"/>
      <c r="B573" s="41"/>
      <c r="C573" s="206" t="s">
        <v>813</v>
      </c>
      <c r="D573" s="206" t="s">
        <v>130</v>
      </c>
      <c r="E573" s="207" t="s">
        <v>902</v>
      </c>
      <c r="F573" s="208" t="s">
        <v>903</v>
      </c>
      <c r="G573" s="209" t="s">
        <v>184</v>
      </c>
      <c r="H573" s="210">
        <v>50</v>
      </c>
      <c r="I573" s="211"/>
      <c r="J573" s="212">
        <f>ROUND(I573*H573,2)</f>
        <v>0</v>
      </c>
      <c r="K573" s="208" t="s">
        <v>134</v>
      </c>
      <c r="L573" s="46"/>
      <c r="M573" s="213" t="s">
        <v>19</v>
      </c>
      <c r="N573" s="214" t="s">
        <v>44</v>
      </c>
      <c r="O573" s="86"/>
      <c r="P573" s="215">
        <f>O573*H573</f>
        <v>0</v>
      </c>
      <c r="Q573" s="215">
        <v>0.20014699999999999</v>
      </c>
      <c r="R573" s="215">
        <f>Q573*H573</f>
        <v>10.007349999999999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561</v>
      </c>
      <c r="AT573" s="217" t="s">
        <v>130</v>
      </c>
      <c r="AU573" s="217" t="s">
        <v>83</v>
      </c>
      <c r="AY573" s="19" t="s">
        <v>128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81</v>
      </c>
      <c r="BK573" s="218">
        <f>ROUND(I573*H573,2)</f>
        <v>0</v>
      </c>
      <c r="BL573" s="19" t="s">
        <v>561</v>
      </c>
      <c r="BM573" s="217" t="s">
        <v>1102</v>
      </c>
    </row>
    <row r="574" s="2" customFormat="1">
      <c r="A574" s="40"/>
      <c r="B574" s="41"/>
      <c r="C574" s="42"/>
      <c r="D574" s="219" t="s">
        <v>137</v>
      </c>
      <c r="E574" s="42"/>
      <c r="F574" s="220" t="s">
        <v>905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137</v>
      </c>
      <c r="AU574" s="19" t="s">
        <v>83</v>
      </c>
    </row>
    <row r="575" s="2" customFormat="1">
      <c r="A575" s="40"/>
      <c r="B575" s="41"/>
      <c r="C575" s="42"/>
      <c r="D575" s="224" t="s">
        <v>139</v>
      </c>
      <c r="E575" s="42"/>
      <c r="F575" s="225" t="s">
        <v>906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139</v>
      </c>
      <c r="AU575" s="19" t="s">
        <v>83</v>
      </c>
    </row>
    <row r="576" s="13" customFormat="1">
      <c r="A576" s="13"/>
      <c r="B576" s="226"/>
      <c r="C576" s="227"/>
      <c r="D576" s="219" t="s">
        <v>141</v>
      </c>
      <c r="E576" s="228" t="s">
        <v>19</v>
      </c>
      <c r="F576" s="229" t="s">
        <v>679</v>
      </c>
      <c r="G576" s="227"/>
      <c r="H576" s="228" t="s">
        <v>19</v>
      </c>
      <c r="I576" s="230"/>
      <c r="J576" s="227"/>
      <c r="K576" s="227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141</v>
      </c>
      <c r="AU576" s="235" t="s">
        <v>83</v>
      </c>
      <c r="AV576" s="13" t="s">
        <v>81</v>
      </c>
      <c r="AW576" s="13" t="s">
        <v>35</v>
      </c>
      <c r="AX576" s="13" t="s">
        <v>73</v>
      </c>
      <c r="AY576" s="235" t="s">
        <v>128</v>
      </c>
    </row>
    <row r="577" s="13" customFormat="1">
      <c r="A577" s="13"/>
      <c r="B577" s="226"/>
      <c r="C577" s="227"/>
      <c r="D577" s="219" t="s">
        <v>141</v>
      </c>
      <c r="E577" s="228" t="s">
        <v>19</v>
      </c>
      <c r="F577" s="229" t="s">
        <v>680</v>
      </c>
      <c r="G577" s="227"/>
      <c r="H577" s="228" t="s">
        <v>19</v>
      </c>
      <c r="I577" s="230"/>
      <c r="J577" s="227"/>
      <c r="K577" s="227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141</v>
      </c>
      <c r="AU577" s="235" t="s">
        <v>83</v>
      </c>
      <c r="AV577" s="13" t="s">
        <v>81</v>
      </c>
      <c r="AW577" s="13" t="s">
        <v>35</v>
      </c>
      <c r="AX577" s="13" t="s">
        <v>73</v>
      </c>
      <c r="AY577" s="235" t="s">
        <v>128</v>
      </c>
    </row>
    <row r="578" s="14" customFormat="1">
      <c r="A578" s="14"/>
      <c r="B578" s="236"/>
      <c r="C578" s="237"/>
      <c r="D578" s="219" t="s">
        <v>141</v>
      </c>
      <c r="E578" s="238" t="s">
        <v>19</v>
      </c>
      <c r="F578" s="239" t="s">
        <v>477</v>
      </c>
      <c r="G578" s="237"/>
      <c r="H578" s="240">
        <v>50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141</v>
      </c>
      <c r="AU578" s="246" t="s">
        <v>83</v>
      </c>
      <c r="AV578" s="14" t="s">
        <v>83</v>
      </c>
      <c r="AW578" s="14" t="s">
        <v>35</v>
      </c>
      <c r="AX578" s="14" t="s">
        <v>81</v>
      </c>
      <c r="AY578" s="246" t="s">
        <v>128</v>
      </c>
    </row>
    <row r="579" s="2" customFormat="1" ht="24.15" customHeight="1">
      <c r="A579" s="40"/>
      <c r="B579" s="41"/>
      <c r="C579" s="206" t="s">
        <v>819</v>
      </c>
      <c r="D579" s="206" t="s">
        <v>130</v>
      </c>
      <c r="E579" s="207" t="s">
        <v>908</v>
      </c>
      <c r="F579" s="208" t="s">
        <v>909</v>
      </c>
      <c r="G579" s="209" t="s">
        <v>184</v>
      </c>
      <c r="H579" s="210">
        <v>15</v>
      </c>
      <c r="I579" s="211"/>
      <c r="J579" s="212">
        <f>ROUND(I579*H579,2)</f>
        <v>0</v>
      </c>
      <c r="K579" s="208" t="s">
        <v>134</v>
      </c>
      <c r="L579" s="46"/>
      <c r="M579" s="213" t="s">
        <v>19</v>
      </c>
      <c r="N579" s="214" t="s">
        <v>44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561</v>
      </c>
      <c r="AT579" s="217" t="s">
        <v>130</v>
      </c>
      <c r="AU579" s="217" t="s">
        <v>83</v>
      </c>
      <c r="AY579" s="19" t="s">
        <v>128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81</v>
      </c>
      <c r="BK579" s="218">
        <f>ROUND(I579*H579,2)</f>
        <v>0</v>
      </c>
      <c r="BL579" s="19" t="s">
        <v>561</v>
      </c>
      <c r="BM579" s="217" t="s">
        <v>1103</v>
      </c>
    </row>
    <row r="580" s="2" customFormat="1">
      <c r="A580" s="40"/>
      <c r="B580" s="41"/>
      <c r="C580" s="42"/>
      <c r="D580" s="219" t="s">
        <v>137</v>
      </c>
      <c r="E580" s="42"/>
      <c r="F580" s="220" t="s">
        <v>911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137</v>
      </c>
      <c r="AU580" s="19" t="s">
        <v>83</v>
      </c>
    </row>
    <row r="581" s="2" customFormat="1">
      <c r="A581" s="40"/>
      <c r="B581" s="41"/>
      <c r="C581" s="42"/>
      <c r="D581" s="224" t="s">
        <v>139</v>
      </c>
      <c r="E581" s="42"/>
      <c r="F581" s="225" t="s">
        <v>912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139</v>
      </c>
      <c r="AU581" s="19" t="s">
        <v>83</v>
      </c>
    </row>
    <row r="582" s="13" customFormat="1">
      <c r="A582" s="13"/>
      <c r="B582" s="226"/>
      <c r="C582" s="227"/>
      <c r="D582" s="219" t="s">
        <v>141</v>
      </c>
      <c r="E582" s="228" t="s">
        <v>19</v>
      </c>
      <c r="F582" s="229" t="s">
        <v>845</v>
      </c>
      <c r="G582" s="227"/>
      <c r="H582" s="228" t="s">
        <v>19</v>
      </c>
      <c r="I582" s="230"/>
      <c r="J582" s="227"/>
      <c r="K582" s="227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141</v>
      </c>
      <c r="AU582" s="235" t="s">
        <v>83</v>
      </c>
      <c r="AV582" s="13" t="s">
        <v>81</v>
      </c>
      <c r="AW582" s="13" t="s">
        <v>35</v>
      </c>
      <c r="AX582" s="13" t="s">
        <v>73</v>
      </c>
      <c r="AY582" s="235" t="s">
        <v>128</v>
      </c>
    </row>
    <row r="583" s="14" customFormat="1">
      <c r="A583" s="14"/>
      <c r="B583" s="236"/>
      <c r="C583" s="237"/>
      <c r="D583" s="219" t="s">
        <v>141</v>
      </c>
      <c r="E583" s="238" t="s">
        <v>19</v>
      </c>
      <c r="F583" s="239" t="s">
        <v>248</v>
      </c>
      <c r="G583" s="237"/>
      <c r="H583" s="240">
        <v>15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6" t="s">
        <v>141</v>
      </c>
      <c r="AU583" s="246" t="s">
        <v>83</v>
      </c>
      <c r="AV583" s="14" t="s">
        <v>83</v>
      </c>
      <c r="AW583" s="14" t="s">
        <v>35</v>
      </c>
      <c r="AX583" s="14" t="s">
        <v>73</v>
      </c>
      <c r="AY583" s="246" t="s">
        <v>128</v>
      </c>
    </row>
    <row r="584" s="15" customFormat="1">
      <c r="A584" s="15"/>
      <c r="B584" s="247"/>
      <c r="C584" s="248"/>
      <c r="D584" s="219" t="s">
        <v>141</v>
      </c>
      <c r="E584" s="249" t="s">
        <v>19</v>
      </c>
      <c r="F584" s="250" t="s">
        <v>155</v>
      </c>
      <c r="G584" s="248"/>
      <c r="H584" s="251">
        <v>15</v>
      </c>
      <c r="I584" s="252"/>
      <c r="J584" s="248"/>
      <c r="K584" s="248"/>
      <c r="L584" s="253"/>
      <c r="M584" s="254"/>
      <c r="N584" s="255"/>
      <c r="O584" s="255"/>
      <c r="P584" s="255"/>
      <c r="Q584" s="255"/>
      <c r="R584" s="255"/>
      <c r="S584" s="255"/>
      <c r="T584" s="256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57" t="s">
        <v>141</v>
      </c>
      <c r="AU584" s="257" t="s">
        <v>83</v>
      </c>
      <c r="AV584" s="15" t="s">
        <v>135</v>
      </c>
      <c r="AW584" s="15" t="s">
        <v>35</v>
      </c>
      <c r="AX584" s="15" t="s">
        <v>81</v>
      </c>
      <c r="AY584" s="257" t="s">
        <v>128</v>
      </c>
    </row>
    <row r="585" s="2" customFormat="1" ht="24.15" customHeight="1">
      <c r="A585" s="40"/>
      <c r="B585" s="41"/>
      <c r="C585" s="258" t="s">
        <v>826</v>
      </c>
      <c r="D585" s="258" t="s">
        <v>277</v>
      </c>
      <c r="E585" s="259" t="s">
        <v>914</v>
      </c>
      <c r="F585" s="260" t="s">
        <v>915</v>
      </c>
      <c r="G585" s="261" t="s">
        <v>184</v>
      </c>
      <c r="H585" s="262">
        <v>16.5</v>
      </c>
      <c r="I585" s="263"/>
      <c r="J585" s="264">
        <f>ROUND(I585*H585,2)</f>
        <v>0</v>
      </c>
      <c r="K585" s="260" t="s">
        <v>134</v>
      </c>
      <c r="L585" s="265"/>
      <c r="M585" s="266" t="s">
        <v>19</v>
      </c>
      <c r="N585" s="267" t="s">
        <v>44</v>
      </c>
      <c r="O585" s="86"/>
      <c r="P585" s="215">
        <f>O585*H585</f>
        <v>0</v>
      </c>
      <c r="Q585" s="215">
        <v>0.00068999999999999997</v>
      </c>
      <c r="R585" s="215">
        <f>Q585*H585</f>
        <v>0.011384999999999999</v>
      </c>
      <c r="S585" s="215">
        <v>0</v>
      </c>
      <c r="T585" s="216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7" t="s">
        <v>790</v>
      </c>
      <c r="AT585" s="217" t="s">
        <v>277</v>
      </c>
      <c r="AU585" s="217" t="s">
        <v>83</v>
      </c>
      <c r="AY585" s="19" t="s">
        <v>128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9" t="s">
        <v>81</v>
      </c>
      <c r="BK585" s="218">
        <f>ROUND(I585*H585,2)</f>
        <v>0</v>
      </c>
      <c r="BL585" s="19" t="s">
        <v>790</v>
      </c>
      <c r="BM585" s="217" t="s">
        <v>1104</v>
      </c>
    </row>
    <row r="586" s="2" customFormat="1">
      <c r="A586" s="40"/>
      <c r="B586" s="41"/>
      <c r="C586" s="42"/>
      <c r="D586" s="219" t="s">
        <v>137</v>
      </c>
      <c r="E586" s="42"/>
      <c r="F586" s="220" t="s">
        <v>915</v>
      </c>
      <c r="G586" s="42"/>
      <c r="H586" s="42"/>
      <c r="I586" s="221"/>
      <c r="J586" s="42"/>
      <c r="K586" s="42"/>
      <c r="L586" s="46"/>
      <c r="M586" s="222"/>
      <c r="N586" s="223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137</v>
      </c>
      <c r="AU586" s="19" t="s">
        <v>83</v>
      </c>
    </row>
    <row r="587" s="14" customFormat="1">
      <c r="A587" s="14"/>
      <c r="B587" s="236"/>
      <c r="C587" s="237"/>
      <c r="D587" s="219" t="s">
        <v>141</v>
      </c>
      <c r="E587" s="237"/>
      <c r="F587" s="239" t="s">
        <v>1002</v>
      </c>
      <c r="G587" s="237"/>
      <c r="H587" s="240">
        <v>16.5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141</v>
      </c>
      <c r="AU587" s="246" t="s">
        <v>83</v>
      </c>
      <c r="AV587" s="14" t="s">
        <v>83</v>
      </c>
      <c r="AW587" s="14" t="s">
        <v>4</v>
      </c>
      <c r="AX587" s="14" t="s">
        <v>81</v>
      </c>
      <c r="AY587" s="246" t="s">
        <v>128</v>
      </c>
    </row>
    <row r="588" s="2" customFormat="1" ht="24.15" customHeight="1">
      <c r="A588" s="40"/>
      <c r="B588" s="41"/>
      <c r="C588" s="206" t="s">
        <v>832</v>
      </c>
      <c r="D588" s="206" t="s">
        <v>130</v>
      </c>
      <c r="E588" s="207" t="s">
        <v>918</v>
      </c>
      <c r="F588" s="208" t="s">
        <v>919</v>
      </c>
      <c r="G588" s="209" t="s">
        <v>280</v>
      </c>
      <c r="H588" s="210">
        <v>13.528000000000001</v>
      </c>
      <c r="I588" s="211"/>
      <c r="J588" s="212">
        <f>ROUND(I588*H588,2)</f>
        <v>0</v>
      </c>
      <c r="K588" s="208" t="s">
        <v>134</v>
      </c>
      <c r="L588" s="46"/>
      <c r="M588" s="213" t="s">
        <v>19</v>
      </c>
      <c r="N588" s="214" t="s">
        <v>44</v>
      </c>
      <c r="O588" s="86"/>
      <c r="P588" s="215">
        <f>O588*H588</f>
        <v>0</v>
      </c>
      <c r="Q588" s="215">
        <v>0</v>
      </c>
      <c r="R588" s="215">
        <f>Q588*H588</f>
        <v>0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561</v>
      </c>
      <c r="AT588" s="217" t="s">
        <v>130</v>
      </c>
      <c r="AU588" s="217" t="s">
        <v>83</v>
      </c>
      <c r="AY588" s="19" t="s">
        <v>128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81</v>
      </c>
      <c r="BK588" s="218">
        <f>ROUND(I588*H588,2)</f>
        <v>0</v>
      </c>
      <c r="BL588" s="19" t="s">
        <v>561</v>
      </c>
      <c r="BM588" s="217" t="s">
        <v>1105</v>
      </c>
    </row>
    <row r="589" s="2" customFormat="1">
      <c r="A589" s="40"/>
      <c r="B589" s="41"/>
      <c r="C589" s="42"/>
      <c r="D589" s="219" t="s">
        <v>137</v>
      </c>
      <c r="E589" s="42"/>
      <c r="F589" s="220" t="s">
        <v>921</v>
      </c>
      <c r="G589" s="42"/>
      <c r="H589" s="42"/>
      <c r="I589" s="221"/>
      <c r="J589" s="42"/>
      <c r="K589" s="42"/>
      <c r="L589" s="46"/>
      <c r="M589" s="222"/>
      <c r="N589" s="223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137</v>
      </c>
      <c r="AU589" s="19" t="s">
        <v>83</v>
      </c>
    </row>
    <row r="590" s="2" customFormat="1">
      <c r="A590" s="40"/>
      <c r="B590" s="41"/>
      <c r="C590" s="42"/>
      <c r="D590" s="224" t="s">
        <v>139</v>
      </c>
      <c r="E590" s="42"/>
      <c r="F590" s="225" t="s">
        <v>922</v>
      </c>
      <c r="G590" s="42"/>
      <c r="H590" s="42"/>
      <c r="I590" s="221"/>
      <c r="J590" s="42"/>
      <c r="K590" s="42"/>
      <c r="L590" s="46"/>
      <c r="M590" s="222"/>
      <c r="N590" s="223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139</v>
      </c>
      <c r="AU590" s="19" t="s">
        <v>83</v>
      </c>
    </row>
    <row r="591" s="12" customFormat="1" ht="25.92" customHeight="1">
      <c r="A591" s="12"/>
      <c r="B591" s="190"/>
      <c r="C591" s="191"/>
      <c r="D591" s="192" t="s">
        <v>72</v>
      </c>
      <c r="E591" s="193" t="s">
        <v>923</v>
      </c>
      <c r="F591" s="193" t="s">
        <v>924</v>
      </c>
      <c r="G591" s="191"/>
      <c r="H591" s="191"/>
      <c r="I591" s="194"/>
      <c r="J591" s="195">
        <f>BK591</f>
        <v>0</v>
      </c>
      <c r="K591" s="191"/>
      <c r="L591" s="196"/>
      <c r="M591" s="197"/>
      <c r="N591" s="198"/>
      <c r="O591" s="198"/>
      <c r="P591" s="199">
        <f>SUM(P592:P595)</f>
        <v>0</v>
      </c>
      <c r="Q591" s="198"/>
      <c r="R591" s="199">
        <f>SUM(R592:R595)</f>
        <v>0</v>
      </c>
      <c r="S591" s="198"/>
      <c r="T591" s="200">
        <f>SUM(T592:T595)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01" t="s">
        <v>135</v>
      </c>
      <c r="AT591" s="202" t="s">
        <v>72</v>
      </c>
      <c r="AU591" s="202" t="s">
        <v>73</v>
      </c>
      <c r="AY591" s="201" t="s">
        <v>128</v>
      </c>
      <c r="BK591" s="203">
        <f>SUM(BK592:BK595)</f>
        <v>0</v>
      </c>
    </row>
    <row r="592" s="2" customFormat="1" ht="16.5" customHeight="1">
      <c r="A592" s="40"/>
      <c r="B592" s="41"/>
      <c r="C592" s="206" t="s">
        <v>839</v>
      </c>
      <c r="D592" s="206" t="s">
        <v>130</v>
      </c>
      <c r="E592" s="207" t="s">
        <v>926</v>
      </c>
      <c r="F592" s="208" t="s">
        <v>927</v>
      </c>
      <c r="G592" s="209" t="s">
        <v>928</v>
      </c>
      <c r="H592" s="210">
        <v>15</v>
      </c>
      <c r="I592" s="211"/>
      <c r="J592" s="212">
        <f>ROUND(I592*H592,2)</f>
        <v>0</v>
      </c>
      <c r="K592" s="208" t="s">
        <v>134</v>
      </c>
      <c r="L592" s="46"/>
      <c r="M592" s="213" t="s">
        <v>19</v>
      </c>
      <c r="N592" s="214" t="s">
        <v>44</v>
      </c>
      <c r="O592" s="86"/>
      <c r="P592" s="215">
        <f>O592*H592</f>
        <v>0</v>
      </c>
      <c r="Q592" s="215">
        <v>0</v>
      </c>
      <c r="R592" s="215">
        <f>Q592*H592</f>
        <v>0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929</v>
      </c>
      <c r="AT592" s="217" t="s">
        <v>130</v>
      </c>
      <c r="AU592" s="217" t="s">
        <v>81</v>
      </c>
      <c r="AY592" s="19" t="s">
        <v>128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81</v>
      </c>
      <c r="BK592" s="218">
        <f>ROUND(I592*H592,2)</f>
        <v>0</v>
      </c>
      <c r="BL592" s="19" t="s">
        <v>929</v>
      </c>
      <c r="BM592" s="217" t="s">
        <v>1106</v>
      </c>
    </row>
    <row r="593" s="2" customFormat="1">
      <c r="A593" s="40"/>
      <c r="B593" s="41"/>
      <c r="C593" s="42"/>
      <c r="D593" s="219" t="s">
        <v>137</v>
      </c>
      <c r="E593" s="42"/>
      <c r="F593" s="220" t="s">
        <v>931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137</v>
      </c>
      <c r="AU593" s="19" t="s">
        <v>81</v>
      </c>
    </row>
    <row r="594" s="2" customFormat="1">
      <c r="A594" s="40"/>
      <c r="B594" s="41"/>
      <c r="C594" s="42"/>
      <c r="D594" s="224" t="s">
        <v>139</v>
      </c>
      <c r="E594" s="42"/>
      <c r="F594" s="225" t="s">
        <v>932</v>
      </c>
      <c r="G594" s="42"/>
      <c r="H594" s="42"/>
      <c r="I594" s="221"/>
      <c r="J594" s="42"/>
      <c r="K594" s="42"/>
      <c r="L594" s="46"/>
      <c r="M594" s="222"/>
      <c r="N594" s="22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139</v>
      </c>
      <c r="AU594" s="19" t="s">
        <v>81</v>
      </c>
    </row>
    <row r="595" s="2" customFormat="1">
      <c r="A595" s="40"/>
      <c r="B595" s="41"/>
      <c r="C595" s="42"/>
      <c r="D595" s="219" t="s">
        <v>520</v>
      </c>
      <c r="E595" s="42"/>
      <c r="F595" s="268" t="s">
        <v>933</v>
      </c>
      <c r="G595" s="42"/>
      <c r="H595" s="42"/>
      <c r="I595" s="221"/>
      <c r="J595" s="42"/>
      <c r="K595" s="42"/>
      <c r="L595" s="46"/>
      <c r="M595" s="222"/>
      <c r="N595" s="22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520</v>
      </c>
      <c r="AU595" s="19" t="s">
        <v>81</v>
      </c>
    </row>
    <row r="596" s="12" customFormat="1" ht="25.92" customHeight="1">
      <c r="A596" s="12"/>
      <c r="B596" s="190"/>
      <c r="C596" s="191"/>
      <c r="D596" s="192" t="s">
        <v>72</v>
      </c>
      <c r="E596" s="193" t="s">
        <v>87</v>
      </c>
      <c r="F596" s="193" t="s">
        <v>934</v>
      </c>
      <c r="G596" s="191"/>
      <c r="H596" s="191"/>
      <c r="I596" s="194"/>
      <c r="J596" s="195">
        <f>BK596</f>
        <v>0</v>
      </c>
      <c r="K596" s="191"/>
      <c r="L596" s="196"/>
      <c r="M596" s="197"/>
      <c r="N596" s="198"/>
      <c r="O596" s="198"/>
      <c r="P596" s="199">
        <f>P597+P603</f>
        <v>0</v>
      </c>
      <c r="Q596" s="198"/>
      <c r="R596" s="199">
        <f>R597+R603</f>
        <v>0</v>
      </c>
      <c r="S596" s="198"/>
      <c r="T596" s="200">
        <f>T597+T603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01" t="s">
        <v>168</v>
      </c>
      <c r="AT596" s="202" t="s">
        <v>72</v>
      </c>
      <c r="AU596" s="202" t="s">
        <v>73</v>
      </c>
      <c r="AY596" s="201" t="s">
        <v>128</v>
      </c>
      <c r="BK596" s="203">
        <f>BK597+BK603</f>
        <v>0</v>
      </c>
    </row>
    <row r="597" s="12" customFormat="1" ht="22.8" customHeight="1">
      <c r="A597" s="12"/>
      <c r="B597" s="190"/>
      <c r="C597" s="191"/>
      <c r="D597" s="192" t="s">
        <v>72</v>
      </c>
      <c r="E597" s="204" t="s">
        <v>935</v>
      </c>
      <c r="F597" s="204" t="s">
        <v>936</v>
      </c>
      <c r="G597" s="191"/>
      <c r="H597" s="191"/>
      <c r="I597" s="194"/>
      <c r="J597" s="205">
        <f>BK597</f>
        <v>0</v>
      </c>
      <c r="K597" s="191"/>
      <c r="L597" s="196"/>
      <c r="M597" s="197"/>
      <c r="N597" s="198"/>
      <c r="O597" s="198"/>
      <c r="P597" s="199">
        <f>SUM(P598:P602)</f>
        <v>0</v>
      </c>
      <c r="Q597" s="198"/>
      <c r="R597" s="199">
        <f>SUM(R598:R602)</f>
        <v>0</v>
      </c>
      <c r="S597" s="198"/>
      <c r="T597" s="200">
        <f>SUM(T598:T602)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01" t="s">
        <v>168</v>
      </c>
      <c r="AT597" s="202" t="s">
        <v>72</v>
      </c>
      <c r="AU597" s="202" t="s">
        <v>81</v>
      </c>
      <c r="AY597" s="201" t="s">
        <v>128</v>
      </c>
      <c r="BK597" s="203">
        <f>SUM(BK598:BK602)</f>
        <v>0</v>
      </c>
    </row>
    <row r="598" s="2" customFormat="1" ht="16.5" customHeight="1">
      <c r="A598" s="40"/>
      <c r="B598" s="41"/>
      <c r="C598" s="206" t="s">
        <v>846</v>
      </c>
      <c r="D598" s="206" t="s">
        <v>130</v>
      </c>
      <c r="E598" s="207" t="s">
        <v>938</v>
      </c>
      <c r="F598" s="208" t="s">
        <v>939</v>
      </c>
      <c r="G598" s="209" t="s">
        <v>434</v>
      </c>
      <c r="H598" s="210">
        <v>4</v>
      </c>
      <c r="I598" s="211"/>
      <c r="J598" s="212">
        <f>ROUND(I598*H598,2)</f>
        <v>0</v>
      </c>
      <c r="K598" s="208" t="s">
        <v>134</v>
      </c>
      <c r="L598" s="46"/>
      <c r="M598" s="213" t="s">
        <v>19</v>
      </c>
      <c r="N598" s="214" t="s">
        <v>44</v>
      </c>
      <c r="O598" s="86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940</v>
      </c>
      <c r="AT598" s="217" t="s">
        <v>130</v>
      </c>
      <c r="AU598" s="217" t="s">
        <v>83</v>
      </c>
      <c r="AY598" s="19" t="s">
        <v>128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81</v>
      </c>
      <c r="BK598" s="218">
        <f>ROUND(I598*H598,2)</f>
        <v>0</v>
      </c>
      <c r="BL598" s="19" t="s">
        <v>940</v>
      </c>
      <c r="BM598" s="217" t="s">
        <v>1107</v>
      </c>
    </row>
    <row r="599" s="2" customFormat="1">
      <c r="A599" s="40"/>
      <c r="B599" s="41"/>
      <c r="C599" s="42"/>
      <c r="D599" s="219" t="s">
        <v>137</v>
      </c>
      <c r="E599" s="42"/>
      <c r="F599" s="220" t="s">
        <v>939</v>
      </c>
      <c r="G599" s="42"/>
      <c r="H599" s="42"/>
      <c r="I599" s="221"/>
      <c r="J599" s="42"/>
      <c r="K599" s="42"/>
      <c r="L599" s="46"/>
      <c r="M599" s="222"/>
      <c r="N599" s="22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137</v>
      </c>
      <c r="AU599" s="19" t="s">
        <v>83</v>
      </c>
    </row>
    <row r="600" s="2" customFormat="1">
      <c r="A600" s="40"/>
      <c r="B600" s="41"/>
      <c r="C600" s="42"/>
      <c r="D600" s="224" t="s">
        <v>139</v>
      </c>
      <c r="E600" s="42"/>
      <c r="F600" s="225" t="s">
        <v>942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139</v>
      </c>
      <c r="AU600" s="19" t="s">
        <v>83</v>
      </c>
    </row>
    <row r="601" s="13" customFormat="1">
      <c r="A601" s="13"/>
      <c r="B601" s="226"/>
      <c r="C601" s="227"/>
      <c r="D601" s="219" t="s">
        <v>141</v>
      </c>
      <c r="E601" s="228" t="s">
        <v>19</v>
      </c>
      <c r="F601" s="229" t="s">
        <v>943</v>
      </c>
      <c r="G601" s="227"/>
      <c r="H601" s="228" t="s">
        <v>19</v>
      </c>
      <c r="I601" s="230"/>
      <c r="J601" s="227"/>
      <c r="K601" s="227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141</v>
      </c>
      <c r="AU601" s="235" t="s">
        <v>83</v>
      </c>
      <c r="AV601" s="13" t="s">
        <v>81</v>
      </c>
      <c r="AW601" s="13" t="s">
        <v>35</v>
      </c>
      <c r="AX601" s="13" t="s">
        <v>73</v>
      </c>
      <c r="AY601" s="235" t="s">
        <v>128</v>
      </c>
    </row>
    <row r="602" s="14" customFormat="1">
      <c r="A602" s="14"/>
      <c r="B602" s="236"/>
      <c r="C602" s="237"/>
      <c r="D602" s="219" t="s">
        <v>141</v>
      </c>
      <c r="E602" s="238" t="s">
        <v>19</v>
      </c>
      <c r="F602" s="239" t="s">
        <v>135</v>
      </c>
      <c r="G602" s="237"/>
      <c r="H602" s="240">
        <v>4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6" t="s">
        <v>141</v>
      </c>
      <c r="AU602" s="246" t="s">
        <v>83</v>
      </c>
      <c r="AV602" s="14" t="s">
        <v>83</v>
      </c>
      <c r="AW602" s="14" t="s">
        <v>35</v>
      </c>
      <c r="AX602" s="14" t="s">
        <v>81</v>
      </c>
      <c r="AY602" s="246" t="s">
        <v>128</v>
      </c>
    </row>
    <row r="603" s="12" customFormat="1" ht="22.8" customHeight="1">
      <c r="A603" s="12"/>
      <c r="B603" s="190"/>
      <c r="C603" s="191"/>
      <c r="D603" s="192" t="s">
        <v>72</v>
      </c>
      <c r="E603" s="204" t="s">
        <v>944</v>
      </c>
      <c r="F603" s="204" t="s">
        <v>945</v>
      </c>
      <c r="G603" s="191"/>
      <c r="H603" s="191"/>
      <c r="I603" s="194"/>
      <c r="J603" s="205">
        <f>BK603</f>
        <v>0</v>
      </c>
      <c r="K603" s="191"/>
      <c r="L603" s="196"/>
      <c r="M603" s="197"/>
      <c r="N603" s="198"/>
      <c r="O603" s="198"/>
      <c r="P603" s="199">
        <f>SUM(P604:P606)</f>
        <v>0</v>
      </c>
      <c r="Q603" s="198"/>
      <c r="R603" s="199">
        <f>SUM(R604:R606)</f>
        <v>0</v>
      </c>
      <c r="S603" s="198"/>
      <c r="T603" s="200">
        <f>SUM(T604:T606)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01" t="s">
        <v>168</v>
      </c>
      <c r="AT603" s="202" t="s">
        <v>72</v>
      </c>
      <c r="AU603" s="202" t="s">
        <v>81</v>
      </c>
      <c r="AY603" s="201" t="s">
        <v>128</v>
      </c>
      <c r="BK603" s="203">
        <f>SUM(BK604:BK606)</f>
        <v>0</v>
      </c>
    </row>
    <row r="604" s="2" customFormat="1" ht="16.5" customHeight="1">
      <c r="A604" s="40"/>
      <c r="B604" s="41"/>
      <c r="C604" s="206" t="s">
        <v>854</v>
      </c>
      <c r="D604" s="206" t="s">
        <v>130</v>
      </c>
      <c r="E604" s="207" t="s">
        <v>947</v>
      </c>
      <c r="F604" s="208" t="s">
        <v>948</v>
      </c>
      <c r="G604" s="209" t="s">
        <v>949</v>
      </c>
      <c r="H604" s="210">
        <v>1</v>
      </c>
      <c r="I604" s="211"/>
      <c r="J604" s="212">
        <f>ROUND(I604*H604,2)</f>
        <v>0</v>
      </c>
      <c r="K604" s="208" t="s">
        <v>134</v>
      </c>
      <c r="L604" s="46"/>
      <c r="M604" s="213" t="s">
        <v>19</v>
      </c>
      <c r="N604" s="214" t="s">
        <v>44</v>
      </c>
      <c r="O604" s="86"/>
      <c r="P604" s="215">
        <f>O604*H604</f>
        <v>0</v>
      </c>
      <c r="Q604" s="215">
        <v>0</v>
      </c>
      <c r="R604" s="215">
        <f>Q604*H604</f>
        <v>0</v>
      </c>
      <c r="S604" s="215">
        <v>0</v>
      </c>
      <c r="T604" s="21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940</v>
      </c>
      <c r="AT604" s="217" t="s">
        <v>130</v>
      </c>
      <c r="AU604" s="217" t="s">
        <v>83</v>
      </c>
      <c r="AY604" s="19" t="s">
        <v>128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81</v>
      </c>
      <c r="BK604" s="218">
        <f>ROUND(I604*H604,2)</f>
        <v>0</v>
      </c>
      <c r="BL604" s="19" t="s">
        <v>940</v>
      </c>
      <c r="BM604" s="217" t="s">
        <v>1108</v>
      </c>
    </row>
    <row r="605" s="2" customFormat="1">
      <c r="A605" s="40"/>
      <c r="B605" s="41"/>
      <c r="C605" s="42"/>
      <c r="D605" s="219" t="s">
        <v>137</v>
      </c>
      <c r="E605" s="42"/>
      <c r="F605" s="220" t="s">
        <v>948</v>
      </c>
      <c r="G605" s="42"/>
      <c r="H605" s="42"/>
      <c r="I605" s="221"/>
      <c r="J605" s="42"/>
      <c r="K605" s="42"/>
      <c r="L605" s="46"/>
      <c r="M605" s="222"/>
      <c r="N605" s="223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137</v>
      </c>
      <c r="AU605" s="19" t="s">
        <v>83</v>
      </c>
    </row>
    <row r="606" s="2" customFormat="1">
      <c r="A606" s="40"/>
      <c r="B606" s="41"/>
      <c r="C606" s="42"/>
      <c r="D606" s="224" t="s">
        <v>139</v>
      </c>
      <c r="E606" s="42"/>
      <c r="F606" s="225" t="s">
        <v>951</v>
      </c>
      <c r="G606" s="42"/>
      <c r="H606" s="42"/>
      <c r="I606" s="221"/>
      <c r="J606" s="42"/>
      <c r="K606" s="42"/>
      <c r="L606" s="46"/>
      <c r="M606" s="269"/>
      <c r="N606" s="270"/>
      <c r="O606" s="271"/>
      <c r="P606" s="271"/>
      <c r="Q606" s="271"/>
      <c r="R606" s="271"/>
      <c r="S606" s="271"/>
      <c r="T606" s="272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139</v>
      </c>
      <c r="AU606" s="19" t="s">
        <v>83</v>
      </c>
    </row>
    <row r="607" s="2" customFormat="1" ht="6.96" customHeight="1">
      <c r="A607" s="40"/>
      <c r="B607" s="61"/>
      <c r="C607" s="62"/>
      <c r="D607" s="62"/>
      <c r="E607" s="62"/>
      <c r="F607" s="62"/>
      <c r="G607" s="62"/>
      <c r="H607" s="62"/>
      <c r="I607" s="62"/>
      <c r="J607" s="62"/>
      <c r="K607" s="62"/>
      <c r="L607" s="46"/>
      <c r="M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</sheetData>
  <sheetProtection sheet="1" autoFilter="0" formatColumns="0" formatRows="0" objects="1" scenarios="1" spinCount="100000" saltValue="RVD7gL3hSa0V+zVAhhHYc8Ac81qdJwaGf2NOCVSLmv2zNB7yBAO0NXgqfKqbpN/526jbcvvXdC47x+0ek+DR5g==" hashValue="L/qsfvHhN8gLHZ0lWd6ss2EDBMYkP7NinkKHSoLCl1eRc4rq4j+5PHs7hbyw8RG5x/Y8IGc1qcKn0DqOLauXfw==" algorithmName="SHA-512" password="CB6D"/>
  <autoFilter ref="C95:K606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4_02/113106121"/>
    <hyperlink ref="F106" r:id="rId2" display="https://podminky.urs.cz/item/CS_URS_2024_02/113107322"/>
    <hyperlink ref="F117" r:id="rId3" display="https://podminky.urs.cz/item/CS_URS_2024_02/113107331"/>
    <hyperlink ref="F124" r:id="rId4" display="https://podminky.urs.cz/item/CS_URS_2024_02/113107341"/>
    <hyperlink ref="F129" r:id="rId5" display="https://podminky.urs.cz/item/CS_URS_2024_02/113154512"/>
    <hyperlink ref="F134" r:id="rId6" display="https://podminky.urs.cz/item/CS_URS_2024_02/113154515"/>
    <hyperlink ref="F139" r:id="rId7" display="https://podminky.urs.cz/item/CS_URS_2024_02/113201112"/>
    <hyperlink ref="F146" r:id="rId8" display="https://podminky.urs.cz/item/CS_URS_2024_02/122251101"/>
    <hyperlink ref="F154" r:id="rId9" display="https://podminky.urs.cz/item/CS_URS_2024_02/131213702"/>
    <hyperlink ref="F157" r:id="rId10" display="https://podminky.urs.cz/item/CS_URS_2024_02/132251101"/>
    <hyperlink ref="F163" r:id="rId11" display="https://podminky.urs.cz/item/CS_URS_2024_02/162751117"/>
    <hyperlink ref="F166" r:id="rId12" display="https://podminky.urs.cz/item/CS_URS_2024_02/162751119"/>
    <hyperlink ref="F170" r:id="rId13" display="https://podminky.urs.cz/item/CS_URS_2024_02/171151103"/>
    <hyperlink ref="F180" r:id="rId14" display="https://podminky.urs.cz/item/CS_URS_2024_02/171201231"/>
    <hyperlink ref="F186" r:id="rId15" display="https://podminky.urs.cz/item/CS_URS_2024_02/171251201"/>
    <hyperlink ref="F192" r:id="rId16" display="https://podminky.urs.cz/item/CS_URS_2024_02/181951112"/>
    <hyperlink ref="F203" r:id="rId17" display="https://podminky.urs.cz/item/CS_URS_2024_02/211531111"/>
    <hyperlink ref="F209" r:id="rId18" display="https://podminky.urs.cz/item/CS_URS_2024_02/211971110"/>
    <hyperlink ref="F217" r:id="rId19" display="https://podminky.urs.cz/item/CS_URS_2024_02/275313711"/>
    <hyperlink ref="F223" r:id="rId20" display="https://podminky.urs.cz/item/CS_URS_2024_02/564851011"/>
    <hyperlink ref="F232" r:id="rId21" display="https://podminky.urs.cz/item/CS_URS_2024_02/564861011"/>
    <hyperlink ref="F240" r:id="rId22" display="https://podminky.urs.cz/item/CS_URS_2024_02/564970315"/>
    <hyperlink ref="F248" r:id="rId23" display="https://podminky.urs.cz/item/CS_URS_2024_02/565165101"/>
    <hyperlink ref="F251" r:id="rId24" display="https://podminky.urs.cz/item/CS_URS_2024_02/573111112"/>
    <hyperlink ref="F254" r:id="rId25" display="https://podminky.urs.cz/item/CS_URS_2024_02/573231106"/>
    <hyperlink ref="F257" r:id="rId26" display="https://podminky.urs.cz/item/CS_URS_2024_02/577134111"/>
    <hyperlink ref="F262" r:id="rId27" display="https://podminky.urs.cz/item/CS_URS_2024_02/596211211"/>
    <hyperlink ref="F276" r:id="rId28" display="https://podminky.urs.cz/item/CS_URS_2024_02/596211214"/>
    <hyperlink ref="F280" r:id="rId29" display="https://podminky.urs.cz/item/CS_URS_2024_02/899101211"/>
    <hyperlink ref="F285" r:id="rId30" display="https://podminky.urs.cz/item/CS_URS_2024_02/899132212"/>
    <hyperlink ref="F289" r:id="rId31" display="https://podminky.urs.cz/item/CS_URS_2024_02/912211131"/>
    <hyperlink ref="F297" r:id="rId32" display="https://podminky.urs.cz/item/CS_URS_2024_02/914111121"/>
    <hyperlink ref="F308" r:id="rId33" display="https://podminky.urs.cz/item/CS_URS_2024_02/914511111"/>
    <hyperlink ref="F317" r:id="rId34" display="https://podminky.urs.cz/item/CS_URS_2024_02/915111122"/>
    <hyperlink ref="F320" r:id="rId35" display="https://podminky.urs.cz/item/CS_URS_2024_02/915131112"/>
    <hyperlink ref="F324" r:id="rId36" display="https://podminky.urs.cz/item/CS_URS_2024_02/915211122"/>
    <hyperlink ref="F327" r:id="rId37" display="https://podminky.urs.cz/item/CS_URS_2024_02/915231112"/>
    <hyperlink ref="F336" r:id="rId38" display="https://podminky.urs.cz/item/CS_URS_2024_02/915611111"/>
    <hyperlink ref="F339" r:id="rId39" display="https://podminky.urs.cz/item/CS_URS_2024_02/915621111"/>
    <hyperlink ref="F342" r:id="rId40" display="https://podminky.urs.cz/item/CS_URS_2024_02/916241213"/>
    <hyperlink ref="F358" r:id="rId41" display="https://podminky.urs.cz/item/CS_URS_2024_02/916991121"/>
    <hyperlink ref="F362" r:id="rId42" display="https://podminky.urs.cz/item/CS_URS_2024_02/919732211"/>
    <hyperlink ref="F369" r:id="rId43" display="https://podminky.urs.cz/item/CS_URS_2024_02/919735111"/>
    <hyperlink ref="F372" r:id="rId44" display="https://podminky.urs.cz/item/CS_URS_2024_02/919735112"/>
    <hyperlink ref="F375" r:id="rId45" display="https://podminky.urs.cz/item/CS_URS_2024_02/966006132"/>
    <hyperlink ref="F381" r:id="rId46" display="https://podminky.urs.cz/item/CS_URS_2024_02/966006211"/>
    <hyperlink ref="F387" r:id="rId47" display="https://podminky.urs.cz/item/CS_URS_2024_02/979024443"/>
    <hyperlink ref="F394" r:id="rId48" display="https://podminky.urs.cz/item/CS_URS_2024_02/997221561"/>
    <hyperlink ref="F401" r:id="rId49" display="https://podminky.urs.cz/item/CS_URS_2024_02/997221569"/>
    <hyperlink ref="F405" r:id="rId50" display="https://podminky.urs.cz/item/CS_URS_2024_02/997221611"/>
    <hyperlink ref="F408" r:id="rId51" display="https://podminky.urs.cz/item/CS_URS_2024_02/997221861"/>
    <hyperlink ref="F417" r:id="rId52" display="https://podminky.urs.cz/item/CS_URS_2024_02/997221873"/>
    <hyperlink ref="F420" r:id="rId53" display="https://podminky.urs.cz/item/CS_URS_2024_02/997221875"/>
    <hyperlink ref="F425" r:id="rId54" display="https://podminky.urs.cz/item/CS_URS_2024_02/998223011"/>
    <hyperlink ref="F430" r:id="rId55" display="https://podminky.urs.cz/item/CS_URS_2024_02/741110313"/>
    <hyperlink ref="F439" r:id="rId56" display="https://podminky.urs.cz/item/CS_URS_2024_02/741122133"/>
    <hyperlink ref="F445" r:id="rId57" display="https://podminky.urs.cz/item/CS_URS_2024_02/741132132"/>
    <hyperlink ref="F450" r:id="rId58" display="https://podminky.urs.cz/item/CS_URS_2024_02/741136001"/>
    <hyperlink ref="F455" r:id="rId59" display="https://podminky.urs.cz/item/CS_URS_2024_02/741373002"/>
    <hyperlink ref="F464" r:id="rId60" display="https://podminky.urs.cz/item/CS_URS_2024_02/741410041"/>
    <hyperlink ref="F471" r:id="rId61" display="https://podminky.urs.cz/item/CS_URS_2024_02/741420020"/>
    <hyperlink ref="F478" r:id="rId62" display="https://podminky.urs.cz/item/CS_URS_2024_02/741810001"/>
    <hyperlink ref="F481" r:id="rId63" display="https://podminky.urs.cz/item/CS_URS_2024_02/998741101"/>
    <hyperlink ref="F486" r:id="rId64" display="https://podminky.urs.cz/item/CS_URS_2024_02/210204011"/>
    <hyperlink ref="F500" r:id="rId65" display="https://podminky.urs.cz/item/CS_URS_2024_02/210204103"/>
    <hyperlink ref="F505" r:id="rId66" display="https://podminky.urs.cz/item/CS_URS_2024_02/210204201"/>
    <hyperlink ref="F512" r:id="rId67" display="https://podminky.urs.cz/item/CS_URS_2024_02/460010024"/>
    <hyperlink ref="F515" r:id="rId68" display="https://podminky.urs.cz/item/CS_URS_2024_02/460010025"/>
    <hyperlink ref="F518" r:id="rId69" display="https://podminky.urs.cz/item/CS_URS_2024_02/460131113"/>
    <hyperlink ref="F522" r:id="rId70" display="https://podminky.urs.cz/item/CS_URS_2024_02/460171172"/>
    <hyperlink ref="F531" r:id="rId71" display="https://podminky.urs.cz/item/CS_URS_2024_02/460341113"/>
    <hyperlink ref="F540" r:id="rId72" display="https://podminky.urs.cz/item/CS_URS_2024_02/460341121"/>
    <hyperlink ref="F544" r:id="rId73" display="https://podminky.urs.cz/item/CS_URS_2024_02/460361121"/>
    <hyperlink ref="F548" r:id="rId74" display="https://podminky.urs.cz/item/CS_URS_2024_02/460371121"/>
    <hyperlink ref="F554" r:id="rId75" display="https://podminky.urs.cz/item/CS_URS_2024_02/460451182"/>
    <hyperlink ref="F563" r:id="rId76" display="https://podminky.urs.cz/item/CS_URS_2024_02/460641125"/>
    <hyperlink ref="F572" r:id="rId77" display="https://podminky.urs.cz/item/CS_URS_2024_02/460661511"/>
    <hyperlink ref="F575" r:id="rId78" display="https://podminky.urs.cz/item/CS_URS_2024_02/460661512"/>
    <hyperlink ref="F581" r:id="rId79" display="https://podminky.urs.cz/item/CS_URS_2024_02/460791114"/>
    <hyperlink ref="F590" r:id="rId80" display="https://podminky.urs.cz/item/CS_URS_2024_02/469981111"/>
    <hyperlink ref="F594" r:id="rId81" display="https://podminky.urs.cz/item/CS_URS_2024_02/HZS2231"/>
    <hyperlink ref="F600" r:id="rId82" display="https://podminky.urs.cz/item/CS_URS_2024_02/043154000"/>
    <hyperlink ref="F606" r:id="rId83" display="https://podminky.urs.cz/item/CS_URS_2024_02/075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PŘECHODY PRO CHODCE V ULICI MEISNEROVA, K.Ú. CHOMUTOV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1109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25. 9. 2024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34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ROUND((SUM(BE83:BE120)),  2)</f>
        <v>0</v>
      </c>
      <c r="G33" s="40"/>
      <c r="H33" s="40"/>
      <c r="I33" s="150">
        <v>0.20999999999999999</v>
      </c>
      <c r="J33" s="149">
        <f>ROUND(((SUM(BE83:BE120))*I33),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ROUND((SUM(BF83:BF120)),  2)</f>
        <v>0</v>
      </c>
      <c r="G34" s="40"/>
      <c r="H34" s="40"/>
      <c r="I34" s="150">
        <v>0.12</v>
      </c>
      <c r="J34" s="149">
        <f>ROUND(((SUM(BF83:BF120))*I34),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ROUND((SUM(BG83:BG120)),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ROUND((SUM(BH83:BH120)),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ROUND((SUM(BI83:BI120)),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PŘECHODY PRO CHODCE V ULICI MEISNEROVA, K.Ú. CHOMUTOV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25. 9. 2024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STATUTÁRNÍ MĚSTO CHOMUTOV,Zborovská 4602,Chomutov</v>
      </c>
      <c r="G54" s="42"/>
      <c r="H54" s="42"/>
      <c r="I54" s="34" t="s">
        <v>31</v>
      </c>
      <c r="J54" s="38" t="str">
        <f>E21</f>
        <v>DOSPRO s.r.o.,Bořivojova 2420/19,Praha 3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1110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1111</v>
      </c>
      <c r="E62" s="176"/>
      <c r="F62" s="176"/>
      <c r="G62" s="176"/>
      <c r="H62" s="176"/>
      <c r="I62" s="176"/>
      <c r="J62" s="177">
        <f>J105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112</v>
      </c>
      <c r="E63" s="176"/>
      <c r="F63" s="176"/>
      <c r="G63" s="176"/>
      <c r="H63" s="176"/>
      <c r="I63" s="176"/>
      <c r="J63" s="177">
        <f>J110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113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62" t="str">
        <f>E7</f>
        <v>PŘECHODY PRO CHODCE V ULICI MEISNEROVA, K.Ú. CHOMUTOV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90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VRN - VRN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25. 9. 2024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>STATUTÁRNÍ MĚSTO CHOMUTOV,Zborovská 4602,Chomutov</v>
      </c>
      <c r="G79" s="42"/>
      <c r="H79" s="42"/>
      <c r="I79" s="34" t="s">
        <v>31</v>
      </c>
      <c r="J79" s="38" t="str">
        <f>E21</f>
        <v>DOSPRO s.r.o.,Bořivojova 2420/19,Praha 3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114</v>
      </c>
      <c r="D82" s="182" t="s">
        <v>58</v>
      </c>
      <c r="E82" s="182" t="s">
        <v>54</v>
      </c>
      <c r="F82" s="182" t="s">
        <v>55</v>
      </c>
      <c r="G82" s="182" t="s">
        <v>115</v>
      </c>
      <c r="H82" s="182" t="s">
        <v>116</v>
      </c>
      <c r="I82" s="182" t="s">
        <v>117</v>
      </c>
      <c r="J82" s="182" t="s">
        <v>94</v>
      </c>
      <c r="K82" s="183" t="s">
        <v>118</v>
      </c>
      <c r="L82" s="184"/>
      <c r="M82" s="94" t="s">
        <v>19</v>
      </c>
      <c r="N82" s="95" t="s">
        <v>43</v>
      </c>
      <c r="O82" s="95" t="s">
        <v>119</v>
      </c>
      <c r="P82" s="95" t="s">
        <v>120</v>
      </c>
      <c r="Q82" s="95" t="s">
        <v>121</v>
      </c>
      <c r="R82" s="95" t="s">
        <v>122</v>
      </c>
      <c r="S82" s="95" t="s">
        <v>123</v>
      </c>
      <c r="T82" s="96" t="s">
        <v>124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125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72</v>
      </c>
      <c r="AU83" s="19" t="s">
        <v>95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72</v>
      </c>
      <c r="E84" s="193" t="s">
        <v>87</v>
      </c>
      <c r="F84" s="193" t="s">
        <v>934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P85+P105+P110</f>
        <v>0</v>
      </c>
      <c r="Q84" s="198"/>
      <c r="R84" s="199">
        <f>R85+R105+R110</f>
        <v>0</v>
      </c>
      <c r="S84" s="198"/>
      <c r="T84" s="200">
        <f>T85+T105+T110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168</v>
      </c>
      <c r="AT84" s="202" t="s">
        <v>72</v>
      </c>
      <c r="AU84" s="202" t="s">
        <v>73</v>
      </c>
      <c r="AY84" s="201" t="s">
        <v>128</v>
      </c>
      <c r="BK84" s="203">
        <f>BK85+BK105+BK110</f>
        <v>0</v>
      </c>
    </row>
    <row r="85" s="12" customFormat="1" ht="22.8" customHeight="1">
      <c r="A85" s="12"/>
      <c r="B85" s="190"/>
      <c r="C85" s="191"/>
      <c r="D85" s="192" t="s">
        <v>72</v>
      </c>
      <c r="E85" s="204" t="s">
        <v>1112</v>
      </c>
      <c r="F85" s="204" t="s">
        <v>1113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SUM(P86:P104)</f>
        <v>0</v>
      </c>
      <c r="Q85" s="198"/>
      <c r="R85" s="199">
        <f>SUM(R86:R104)</f>
        <v>0</v>
      </c>
      <c r="S85" s="198"/>
      <c r="T85" s="20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168</v>
      </c>
      <c r="AT85" s="202" t="s">
        <v>72</v>
      </c>
      <c r="AU85" s="202" t="s">
        <v>81</v>
      </c>
      <c r="AY85" s="201" t="s">
        <v>128</v>
      </c>
      <c r="BK85" s="203">
        <f>SUM(BK86:BK104)</f>
        <v>0</v>
      </c>
    </row>
    <row r="86" s="2" customFormat="1" ht="16.5" customHeight="1">
      <c r="A86" s="40"/>
      <c r="B86" s="41"/>
      <c r="C86" s="206" t="s">
        <v>81</v>
      </c>
      <c r="D86" s="206" t="s">
        <v>130</v>
      </c>
      <c r="E86" s="207" t="s">
        <v>1114</v>
      </c>
      <c r="F86" s="208" t="s">
        <v>1115</v>
      </c>
      <c r="G86" s="209" t="s">
        <v>1116</v>
      </c>
      <c r="H86" s="210">
        <v>1</v>
      </c>
      <c r="I86" s="211"/>
      <c r="J86" s="212">
        <f>ROUND(I86*H86,2)</f>
        <v>0</v>
      </c>
      <c r="K86" s="208" t="s">
        <v>134</v>
      </c>
      <c r="L86" s="46"/>
      <c r="M86" s="213" t="s">
        <v>19</v>
      </c>
      <c r="N86" s="214" t="s">
        <v>44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940</v>
      </c>
      <c r="AT86" s="217" t="s">
        <v>130</v>
      </c>
      <c r="AU86" s="217" t="s">
        <v>83</v>
      </c>
      <c r="AY86" s="19" t="s">
        <v>128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81</v>
      </c>
      <c r="BK86" s="218">
        <f>ROUND(I86*H86,2)</f>
        <v>0</v>
      </c>
      <c r="BL86" s="19" t="s">
        <v>940</v>
      </c>
      <c r="BM86" s="217" t="s">
        <v>1117</v>
      </c>
    </row>
    <row r="87" s="2" customFormat="1">
      <c r="A87" s="40"/>
      <c r="B87" s="41"/>
      <c r="C87" s="42"/>
      <c r="D87" s="219" t="s">
        <v>137</v>
      </c>
      <c r="E87" s="42"/>
      <c r="F87" s="220" t="s">
        <v>1115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137</v>
      </c>
      <c r="AU87" s="19" t="s">
        <v>83</v>
      </c>
    </row>
    <row r="88" s="2" customFormat="1">
      <c r="A88" s="40"/>
      <c r="B88" s="41"/>
      <c r="C88" s="42"/>
      <c r="D88" s="224" t="s">
        <v>139</v>
      </c>
      <c r="E88" s="42"/>
      <c r="F88" s="225" t="s">
        <v>1118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139</v>
      </c>
      <c r="AU88" s="19" t="s">
        <v>83</v>
      </c>
    </row>
    <row r="89" s="13" customFormat="1">
      <c r="A89" s="13"/>
      <c r="B89" s="226"/>
      <c r="C89" s="227"/>
      <c r="D89" s="219" t="s">
        <v>141</v>
      </c>
      <c r="E89" s="228" t="s">
        <v>19</v>
      </c>
      <c r="F89" s="229" t="s">
        <v>1119</v>
      </c>
      <c r="G89" s="227"/>
      <c r="H89" s="228" t="s">
        <v>19</v>
      </c>
      <c r="I89" s="230"/>
      <c r="J89" s="227"/>
      <c r="K89" s="227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141</v>
      </c>
      <c r="AU89" s="235" t="s">
        <v>83</v>
      </c>
      <c r="AV89" s="13" t="s">
        <v>81</v>
      </c>
      <c r="AW89" s="13" t="s">
        <v>35</v>
      </c>
      <c r="AX89" s="13" t="s">
        <v>73</v>
      </c>
      <c r="AY89" s="235" t="s">
        <v>128</v>
      </c>
    </row>
    <row r="90" s="13" customFormat="1">
      <c r="A90" s="13"/>
      <c r="B90" s="226"/>
      <c r="C90" s="227"/>
      <c r="D90" s="219" t="s">
        <v>141</v>
      </c>
      <c r="E90" s="228" t="s">
        <v>19</v>
      </c>
      <c r="F90" s="229" t="s">
        <v>1120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141</v>
      </c>
      <c r="AU90" s="235" t="s">
        <v>83</v>
      </c>
      <c r="AV90" s="13" t="s">
        <v>81</v>
      </c>
      <c r="AW90" s="13" t="s">
        <v>35</v>
      </c>
      <c r="AX90" s="13" t="s">
        <v>73</v>
      </c>
      <c r="AY90" s="235" t="s">
        <v>128</v>
      </c>
    </row>
    <row r="91" s="13" customFormat="1">
      <c r="A91" s="13"/>
      <c r="B91" s="226"/>
      <c r="C91" s="227"/>
      <c r="D91" s="219" t="s">
        <v>141</v>
      </c>
      <c r="E91" s="228" t="s">
        <v>19</v>
      </c>
      <c r="F91" s="229" t="s">
        <v>1121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141</v>
      </c>
      <c r="AU91" s="235" t="s">
        <v>83</v>
      </c>
      <c r="AV91" s="13" t="s">
        <v>81</v>
      </c>
      <c r="AW91" s="13" t="s">
        <v>35</v>
      </c>
      <c r="AX91" s="13" t="s">
        <v>73</v>
      </c>
      <c r="AY91" s="235" t="s">
        <v>128</v>
      </c>
    </row>
    <row r="92" s="13" customFormat="1">
      <c r="A92" s="13"/>
      <c r="B92" s="226"/>
      <c r="C92" s="227"/>
      <c r="D92" s="219" t="s">
        <v>141</v>
      </c>
      <c r="E92" s="228" t="s">
        <v>19</v>
      </c>
      <c r="F92" s="229" t="s">
        <v>1122</v>
      </c>
      <c r="G92" s="227"/>
      <c r="H92" s="228" t="s">
        <v>19</v>
      </c>
      <c r="I92" s="230"/>
      <c r="J92" s="227"/>
      <c r="K92" s="227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141</v>
      </c>
      <c r="AU92" s="235" t="s">
        <v>83</v>
      </c>
      <c r="AV92" s="13" t="s">
        <v>81</v>
      </c>
      <c r="AW92" s="13" t="s">
        <v>35</v>
      </c>
      <c r="AX92" s="13" t="s">
        <v>73</v>
      </c>
      <c r="AY92" s="235" t="s">
        <v>128</v>
      </c>
    </row>
    <row r="93" s="14" customFormat="1">
      <c r="A93" s="14"/>
      <c r="B93" s="236"/>
      <c r="C93" s="237"/>
      <c r="D93" s="219" t="s">
        <v>141</v>
      </c>
      <c r="E93" s="238" t="s">
        <v>19</v>
      </c>
      <c r="F93" s="239" t="s">
        <v>81</v>
      </c>
      <c r="G93" s="237"/>
      <c r="H93" s="240">
        <v>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141</v>
      </c>
      <c r="AU93" s="246" t="s">
        <v>83</v>
      </c>
      <c r="AV93" s="14" t="s">
        <v>83</v>
      </c>
      <c r="AW93" s="14" t="s">
        <v>35</v>
      </c>
      <c r="AX93" s="14" t="s">
        <v>81</v>
      </c>
      <c r="AY93" s="246" t="s">
        <v>128</v>
      </c>
    </row>
    <row r="94" s="2" customFormat="1" ht="21.75" customHeight="1">
      <c r="A94" s="40"/>
      <c r="B94" s="41"/>
      <c r="C94" s="206" t="s">
        <v>83</v>
      </c>
      <c r="D94" s="206" t="s">
        <v>130</v>
      </c>
      <c r="E94" s="207" t="s">
        <v>1123</v>
      </c>
      <c r="F94" s="208" t="s">
        <v>1124</v>
      </c>
      <c r="G94" s="209" t="s">
        <v>1116</v>
      </c>
      <c r="H94" s="210">
        <v>1</v>
      </c>
      <c r="I94" s="211"/>
      <c r="J94" s="212">
        <f>ROUND(I94*H94,2)</f>
        <v>0</v>
      </c>
      <c r="K94" s="208" t="s">
        <v>134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940</v>
      </c>
      <c r="AT94" s="217" t="s">
        <v>130</v>
      </c>
      <c r="AU94" s="217" t="s">
        <v>83</v>
      </c>
      <c r="AY94" s="19" t="s">
        <v>128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940</v>
      </c>
      <c r="BM94" s="217" t="s">
        <v>1125</v>
      </c>
    </row>
    <row r="95" s="2" customFormat="1">
      <c r="A95" s="40"/>
      <c r="B95" s="41"/>
      <c r="C95" s="42"/>
      <c r="D95" s="219" t="s">
        <v>137</v>
      </c>
      <c r="E95" s="42"/>
      <c r="F95" s="220" t="s">
        <v>1126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137</v>
      </c>
      <c r="AU95" s="19" t="s">
        <v>83</v>
      </c>
    </row>
    <row r="96" s="2" customFormat="1">
      <c r="A96" s="40"/>
      <c r="B96" s="41"/>
      <c r="C96" s="42"/>
      <c r="D96" s="224" t="s">
        <v>139</v>
      </c>
      <c r="E96" s="42"/>
      <c r="F96" s="225" t="s">
        <v>1127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139</v>
      </c>
      <c r="AU96" s="19" t="s">
        <v>83</v>
      </c>
    </row>
    <row r="97" s="13" customFormat="1">
      <c r="A97" s="13"/>
      <c r="B97" s="226"/>
      <c r="C97" s="227"/>
      <c r="D97" s="219" t="s">
        <v>141</v>
      </c>
      <c r="E97" s="228" t="s">
        <v>19</v>
      </c>
      <c r="F97" s="229" t="s">
        <v>1128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141</v>
      </c>
      <c r="AU97" s="235" t="s">
        <v>83</v>
      </c>
      <c r="AV97" s="13" t="s">
        <v>81</v>
      </c>
      <c r="AW97" s="13" t="s">
        <v>35</v>
      </c>
      <c r="AX97" s="13" t="s">
        <v>73</v>
      </c>
      <c r="AY97" s="235" t="s">
        <v>128</v>
      </c>
    </row>
    <row r="98" s="13" customFormat="1">
      <c r="A98" s="13"/>
      <c r="B98" s="226"/>
      <c r="C98" s="227"/>
      <c r="D98" s="219" t="s">
        <v>141</v>
      </c>
      <c r="E98" s="228" t="s">
        <v>19</v>
      </c>
      <c r="F98" s="229" t="s">
        <v>1129</v>
      </c>
      <c r="G98" s="227"/>
      <c r="H98" s="228" t="s">
        <v>19</v>
      </c>
      <c r="I98" s="230"/>
      <c r="J98" s="227"/>
      <c r="K98" s="227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141</v>
      </c>
      <c r="AU98" s="235" t="s">
        <v>83</v>
      </c>
      <c r="AV98" s="13" t="s">
        <v>81</v>
      </c>
      <c r="AW98" s="13" t="s">
        <v>35</v>
      </c>
      <c r="AX98" s="13" t="s">
        <v>73</v>
      </c>
      <c r="AY98" s="235" t="s">
        <v>128</v>
      </c>
    </row>
    <row r="99" s="13" customFormat="1">
      <c r="A99" s="13"/>
      <c r="B99" s="226"/>
      <c r="C99" s="227"/>
      <c r="D99" s="219" t="s">
        <v>141</v>
      </c>
      <c r="E99" s="228" t="s">
        <v>19</v>
      </c>
      <c r="F99" s="229" t="s">
        <v>1130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141</v>
      </c>
      <c r="AU99" s="235" t="s">
        <v>83</v>
      </c>
      <c r="AV99" s="13" t="s">
        <v>81</v>
      </c>
      <c r="AW99" s="13" t="s">
        <v>35</v>
      </c>
      <c r="AX99" s="13" t="s">
        <v>73</v>
      </c>
      <c r="AY99" s="235" t="s">
        <v>128</v>
      </c>
    </row>
    <row r="100" s="13" customFormat="1">
      <c r="A100" s="13"/>
      <c r="B100" s="226"/>
      <c r="C100" s="227"/>
      <c r="D100" s="219" t="s">
        <v>141</v>
      </c>
      <c r="E100" s="228" t="s">
        <v>19</v>
      </c>
      <c r="F100" s="229" t="s">
        <v>1131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141</v>
      </c>
      <c r="AU100" s="235" t="s">
        <v>83</v>
      </c>
      <c r="AV100" s="13" t="s">
        <v>81</v>
      </c>
      <c r="AW100" s="13" t="s">
        <v>35</v>
      </c>
      <c r="AX100" s="13" t="s">
        <v>73</v>
      </c>
      <c r="AY100" s="235" t="s">
        <v>128</v>
      </c>
    </row>
    <row r="101" s="13" customFormat="1">
      <c r="A101" s="13"/>
      <c r="B101" s="226"/>
      <c r="C101" s="227"/>
      <c r="D101" s="219" t="s">
        <v>141</v>
      </c>
      <c r="E101" s="228" t="s">
        <v>19</v>
      </c>
      <c r="F101" s="229" t="s">
        <v>1132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141</v>
      </c>
      <c r="AU101" s="235" t="s">
        <v>83</v>
      </c>
      <c r="AV101" s="13" t="s">
        <v>81</v>
      </c>
      <c r="AW101" s="13" t="s">
        <v>35</v>
      </c>
      <c r="AX101" s="13" t="s">
        <v>73</v>
      </c>
      <c r="AY101" s="235" t="s">
        <v>128</v>
      </c>
    </row>
    <row r="102" s="13" customFormat="1">
      <c r="A102" s="13"/>
      <c r="B102" s="226"/>
      <c r="C102" s="227"/>
      <c r="D102" s="219" t="s">
        <v>141</v>
      </c>
      <c r="E102" s="228" t="s">
        <v>19</v>
      </c>
      <c r="F102" s="229" t="s">
        <v>1133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141</v>
      </c>
      <c r="AU102" s="235" t="s">
        <v>83</v>
      </c>
      <c r="AV102" s="13" t="s">
        <v>81</v>
      </c>
      <c r="AW102" s="13" t="s">
        <v>35</v>
      </c>
      <c r="AX102" s="13" t="s">
        <v>73</v>
      </c>
      <c r="AY102" s="235" t="s">
        <v>128</v>
      </c>
    </row>
    <row r="103" s="13" customFormat="1">
      <c r="A103" s="13"/>
      <c r="B103" s="226"/>
      <c r="C103" s="227"/>
      <c r="D103" s="219" t="s">
        <v>141</v>
      </c>
      <c r="E103" s="228" t="s">
        <v>19</v>
      </c>
      <c r="F103" s="229" t="s">
        <v>1134</v>
      </c>
      <c r="G103" s="227"/>
      <c r="H103" s="228" t="s">
        <v>19</v>
      </c>
      <c r="I103" s="230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141</v>
      </c>
      <c r="AU103" s="235" t="s">
        <v>83</v>
      </c>
      <c r="AV103" s="13" t="s">
        <v>81</v>
      </c>
      <c r="AW103" s="13" t="s">
        <v>35</v>
      </c>
      <c r="AX103" s="13" t="s">
        <v>73</v>
      </c>
      <c r="AY103" s="235" t="s">
        <v>128</v>
      </c>
    </row>
    <row r="104" s="14" customFormat="1">
      <c r="A104" s="14"/>
      <c r="B104" s="236"/>
      <c r="C104" s="237"/>
      <c r="D104" s="219" t="s">
        <v>141</v>
      </c>
      <c r="E104" s="238" t="s">
        <v>19</v>
      </c>
      <c r="F104" s="239" t="s">
        <v>81</v>
      </c>
      <c r="G104" s="237"/>
      <c r="H104" s="240">
        <v>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141</v>
      </c>
      <c r="AU104" s="246" t="s">
        <v>83</v>
      </c>
      <c r="AV104" s="14" t="s">
        <v>83</v>
      </c>
      <c r="AW104" s="14" t="s">
        <v>35</v>
      </c>
      <c r="AX104" s="14" t="s">
        <v>81</v>
      </c>
      <c r="AY104" s="246" t="s">
        <v>128</v>
      </c>
    </row>
    <row r="105" s="12" customFormat="1" ht="22.8" customHeight="1">
      <c r="A105" s="12"/>
      <c r="B105" s="190"/>
      <c r="C105" s="191"/>
      <c r="D105" s="192" t="s">
        <v>72</v>
      </c>
      <c r="E105" s="204" t="s">
        <v>1135</v>
      </c>
      <c r="F105" s="204" t="s">
        <v>1136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SUM(P106:P109)</f>
        <v>0</v>
      </c>
      <c r="Q105" s="198"/>
      <c r="R105" s="199">
        <f>SUM(R106:R109)</f>
        <v>0</v>
      </c>
      <c r="S105" s="198"/>
      <c r="T105" s="200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168</v>
      </c>
      <c r="AT105" s="202" t="s">
        <v>72</v>
      </c>
      <c r="AU105" s="202" t="s">
        <v>81</v>
      </c>
      <c r="AY105" s="201" t="s">
        <v>128</v>
      </c>
      <c r="BK105" s="203">
        <f>SUM(BK106:BK109)</f>
        <v>0</v>
      </c>
    </row>
    <row r="106" s="2" customFormat="1" ht="16.5" customHeight="1">
      <c r="A106" s="40"/>
      <c r="B106" s="41"/>
      <c r="C106" s="206" t="s">
        <v>156</v>
      </c>
      <c r="D106" s="206" t="s">
        <v>130</v>
      </c>
      <c r="E106" s="207" t="s">
        <v>1137</v>
      </c>
      <c r="F106" s="208" t="s">
        <v>1136</v>
      </c>
      <c r="G106" s="209" t="s">
        <v>1116</v>
      </c>
      <c r="H106" s="210">
        <v>1</v>
      </c>
      <c r="I106" s="211"/>
      <c r="J106" s="212">
        <f>ROUND(I106*H106,2)</f>
        <v>0</v>
      </c>
      <c r="K106" s="208" t="s">
        <v>134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940</v>
      </c>
      <c r="AT106" s="217" t="s">
        <v>130</v>
      </c>
      <c r="AU106" s="217" t="s">
        <v>83</v>
      </c>
      <c r="AY106" s="19" t="s">
        <v>128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940</v>
      </c>
      <c r="BM106" s="217" t="s">
        <v>1138</v>
      </c>
    </row>
    <row r="107" s="2" customFormat="1">
      <c r="A107" s="40"/>
      <c r="B107" s="41"/>
      <c r="C107" s="42"/>
      <c r="D107" s="219" t="s">
        <v>137</v>
      </c>
      <c r="E107" s="42"/>
      <c r="F107" s="220" t="s">
        <v>1136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137</v>
      </c>
      <c r="AU107" s="19" t="s">
        <v>83</v>
      </c>
    </row>
    <row r="108" s="2" customFormat="1">
      <c r="A108" s="40"/>
      <c r="B108" s="41"/>
      <c r="C108" s="42"/>
      <c r="D108" s="224" t="s">
        <v>139</v>
      </c>
      <c r="E108" s="42"/>
      <c r="F108" s="225" t="s">
        <v>1139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139</v>
      </c>
      <c r="AU108" s="19" t="s">
        <v>83</v>
      </c>
    </row>
    <row r="109" s="2" customFormat="1">
      <c r="A109" s="40"/>
      <c r="B109" s="41"/>
      <c r="C109" s="42"/>
      <c r="D109" s="219" t="s">
        <v>520</v>
      </c>
      <c r="E109" s="42"/>
      <c r="F109" s="268" t="s">
        <v>1140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520</v>
      </c>
      <c r="AU109" s="19" t="s">
        <v>83</v>
      </c>
    </row>
    <row r="110" s="12" customFormat="1" ht="22.8" customHeight="1">
      <c r="A110" s="12"/>
      <c r="B110" s="190"/>
      <c r="C110" s="191"/>
      <c r="D110" s="192" t="s">
        <v>72</v>
      </c>
      <c r="E110" s="204" t="s">
        <v>944</v>
      </c>
      <c r="F110" s="204" t="s">
        <v>945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SUM(P111:P120)</f>
        <v>0</v>
      </c>
      <c r="Q110" s="198"/>
      <c r="R110" s="199">
        <f>SUM(R111:R120)</f>
        <v>0</v>
      </c>
      <c r="S110" s="198"/>
      <c r="T110" s="200">
        <f>SUM(T111:T120)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168</v>
      </c>
      <c r="AT110" s="202" t="s">
        <v>72</v>
      </c>
      <c r="AU110" s="202" t="s">
        <v>81</v>
      </c>
      <c r="AY110" s="201" t="s">
        <v>128</v>
      </c>
      <c r="BK110" s="203">
        <f>SUM(BK111:BK120)</f>
        <v>0</v>
      </c>
    </row>
    <row r="111" s="2" customFormat="1" ht="21.75" customHeight="1">
      <c r="A111" s="40"/>
      <c r="B111" s="41"/>
      <c r="C111" s="206" t="s">
        <v>135</v>
      </c>
      <c r="D111" s="206" t="s">
        <v>130</v>
      </c>
      <c r="E111" s="207" t="s">
        <v>1141</v>
      </c>
      <c r="F111" s="208" t="s">
        <v>1142</v>
      </c>
      <c r="G111" s="209" t="s">
        <v>1116</v>
      </c>
      <c r="H111" s="210">
        <v>1</v>
      </c>
      <c r="I111" s="211"/>
      <c r="J111" s="212">
        <f>ROUND(I111*H111,2)</f>
        <v>0</v>
      </c>
      <c r="K111" s="208" t="s">
        <v>134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940</v>
      </c>
      <c r="AT111" s="217" t="s">
        <v>130</v>
      </c>
      <c r="AU111" s="217" t="s">
        <v>83</v>
      </c>
      <c r="AY111" s="19" t="s">
        <v>128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940</v>
      </c>
      <c r="BM111" s="217" t="s">
        <v>1143</v>
      </c>
    </row>
    <row r="112" s="2" customFormat="1">
      <c r="A112" s="40"/>
      <c r="B112" s="41"/>
      <c r="C112" s="42"/>
      <c r="D112" s="219" t="s">
        <v>137</v>
      </c>
      <c r="E112" s="42"/>
      <c r="F112" s="220" t="s">
        <v>1142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137</v>
      </c>
      <c r="AU112" s="19" t="s">
        <v>83</v>
      </c>
    </row>
    <row r="113" s="2" customFormat="1">
      <c r="A113" s="40"/>
      <c r="B113" s="41"/>
      <c r="C113" s="42"/>
      <c r="D113" s="224" t="s">
        <v>139</v>
      </c>
      <c r="E113" s="42"/>
      <c r="F113" s="225" t="s">
        <v>1144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139</v>
      </c>
      <c r="AU113" s="19" t="s">
        <v>83</v>
      </c>
    </row>
    <row r="114" s="2" customFormat="1" ht="24.15" customHeight="1">
      <c r="A114" s="40"/>
      <c r="B114" s="41"/>
      <c r="C114" s="206" t="s">
        <v>168</v>
      </c>
      <c r="D114" s="206" t="s">
        <v>130</v>
      </c>
      <c r="E114" s="207" t="s">
        <v>1145</v>
      </c>
      <c r="F114" s="208" t="s">
        <v>1146</v>
      </c>
      <c r="G114" s="209" t="s">
        <v>1116</v>
      </c>
      <c r="H114" s="210">
        <v>1</v>
      </c>
      <c r="I114" s="211"/>
      <c r="J114" s="212">
        <f>ROUND(I114*H114,2)</f>
        <v>0</v>
      </c>
      <c r="K114" s="208" t="s">
        <v>134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940</v>
      </c>
      <c r="AT114" s="217" t="s">
        <v>130</v>
      </c>
      <c r="AU114" s="217" t="s">
        <v>83</v>
      </c>
      <c r="AY114" s="19" t="s">
        <v>128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940</v>
      </c>
      <c r="BM114" s="217" t="s">
        <v>1147</v>
      </c>
    </row>
    <row r="115" s="2" customFormat="1">
      <c r="A115" s="40"/>
      <c r="B115" s="41"/>
      <c r="C115" s="42"/>
      <c r="D115" s="219" t="s">
        <v>137</v>
      </c>
      <c r="E115" s="42"/>
      <c r="F115" s="220" t="s">
        <v>1146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137</v>
      </c>
      <c r="AU115" s="19" t="s">
        <v>83</v>
      </c>
    </row>
    <row r="116" s="2" customFormat="1">
      <c r="A116" s="40"/>
      <c r="B116" s="41"/>
      <c r="C116" s="42"/>
      <c r="D116" s="224" t="s">
        <v>139</v>
      </c>
      <c r="E116" s="42"/>
      <c r="F116" s="225" t="s">
        <v>1148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139</v>
      </c>
      <c r="AU116" s="19" t="s">
        <v>83</v>
      </c>
    </row>
    <row r="117" s="13" customFormat="1">
      <c r="A117" s="13"/>
      <c r="B117" s="226"/>
      <c r="C117" s="227"/>
      <c r="D117" s="219" t="s">
        <v>141</v>
      </c>
      <c r="E117" s="228" t="s">
        <v>19</v>
      </c>
      <c r="F117" s="229" t="s">
        <v>1149</v>
      </c>
      <c r="G117" s="227"/>
      <c r="H117" s="228" t="s">
        <v>19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141</v>
      </c>
      <c r="AU117" s="235" t="s">
        <v>83</v>
      </c>
      <c r="AV117" s="13" t="s">
        <v>81</v>
      </c>
      <c r="AW117" s="13" t="s">
        <v>35</v>
      </c>
      <c r="AX117" s="13" t="s">
        <v>73</v>
      </c>
      <c r="AY117" s="235" t="s">
        <v>128</v>
      </c>
    </row>
    <row r="118" s="13" customFormat="1">
      <c r="A118" s="13"/>
      <c r="B118" s="226"/>
      <c r="C118" s="227"/>
      <c r="D118" s="219" t="s">
        <v>141</v>
      </c>
      <c r="E118" s="228" t="s">
        <v>19</v>
      </c>
      <c r="F118" s="229" t="s">
        <v>1150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141</v>
      </c>
      <c r="AU118" s="235" t="s">
        <v>83</v>
      </c>
      <c r="AV118" s="13" t="s">
        <v>81</v>
      </c>
      <c r="AW118" s="13" t="s">
        <v>35</v>
      </c>
      <c r="AX118" s="13" t="s">
        <v>73</v>
      </c>
      <c r="AY118" s="235" t="s">
        <v>128</v>
      </c>
    </row>
    <row r="119" s="13" customFormat="1">
      <c r="A119" s="13"/>
      <c r="B119" s="226"/>
      <c r="C119" s="227"/>
      <c r="D119" s="219" t="s">
        <v>141</v>
      </c>
      <c r="E119" s="228" t="s">
        <v>19</v>
      </c>
      <c r="F119" s="229" t="s">
        <v>1151</v>
      </c>
      <c r="G119" s="227"/>
      <c r="H119" s="228" t="s">
        <v>19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141</v>
      </c>
      <c r="AU119" s="235" t="s">
        <v>83</v>
      </c>
      <c r="AV119" s="13" t="s">
        <v>81</v>
      </c>
      <c r="AW119" s="13" t="s">
        <v>35</v>
      </c>
      <c r="AX119" s="13" t="s">
        <v>73</v>
      </c>
      <c r="AY119" s="235" t="s">
        <v>128</v>
      </c>
    </row>
    <row r="120" s="14" customFormat="1">
      <c r="A120" s="14"/>
      <c r="B120" s="236"/>
      <c r="C120" s="237"/>
      <c r="D120" s="219" t="s">
        <v>141</v>
      </c>
      <c r="E120" s="238" t="s">
        <v>19</v>
      </c>
      <c r="F120" s="239" t="s">
        <v>81</v>
      </c>
      <c r="G120" s="237"/>
      <c r="H120" s="240">
        <v>1</v>
      </c>
      <c r="I120" s="241"/>
      <c r="J120" s="237"/>
      <c r="K120" s="237"/>
      <c r="L120" s="242"/>
      <c r="M120" s="273"/>
      <c r="N120" s="274"/>
      <c r="O120" s="274"/>
      <c r="P120" s="274"/>
      <c r="Q120" s="274"/>
      <c r="R120" s="274"/>
      <c r="S120" s="274"/>
      <c r="T120" s="27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141</v>
      </c>
      <c r="AU120" s="246" t="s">
        <v>83</v>
      </c>
      <c r="AV120" s="14" t="s">
        <v>83</v>
      </c>
      <c r="AW120" s="14" t="s">
        <v>35</v>
      </c>
      <c r="AX120" s="14" t="s">
        <v>81</v>
      </c>
      <c r="AY120" s="246" t="s">
        <v>128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ZXpqWxzCkt0bdSyolED/NkprKgiaolURJPHHVm8KhakRvkdeSPIxzj9RrwvRlo61O1CdVoEpz8QlKKKTVsVsoA==" hashValue="bk9OryXtcitP26sUv8xesijEdGl36biaA+pQz3gpoBxvmgQvOCvgpnvv3LugteQCjeCyOufRxEZhH1yj+JSamA==" algorithmName="SHA-512" password="CB6D"/>
  <autoFilter ref="C82:K12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012002000"/>
    <hyperlink ref="F96" r:id="rId2" display="https://podminky.urs.cz/item/CS_URS_2024_02/013254000"/>
    <hyperlink ref="F108" r:id="rId3" display="https://podminky.urs.cz/item/CS_URS_2024_02/030001000"/>
    <hyperlink ref="F113" r:id="rId4" display="https://podminky.urs.cz/item/CS_URS_2024_02/072103002"/>
    <hyperlink ref="F116" r:id="rId5" display="https://podminky.urs.cz/item/CS_URS_2024_02/072103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1152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1153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1154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1155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1156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1157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1158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1159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1160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1161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1162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80</v>
      </c>
      <c r="F18" s="287" t="s">
        <v>1163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1164</v>
      </c>
      <c r="F19" s="287" t="s">
        <v>1165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1166</v>
      </c>
      <c r="F20" s="287" t="s">
        <v>1167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1168</v>
      </c>
      <c r="F21" s="287" t="s">
        <v>1169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1170</v>
      </c>
      <c r="F22" s="287" t="s">
        <v>1171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1172</v>
      </c>
      <c r="F23" s="287" t="s">
        <v>1173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1174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1175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1176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1177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1178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1179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1180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1181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1182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114</v>
      </c>
      <c r="F36" s="287"/>
      <c r="G36" s="287" t="s">
        <v>1183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1184</v>
      </c>
      <c r="F37" s="287"/>
      <c r="G37" s="287" t="s">
        <v>1185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54</v>
      </c>
      <c r="F38" s="287"/>
      <c r="G38" s="287" t="s">
        <v>1186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55</v>
      </c>
      <c r="F39" s="287"/>
      <c r="G39" s="287" t="s">
        <v>1187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115</v>
      </c>
      <c r="F40" s="287"/>
      <c r="G40" s="287" t="s">
        <v>1188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116</v>
      </c>
      <c r="F41" s="287"/>
      <c r="G41" s="287" t="s">
        <v>1189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1190</v>
      </c>
      <c r="F42" s="287"/>
      <c r="G42" s="287" t="s">
        <v>1191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1192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1193</v>
      </c>
      <c r="F44" s="287"/>
      <c r="G44" s="287" t="s">
        <v>1194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118</v>
      </c>
      <c r="F45" s="287"/>
      <c r="G45" s="287" t="s">
        <v>1195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1196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1197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1198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1199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1200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1201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1202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1203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1204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1205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1206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1207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1208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1209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1210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1211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1212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1213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1214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1215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1216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1217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1218</v>
      </c>
      <c r="D76" s="305"/>
      <c r="E76" s="305"/>
      <c r="F76" s="305" t="s">
        <v>1219</v>
      </c>
      <c r="G76" s="306"/>
      <c r="H76" s="305" t="s">
        <v>55</v>
      </c>
      <c r="I76" s="305" t="s">
        <v>58</v>
      </c>
      <c r="J76" s="305" t="s">
        <v>1220</v>
      </c>
      <c r="K76" s="304"/>
    </row>
    <row r="77" s="1" customFormat="1" ht="17.25" customHeight="1">
      <c r="B77" s="302"/>
      <c r="C77" s="307" t="s">
        <v>1221</v>
      </c>
      <c r="D77" s="307"/>
      <c r="E77" s="307"/>
      <c r="F77" s="308" t="s">
        <v>1222</v>
      </c>
      <c r="G77" s="309"/>
      <c r="H77" s="307"/>
      <c r="I77" s="307"/>
      <c r="J77" s="307" t="s">
        <v>1223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54</v>
      </c>
      <c r="D79" s="312"/>
      <c r="E79" s="312"/>
      <c r="F79" s="313" t="s">
        <v>1224</v>
      </c>
      <c r="G79" s="314"/>
      <c r="H79" s="290" t="s">
        <v>1225</v>
      </c>
      <c r="I79" s="290" t="s">
        <v>1226</v>
      </c>
      <c r="J79" s="290">
        <v>20</v>
      </c>
      <c r="K79" s="304"/>
    </row>
    <row r="80" s="1" customFormat="1" ht="15" customHeight="1">
      <c r="B80" s="302"/>
      <c r="C80" s="290" t="s">
        <v>1227</v>
      </c>
      <c r="D80" s="290"/>
      <c r="E80" s="290"/>
      <c r="F80" s="313" t="s">
        <v>1224</v>
      </c>
      <c r="G80" s="314"/>
      <c r="H80" s="290" t="s">
        <v>1228</v>
      </c>
      <c r="I80" s="290" t="s">
        <v>1226</v>
      </c>
      <c r="J80" s="290">
        <v>120</v>
      </c>
      <c r="K80" s="304"/>
    </row>
    <row r="81" s="1" customFormat="1" ht="15" customHeight="1">
      <c r="B81" s="315"/>
      <c r="C81" s="290" t="s">
        <v>1229</v>
      </c>
      <c r="D81" s="290"/>
      <c r="E81" s="290"/>
      <c r="F81" s="313" t="s">
        <v>1230</v>
      </c>
      <c r="G81" s="314"/>
      <c r="H81" s="290" t="s">
        <v>1231</v>
      </c>
      <c r="I81" s="290" t="s">
        <v>1226</v>
      </c>
      <c r="J81" s="290">
        <v>50</v>
      </c>
      <c r="K81" s="304"/>
    </row>
    <row r="82" s="1" customFormat="1" ht="15" customHeight="1">
      <c r="B82" s="315"/>
      <c r="C82" s="290" t="s">
        <v>1232</v>
      </c>
      <c r="D82" s="290"/>
      <c r="E82" s="290"/>
      <c r="F82" s="313" t="s">
        <v>1224</v>
      </c>
      <c r="G82" s="314"/>
      <c r="H82" s="290" t="s">
        <v>1233</v>
      </c>
      <c r="I82" s="290" t="s">
        <v>1234</v>
      </c>
      <c r="J82" s="290"/>
      <c r="K82" s="304"/>
    </row>
    <row r="83" s="1" customFormat="1" ht="15" customHeight="1">
      <c r="B83" s="315"/>
      <c r="C83" s="316" t="s">
        <v>1235</v>
      </c>
      <c r="D83" s="316"/>
      <c r="E83" s="316"/>
      <c r="F83" s="317" t="s">
        <v>1230</v>
      </c>
      <c r="G83" s="316"/>
      <c r="H83" s="316" t="s">
        <v>1236</v>
      </c>
      <c r="I83" s="316" t="s">
        <v>1226</v>
      </c>
      <c r="J83" s="316">
        <v>15</v>
      </c>
      <c r="K83" s="304"/>
    </row>
    <row r="84" s="1" customFormat="1" ht="15" customHeight="1">
      <c r="B84" s="315"/>
      <c r="C84" s="316" t="s">
        <v>1237</v>
      </c>
      <c r="D84" s="316"/>
      <c r="E84" s="316"/>
      <c r="F84" s="317" t="s">
        <v>1230</v>
      </c>
      <c r="G84" s="316"/>
      <c r="H84" s="316" t="s">
        <v>1238</v>
      </c>
      <c r="I84" s="316" t="s">
        <v>1226</v>
      </c>
      <c r="J84" s="316">
        <v>15</v>
      </c>
      <c r="K84" s="304"/>
    </row>
    <row r="85" s="1" customFormat="1" ht="15" customHeight="1">
      <c r="B85" s="315"/>
      <c r="C85" s="316" t="s">
        <v>1239</v>
      </c>
      <c r="D85" s="316"/>
      <c r="E85" s="316"/>
      <c r="F85" s="317" t="s">
        <v>1230</v>
      </c>
      <c r="G85" s="316"/>
      <c r="H85" s="316" t="s">
        <v>1240</v>
      </c>
      <c r="I85" s="316" t="s">
        <v>1226</v>
      </c>
      <c r="J85" s="316">
        <v>20</v>
      </c>
      <c r="K85" s="304"/>
    </row>
    <row r="86" s="1" customFormat="1" ht="15" customHeight="1">
      <c r="B86" s="315"/>
      <c r="C86" s="316" t="s">
        <v>1241</v>
      </c>
      <c r="D86" s="316"/>
      <c r="E86" s="316"/>
      <c r="F86" s="317" t="s">
        <v>1230</v>
      </c>
      <c r="G86" s="316"/>
      <c r="H86" s="316" t="s">
        <v>1242</v>
      </c>
      <c r="I86" s="316" t="s">
        <v>1226</v>
      </c>
      <c r="J86" s="316">
        <v>20</v>
      </c>
      <c r="K86" s="304"/>
    </row>
    <row r="87" s="1" customFormat="1" ht="15" customHeight="1">
      <c r="B87" s="315"/>
      <c r="C87" s="290" t="s">
        <v>1243</v>
      </c>
      <c r="D87" s="290"/>
      <c r="E87" s="290"/>
      <c r="F87" s="313" t="s">
        <v>1230</v>
      </c>
      <c r="G87" s="314"/>
      <c r="H87" s="290" t="s">
        <v>1244</v>
      </c>
      <c r="I87" s="290" t="s">
        <v>1226</v>
      </c>
      <c r="J87" s="290">
        <v>50</v>
      </c>
      <c r="K87" s="304"/>
    </row>
    <row r="88" s="1" customFormat="1" ht="15" customHeight="1">
      <c r="B88" s="315"/>
      <c r="C88" s="290" t="s">
        <v>1245</v>
      </c>
      <c r="D88" s="290"/>
      <c r="E88" s="290"/>
      <c r="F88" s="313" t="s">
        <v>1230</v>
      </c>
      <c r="G88" s="314"/>
      <c r="H88" s="290" t="s">
        <v>1246</v>
      </c>
      <c r="I88" s="290" t="s">
        <v>1226</v>
      </c>
      <c r="J88" s="290">
        <v>20</v>
      </c>
      <c r="K88" s="304"/>
    </row>
    <row r="89" s="1" customFormat="1" ht="15" customHeight="1">
      <c r="B89" s="315"/>
      <c r="C89" s="290" t="s">
        <v>1247</v>
      </c>
      <c r="D89" s="290"/>
      <c r="E89" s="290"/>
      <c r="F89" s="313" t="s">
        <v>1230</v>
      </c>
      <c r="G89" s="314"/>
      <c r="H89" s="290" t="s">
        <v>1248</v>
      </c>
      <c r="I89" s="290" t="s">
        <v>1226</v>
      </c>
      <c r="J89" s="290">
        <v>20</v>
      </c>
      <c r="K89" s="304"/>
    </row>
    <row r="90" s="1" customFormat="1" ht="15" customHeight="1">
      <c r="B90" s="315"/>
      <c r="C90" s="290" t="s">
        <v>1249</v>
      </c>
      <c r="D90" s="290"/>
      <c r="E90" s="290"/>
      <c r="F90" s="313" t="s">
        <v>1230</v>
      </c>
      <c r="G90" s="314"/>
      <c r="H90" s="290" t="s">
        <v>1250</v>
      </c>
      <c r="I90" s="290" t="s">
        <v>1226</v>
      </c>
      <c r="J90" s="290">
        <v>50</v>
      </c>
      <c r="K90" s="304"/>
    </row>
    <row r="91" s="1" customFormat="1" ht="15" customHeight="1">
      <c r="B91" s="315"/>
      <c r="C91" s="290" t="s">
        <v>1251</v>
      </c>
      <c r="D91" s="290"/>
      <c r="E91" s="290"/>
      <c r="F91" s="313" t="s">
        <v>1230</v>
      </c>
      <c r="G91" s="314"/>
      <c r="H91" s="290" t="s">
        <v>1251</v>
      </c>
      <c r="I91" s="290" t="s">
        <v>1226</v>
      </c>
      <c r="J91" s="290">
        <v>50</v>
      </c>
      <c r="K91" s="304"/>
    </row>
    <row r="92" s="1" customFormat="1" ht="15" customHeight="1">
      <c r="B92" s="315"/>
      <c r="C92" s="290" t="s">
        <v>1252</v>
      </c>
      <c r="D92" s="290"/>
      <c r="E92" s="290"/>
      <c r="F92" s="313" t="s">
        <v>1230</v>
      </c>
      <c r="G92" s="314"/>
      <c r="H92" s="290" t="s">
        <v>1253</v>
      </c>
      <c r="I92" s="290" t="s">
        <v>1226</v>
      </c>
      <c r="J92" s="290">
        <v>255</v>
      </c>
      <c r="K92" s="304"/>
    </row>
    <row r="93" s="1" customFormat="1" ht="15" customHeight="1">
      <c r="B93" s="315"/>
      <c r="C93" s="290" t="s">
        <v>1254</v>
      </c>
      <c r="D93" s="290"/>
      <c r="E93" s="290"/>
      <c r="F93" s="313" t="s">
        <v>1224</v>
      </c>
      <c r="G93" s="314"/>
      <c r="H93" s="290" t="s">
        <v>1255</v>
      </c>
      <c r="I93" s="290" t="s">
        <v>1256</v>
      </c>
      <c r="J93" s="290"/>
      <c r="K93" s="304"/>
    </row>
    <row r="94" s="1" customFormat="1" ht="15" customHeight="1">
      <c r="B94" s="315"/>
      <c r="C94" s="290" t="s">
        <v>1257</v>
      </c>
      <c r="D94" s="290"/>
      <c r="E94" s="290"/>
      <c r="F94" s="313" t="s">
        <v>1224</v>
      </c>
      <c r="G94" s="314"/>
      <c r="H94" s="290" t="s">
        <v>1258</v>
      </c>
      <c r="I94" s="290" t="s">
        <v>1259</v>
      </c>
      <c r="J94" s="290"/>
      <c r="K94" s="304"/>
    </row>
    <row r="95" s="1" customFormat="1" ht="15" customHeight="1">
      <c r="B95" s="315"/>
      <c r="C95" s="290" t="s">
        <v>1260</v>
      </c>
      <c r="D95" s="290"/>
      <c r="E95" s="290"/>
      <c r="F95" s="313" t="s">
        <v>1224</v>
      </c>
      <c r="G95" s="314"/>
      <c r="H95" s="290" t="s">
        <v>1260</v>
      </c>
      <c r="I95" s="290" t="s">
        <v>1259</v>
      </c>
      <c r="J95" s="290"/>
      <c r="K95" s="304"/>
    </row>
    <row r="96" s="1" customFormat="1" ht="15" customHeight="1">
      <c r="B96" s="315"/>
      <c r="C96" s="290" t="s">
        <v>39</v>
      </c>
      <c r="D96" s="290"/>
      <c r="E96" s="290"/>
      <c r="F96" s="313" t="s">
        <v>1224</v>
      </c>
      <c r="G96" s="314"/>
      <c r="H96" s="290" t="s">
        <v>1261</v>
      </c>
      <c r="I96" s="290" t="s">
        <v>1259</v>
      </c>
      <c r="J96" s="290"/>
      <c r="K96" s="304"/>
    </row>
    <row r="97" s="1" customFormat="1" ht="15" customHeight="1">
      <c r="B97" s="315"/>
      <c r="C97" s="290" t="s">
        <v>49</v>
      </c>
      <c r="D97" s="290"/>
      <c r="E97" s="290"/>
      <c r="F97" s="313" t="s">
        <v>1224</v>
      </c>
      <c r="G97" s="314"/>
      <c r="H97" s="290" t="s">
        <v>1262</v>
      </c>
      <c r="I97" s="290" t="s">
        <v>1259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1263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1218</v>
      </c>
      <c r="D103" s="305"/>
      <c r="E103" s="305"/>
      <c r="F103" s="305" t="s">
        <v>1219</v>
      </c>
      <c r="G103" s="306"/>
      <c r="H103" s="305" t="s">
        <v>55</v>
      </c>
      <c r="I103" s="305" t="s">
        <v>58</v>
      </c>
      <c r="J103" s="305" t="s">
        <v>1220</v>
      </c>
      <c r="K103" s="304"/>
    </row>
    <row r="104" s="1" customFormat="1" ht="17.25" customHeight="1">
      <c r="B104" s="302"/>
      <c r="C104" s="307" t="s">
        <v>1221</v>
      </c>
      <c r="D104" s="307"/>
      <c r="E104" s="307"/>
      <c r="F104" s="308" t="s">
        <v>1222</v>
      </c>
      <c r="G104" s="309"/>
      <c r="H104" s="307"/>
      <c r="I104" s="307"/>
      <c r="J104" s="307" t="s">
        <v>1223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54</v>
      </c>
      <c r="D106" s="312"/>
      <c r="E106" s="312"/>
      <c r="F106" s="313" t="s">
        <v>1224</v>
      </c>
      <c r="G106" s="290"/>
      <c r="H106" s="290" t="s">
        <v>1264</v>
      </c>
      <c r="I106" s="290" t="s">
        <v>1226</v>
      </c>
      <c r="J106" s="290">
        <v>20</v>
      </c>
      <c r="K106" s="304"/>
    </row>
    <row r="107" s="1" customFormat="1" ht="15" customHeight="1">
      <c r="B107" s="302"/>
      <c r="C107" s="290" t="s">
        <v>1227</v>
      </c>
      <c r="D107" s="290"/>
      <c r="E107" s="290"/>
      <c r="F107" s="313" t="s">
        <v>1224</v>
      </c>
      <c r="G107" s="290"/>
      <c r="H107" s="290" t="s">
        <v>1264</v>
      </c>
      <c r="I107" s="290" t="s">
        <v>1226</v>
      </c>
      <c r="J107" s="290">
        <v>120</v>
      </c>
      <c r="K107" s="304"/>
    </row>
    <row r="108" s="1" customFormat="1" ht="15" customHeight="1">
      <c r="B108" s="315"/>
      <c r="C108" s="290" t="s">
        <v>1229</v>
      </c>
      <c r="D108" s="290"/>
      <c r="E108" s="290"/>
      <c r="F108" s="313" t="s">
        <v>1230</v>
      </c>
      <c r="G108" s="290"/>
      <c r="H108" s="290" t="s">
        <v>1264</v>
      </c>
      <c r="I108" s="290" t="s">
        <v>1226</v>
      </c>
      <c r="J108" s="290">
        <v>50</v>
      </c>
      <c r="K108" s="304"/>
    </row>
    <row r="109" s="1" customFormat="1" ht="15" customHeight="1">
      <c r="B109" s="315"/>
      <c r="C109" s="290" t="s">
        <v>1232</v>
      </c>
      <c r="D109" s="290"/>
      <c r="E109" s="290"/>
      <c r="F109" s="313" t="s">
        <v>1224</v>
      </c>
      <c r="G109" s="290"/>
      <c r="H109" s="290" t="s">
        <v>1264</v>
      </c>
      <c r="I109" s="290" t="s">
        <v>1234</v>
      </c>
      <c r="J109" s="290"/>
      <c r="K109" s="304"/>
    </row>
    <row r="110" s="1" customFormat="1" ht="15" customHeight="1">
      <c r="B110" s="315"/>
      <c r="C110" s="290" t="s">
        <v>1243</v>
      </c>
      <c r="D110" s="290"/>
      <c r="E110" s="290"/>
      <c r="F110" s="313" t="s">
        <v>1230</v>
      </c>
      <c r="G110" s="290"/>
      <c r="H110" s="290" t="s">
        <v>1264</v>
      </c>
      <c r="I110" s="290" t="s">
        <v>1226</v>
      </c>
      <c r="J110" s="290">
        <v>50</v>
      </c>
      <c r="K110" s="304"/>
    </row>
    <row r="111" s="1" customFormat="1" ht="15" customHeight="1">
      <c r="B111" s="315"/>
      <c r="C111" s="290" t="s">
        <v>1251</v>
      </c>
      <c r="D111" s="290"/>
      <c r="E111" s="290"/>
      <c r="F111" s="313" t="s">
        <v>1230</v>
      </c>
      <c r="G111" s="290"/>
      <c r="H111" s="290" t="s">
        <v>1264</v>
      </c>
      <c r="I111" s="290" t="s">
        <v>1226</v>
      </c>
      <c r="J111" s="290">
        <v>50</v>
      </c>
      <c r="K111" s="304"/>
    </row>
    <row r="112" s="1" customFormat="1" ht="15" customHeight="1">
      <c r="B112" s="315"/>
      <c r="C112" s="290" t="s">
        <v>1249</v>
      </c>
      <c r="D112" s="290"/>
      <c r="E112" s="290"/>
      <c r="F112" s="313" t="s">
        <v>1230</v>
      </c>
      <c r="G112" s="290"/>
      <c r="H112" s="290" t="s">
        <v>1264</v>
      </c>
      <c r="I112" s="290" t="s">
        <v>1226</v>
      </c>
      <c r="J112" s="290">
        <v>50</v>
      </c>
      <c r="K112" s="304"/>
    </row>
    <row r="113" s="1" customFormat="1" ht="15" customHeight="1">
      <c r="B113" s="315"/>
      <c r="C113" s="290" t="s">
        <v>54</v>
      </c>
      <c r="D113" s="290"/>
      <c r="E113" s="290"/>
      <c r="F113" s="313" t="s">
        <v>1224</v>
      </c>
      <c r="G113" s="290"/>
      <c r="H113" s="290" t="s">
        <v>1265</v>
      </c>
      <c r="I113" s="290" t="s">
        <v>1226</v>
      </c>
      <c r="J113" s="290">
        <v>20</v>
      </c>
      <c r="K113" s="304"/>
    </row>
    <row r="114" s="1" customFormat="1" ht="15" customHeight="1">
      <c r="B114" s="315"/>
      <c r="C114" s="290" t="s">
        <v>1266</v>
      </c>
      <c r="D114" s="290"/>
      <c r="E114" s="290"/>
      <c r="F114" s="313" t="s">
        <v>1224</v>
      </c>
      <c r="G114" s="290"/>
      <c r="H114" s="290" t="s">
        <v>1267</v>
      </c>
      <c r="I114" s="290" t="s">
        <v>1226</v>
      </c>
      <c r="J114" s="290">
        <v>120</v>
      </c>
      <c r="K114" s="304"/>
    </row>
    <row r="115" s="1" customFormat="1" ht="15" customHeight="1">
      <c r="B115" s="315"/>
      <c r="C115" s="290" t="s">
        <v>39</v>
      </c>
      <c r="D115" s="290"/>
      <c r="E115" s="290"/>
      <c r="F115" s="313" t="s">
        <v>1224</v>
      </c>
      <c r="G115" s="290"/>
      <c r="H115" s="290" t="s">
        <v>1268</v>
      </c>
      <c r="I115" s="290" t="s">
        <v>1259</v>
      </c>
      <c r="J115" s="290"/>
      <c r="K115" s="304"/>
    </row>
    <row r="116" s="1" customFormat="1" ht="15" customHeight="1">
      <c r="B116" s="315"/>
      <c r="C116" s="290" t="s">
        <v>49</v>
      </c>
      <c r="D116" s="290"/>
      <c r="E116" s="290"/>
      <c r="F116" s="313" t="s">
        <v>1224</v>
      </c>
      <c r="G116" s="290"/>
      <c r="H116" s="290" t="s">
        <v>1269</v>
      </c>
      <c r="I116" s="290" t="s">
        <v>1259</v>
      </c>
      <c r="J116" s="290"/>
      <c r="K116" s="304"/>
    </row>
    <row r="117" s="1" customFormat="1" ht="15" customHeight="1">
      <c r="B117" s="315"/>
      <c r="C117" s="290" t="s">
        <v>58</v>
      </c>
      <c r="D117" s="290"/>
      <c r="E117" s="290"/>
      <c r="F117" s="313" t="s">
        <v>1224</v>
      </c>
      <c r="G117" s="290"/>
      <c r="H117" s="290" t="s">
        <v>1270</v>
      </c>
      <c r="I117" s="290" t="s">
        <v>1271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1272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1218</v>
      </c>
      <c r="D123" s="305"/>
      <c r="E123" s="305"/>
      <c r="F123" s="305" t="s">
        <v>1219</v>
      </c>
      <c r="G123" s="306"/>
      <c r="H123" s="305" t="s">
        <v>55</v>
      </c>
      <c r="I123" s="305" t="s">
        <v>58</v>
      </c>
      <c r="J123" s="305" t="s">
        <v>1220</v>
      </c>
      <c r="K123" s="334"/>
    </row>
    <row r="124" s="1" customFormat="1" ht="17.25" customHeight="1">
      <c r="B124" s="333"/>
      <c r="C124" s="307" t="s">
        <v>1221</v>
      </c>
      <c r="D124" s="307"/>
      <c r="E124" s="307"/>
      <c r="F124" s="308" t="s">
        <v>1222</v>
      </c>
      <c r="G124" s="309"/>
      <c r="H124" s="307"/>
      <c r="I124" s="307"/>
      <c r="J124" s="307" t="s">
        <v>1223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1227</v>
      </c>
      <c r="D126" s="312"/>
      <c r="E126" s="312"/>
      <c r="F126" s="313" t="s">
        <v>1224</v>
      </c>
      <c r="G126" s="290"/>
      <c r="H126" s="290" t="s">
        <v>1264</v>
      </c>
      <c r="I126" s="290" t="s">
        <v>1226</v>
      </c>
      <c r="J126" s="290">
        <v>120</v>
      </c>
      <c r="K126" s="338"/>
    </row>
    <row r="127" s="1" customFormat="1" ht="15" customHeight="1">
      <c r="B127" s="335"/>
      <c r="C127" s="290" t="s">
        <v>1273</v>
      </c>
      <c r="D127" s="290"/>
      <c r="E127" s="290"/>
      <c r="F127" s="313" t="s">
        <v>1224</v>
      </c>
      <c r="G127" s="290"/>
      <c r="H127" s="290" t="s">
        <v>1274</v>
      </c>
      <c r="I127" s="290" t="s">
        <v>1226</v>
      </c>
      <c r="J127" s="290" t="s">
        <v>1275</v>
      </c>
      <c r="K127" s="338"/>
    </row>
    <row r="128" s="1" customFormat="1" ht="15" customHeight="1">
      <c r="B128" s="335"/>
      <c r="C128" s="290" t="s">
        <v>1172</v>
      </c>
      <c r="D128" s="290"/>
      <c r="E128" s="290"/>
      <c r="F128" s="313" t="s">
        <v>1224</v>
      </c>
      <c r="G128" s="290"/>
      <c r="H128" s="290" t="s">
        <v>1276</v>
      </c>
      <c r="I128" s="290" t="s">
        <v>1226</v>
      </c>
      <c r="J128" s="290" t="s">
        <v>1275</v>
      </c>
      <c r="K128" s="338"/>
    </row>
    <row r="129" s="1" customFormat="1" ht="15" customHeight="1">
      <c r="B129" s="335"/>
      <c r="C129" s="290" t="s">
        <v>1235</v>
      </c>
      <c r="D129" s="290"/>
      <c r="E129" s="290"/>
      <c r="F129" s="313" t="s">
        <v>1230</v>
      </c>
      <c r="G129" s="290"/>
      <c r="H129" s="290" t="s">
        <v>1236</v>
      </c>
      <c r="I129" s="290" t="s">
        <v>1226</v>
      </c>
      <c r="J129" s="290">
        <v>15</v>
      </c>
      <c r="K129" s="338"/>
    </row>
    <row r="130" s="1" customFormat="1" ht="15" customHeight="1">
      <c r="B130" s="335"/>
      <c r="C130" s="316" t="s">
        <v>1237</v>
      </c>
      <c r="D130" s="316"/>
      <c r="E130" s="316"/>
      <c r="F130" s="317" t="s">
        <v>1230</v>
      </c>
      <c r="G130" s="316"/>
      <c r="H130" s="316" t="s">
        <v>1238</v>
      </c>
      <c r="I130" s="316" t="s">
        <v>1226</v>
      </c>
      <c r="J130" s="316">
        <v>15</v>
      </c>
      <c r="K130" s="338"/>
    </row>
    <row r="131" s="1" customFormat="1" ht="15" customHeight="1">
      <c r="B131" s="335"/>
      <c r="C131" s="316" t="s">
        <v>1239</v>
      </c>
      <c r="D131" s="316"/>
      <c r="E131" s="316"/>
      <c r="F131" s="317" t="s">
        <v>1230</v>
      </c>
      <c r="G131" s="316"/>
      <c r="H131" s="316" t="s">
        <v>1240</v>
      </c>
      <c r="I131" s="316" t="s">
        <v>1226</v>
      </c>
      <c r="J131" s="316">
        <v>20</v>
      </c>
      <c r="K131" s="338"/>
    </row>
    <row r="132" s="1" customFormat="1" ht="15" customHeight="1">
      <c r="B132" s="335"/>
      <c r="C132" s="316" t="s">
        <v>1241</v>
      </c>
      <c r="D132" s="316"/>
      <c r="E132" s="316"/>
      <c r="F132" s="317" t="s">
        <v>1230</v>
      </c>
      <c r="G132" s="316"/>
      <c r="H132" s="316" t="s">
        <v>1242</v>
      </c>
      <c r="I132" s="316" t="s">
        <v>1226</v>
      </c>
      <c r="J132" s="316">
        <v>20</v>
      </c>
      <c r="K132" s="338"/>
    </row>
    <row r="133" s="1" customFormat="1" ht="15" customHeight="1">
      <c r="B133" s="335"/>
      <c r="C133" s="290" t="s">
        <v>1229</v>
      </c>
      <c r="D133" s="290"/>
      <c r="E133" s="290"/>
      <c r="F133" s="313" t="s">
        <v>1230</v>
      </c>
      <c r="G133" s="290"/>
      <c r="H133" s="290" t="s">
        <v>1264</v>
      </c>
      <c r="I133" s="290" t="s">
        <v>1226</v>
      </c>
      <c r="J133" s="290">
        <v>50</v>
      </c>
      <c r="K133" s="338"/>
    </row>
    <row r="134" s="1" customFormat="1" ht="15" customHeight="1">
      <c r="B134" s="335"/>
      <c r="C134" s="290" t="s">
        <v>1243</v>
      </c>
      <c r="D134" s="290"/>
      <c r="E134" s="290"/>
      <c r="F134" s="313" t="s">
        <v>1230</v>
      </c>
      <c r="G134" s="290"/>
      <c r="H134" s="290" t="s">
        <v>1264</v>
      </c>
      <c r="I134" s="290" t="s">
        <v>1226</v>
      </c>
      <c r="J134" s="290">
        <v>50</v>
      </c>
      <c r="K134" s="338"/>
    </row>
    <row r="135" s="1" customFormat="1" ht="15" customHeight="1">
      <c r="B135" s="335"/>
      <c r="C135" s="290" t="s">
        <v>1249</v>
      </c>
      <c r="D135" s="290"/>
      <c r="E135" s="290"/>
      <c r="F135" s="313" t="s">
        <v>1230</v>
      </c>
      <c r="G135" s="290"/>
      <c r="H135" s="290" t="s">
        <v>1264</v>
      </c>
      <c r="I135" s="290" t="s">
        <v>1226</v>
      </c>
      <c r="J135" s="290">
        <v>50</v>
      </c>
      <c r="K135" s="338"/>
    </row>
    <row r="136" s="1" customFormat="1" ht="15" customHeight="1">
      <c r="B136" s="335"/>
      <c r="C136" s="290" t="s">
        <v>1251</v>
      </c>
      <c r="D136" s="290"/>
      <c r="E136" s="290"/>
      <c r="F136" s="313" t="s">
        <v>1230</v>
      </c>
      <c r="G136" s="290"/>
      <c r="H136" s="290" t="s">
        <v>1264</v>
      </c>
      <c r="I136" s="290" t="s">
        <v>1226</v>
      </c>
      <c r="J136" s="290">
        <v>50</v>
      </c>
      <c r="K136" s="338"/>
    </row>
    <row r="137" s="1" customFormat="1" ht="15" customHeight="1">
      <c r="B137" s="335"/>
      <c r="C137" s="290" t="s">
        <v>1252</v>
      </c>
      <c r="D137" s="290"/>
      <c r="E137" s="290"/>
      <c r="F137" s="313" t="s">
        <v>1230</v>
      </c>
      <c r="G137" s="290"/>
      <c r="H137" s="290" t="s">
        <v>1277</v>
      </c>
      <c r="I137" s="290" t="s">
        <v>1226</v>
      </c>
      <c r="J137" s="290">
        <v>255</v>
      </c>
      <c r="K137" s="338"/>
    </row>
    <row r="138" s="1" customFormat="1" ht="15" customHeight="1">
      <c r="B138" s="335"/>
      <c r="C138" s="290" t="s">
        <v>1254</v>
      </c>
      <c r="D138" s="290"/>
      <c r="E138" s="290"/>
      <c r="F138" s="313" t="s">
        <v>1224</v>
      </c>
      <c r="G138" s="290"/>
      <c r="H138" s="290" t="s">
        <v>1278</v>
      </c>
      <c r="I138" s="290" t="s">
        <v>1256</v>
      </c>
      <c r="J138" s="290"/>
      <c r="K138" s="338"/>
    </row>
    <row r="139" s="1" customFormat="1" ht="15" customHeight="1">
      <c r="B139" s="335"/>
      <c r="C139" s="290" t="s">
        <v>1257</v>
      </c>
      <c r="D139" s="290"/>
      <c r="E139" s="290"/>
      <c r="F139" s="313" t="s">
        <v>1224</v>
      </c>
      <c r="G139" s="290"/>
      <c r="H139" s="290" t="s">
        <v>1279</v>
      </c>
      <c r="I139" s="290" t="s">
        <v>1259</v>
      </c>
      <c r="J139" s="290"/>
      <c r="K139" s="338"/>
    </row>
    <row r="140" s="1" customFormat="1" ht="15" customHeight="1">
      <c r="B140" s="335"/>
      <c r="C140" s="290" t="s">
        <v>1260</v>
      </c>
      <c r="D140" s="290"/>
      <c r="E140" s="290"/>
      <c r="F140" s="313" t="s">
        <v>1224</v>
      </c>
      <c r="G140" s="290"/>
      <c r="H140" s="290" t="s">
        <v>1260</v>
      </c>
      <c r="I140" s="290" t="s">
        <v>1259</v>
      </c>
      <c r="J140" s="290"/>
      <c r="K140" s="338"/>
    </row>
    <row r="141" s="1" customFormat="1" ht="15" customHeight="1">
      <c r="B141" s="335"/>
      <c r="C141" s="290" t="s">
        <v>39</v>
      </c>
      <c r="D141" s="290"/>
      <c r="E141" s="290"/>
      <c r="F141" s="313" t="s">
        <v>1224</v>
      </c>
      <c r="G141" s="290"/>
      <c r="H141" s="290" t="s">
        <v>1280</v>
      </c>
      <c r="I141" s="290" t="s">
        <v>1259</v>
      </c>
      <c r="J141" s="290"/>
      <c r="K141" s="338"/>
    </row>
    <row r="142" s="1" customFormat="1" ht="15" customHeight="1">
      <c r="B142" s="335"/>
      <c r="C142" s="290" t="s">
        <v>1281</v>
      </c>
      <c r="D142" s="290"/>
      <c r="E142" s="290"/>
      <c r="F142" s="313" t="s">
        <v>1224</v>
      </c>
      <c r="G142" s="290"/>
      <c r="H142" s="290" t="s">
        <v>1282</v>
      </c>
      <c r="I142" s="290" t="s">
        <v>1259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1283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1218</v>
      </c>
      <c r="D148" s="305"/>
      <c r="E148" s="305"/>
      <c r="F148" s="305" t="s">
        <v>1219</v>
      </c>
      <c r="G148" s="306"/>
      <c r="H148" s="305" t="s">
        <v>55</v>
      </c>
      <c r="I148" s="305" t="s">
        <v>58</v>
      </c>
      <c r="J148" s="305" t="s">
        <v>1220</v>
      </c>
      <c r="K148" s="304"/>
    </row>
    <row r="149" s="1" customFormat="1" ht="17.25" customHeight="1">
      <c r="B149" s="302"/>
      <c r="C149" s="307" t="s">
        <v>1221</v>
      </c>
      <c r="D149" s="307"/>
      <c r="E149" s="307"/>
      <c r="F149" s="308" t="s">
        <v>1222</v>
      </c>
      <c r="G149" s="309"/>
      <c r="H149" s="307"/>
      <c r="I149" s="307"/>
      <c r="J149" s="307" t="s">
        <v>1223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1227</v>
      </c>
      <c r="D151" s="290"/>
      <c r="E151" s="290"/>
      <c r="F151" s="343" t="s">
        <v>1224</v>
      </c>
      <c r="G151" s="290"/>
      <c r="H151" s="342" t="s">
        <v>1264</v>
      </c>
      <c r="I151" s="342" t="s">
        <v>1226</v>
      </c>
      <c r="J151" s="342">
        <v>120</v>
      </c>
      <c r="K151" s="338"/>
    </row>
    <row r="152" s="1" customFormat="1" ht="15" customHeight="1">
      <c r="B152" s="315"/>
      <c r="C152" s="342" t="s">
        <v>1273</v>
      </c>
      <c r="D152" s="290"/>
      <c r="E152" s="290"/>
      <c r="F152" s="343" t="s">
        <v>1224</v>
      </c>
      <c r="G152" s="290"/>
      <c r="H152" s="342" t="s">
        <v>1284</v>
      </c>
      <c r="I152" s="342" t="s">
        <v>1226</v>
      </c>
      <c r="J152" s="342" t="s">
        <v>1275</v>
      </c>
      <c r="K152" s="338"/>
    </row>
    <row r="153" s="1" customFormat="1" ht="15" customHeight="1">
      <c r="B153" s="315"/>
      <c r="C153" s="342" t="s">
        <v>1172</v>
      </c>
      <c r="D153" s="290"/>
      <c r="E153" s="290"/>
      <c r="F153" s="343" t="s">
        <v>1224</v>
      </c>
      <c r="G153" s="290"/>
      <c r="H153" s="342" t="s">
        <v>1285</v>
      </c>
      <c r="I153" s="342" t="s">
        <v>1226</v>
      </c>
      <c r="J153" s="342" t="s">
        <v>1275</v>
      </c>
      <c r="K153" s="338"/>
    </row>
    <row r="154" s="1" customFormat="1" ht="15" customHeight="1">
      <c r="B154" s="315"/>
      <c r="C154" s="342" t="s">
        <v>1229</v>
      </c>
      <c r="D154" s="290"/>
      <c r="E154" s="290"/>
      <c r="F154" s="343" t="s">
        <v>1230</v>
      </c>
      <c r="G154" s="290"/>
      <c r="H154" s="342" t="s">
        <v>1264</v>
      </c>
      <c r="I154" s="342" t="s">
        <v>1226</v>
      </c>
      <c r="J154" s="342">
        <v>50</v>
      </c>
      <c r="K154" s="338"/>
    </row>
    <row r="155" s="1" customFormat="1" ht="15" customHeight="1">
      <c r="B155" s="315"/>
      <c r="C155" s="342" t="s">
        <v>1232</v>
      </c>
      <c r="D155" s="290"/>
      <c r="E155" s="290"/>
      <c r="F155" s="343" t="s">
        <v>1224</v>
      </c>
      <c r="G155" s="290"/>
      <c r="H155" s="342" t="s">
        <v>1264</v>
      </c>
      <c r="I155" s="342" t="s">
        <v>1234</v>
      </c>
      <c r="J155" s="342"/>
      <c r="K155" s="338"/>
    </row>
    <row r="156" s="1" customFormat="1" ht="15" customHeight="1">
      <c r="B156" s="315"/>
      <c r="C156" s="342" t="s">
        <v>1243</v>
      </c>
      <c r="D156" s="290"/>
      <c r="E156" s="290"/>
      <c r="F156" s="343" t="s">
        <v>1230</v>
      </c>
      <c r="G156" s="290"/>
      <c r="H156" s="342" t="s">
        <v>1264</v>
      </c>
      <c r="I156" s="342" t="s">
        <v>1226</v>
      </c>
      <c r="J156" s="342">
        <v>50</v>
      </c>
      <c r="K156" s="338"/>
    </row>
    <row r="157" s="1" customFormat="1" ht="15" customHeight="1">
      <c r="B157" s="315"/>
      <c r="C157" s="342" t="s">
        <v>1251</v>
      </c>
      <c r="D157" s="290"/>
      <c r="E157" s="290"/>
      <c r="F157" s="343" t="s">
        <v>1230</v>
      </c>
      <c r="G157" s="290"/>
      <c r="H157" s="342" t="s">
        <v>1264</v>
      </c>
      <c r="I157" s="342" t="s">
        <v>1226</v>
      </c>
      <c r="J157" s="342">
        <v>50</v>
      </c>
      <c r="K157" s="338"/>
    </row>
    <row r="158" s="1" customFormat="1" ht="15" customHeight="1">
      <c r="B158" s="315"/>
      <c r="C158" s="342" t="s">
        <v>1249</v>
      </c>
      <c r="D158" s="290"/>
      <c r="E158" s="290"/>
      <c r="F158" s="343" t="s">
        <v>1230</v>
      </c>
      <c r="G158" s="290"/>
      <c r="H158" s="342" t="s">
        <v>1264</v>
      </c>
      <c r="I158" s="342" t="s">
        <v>1226</v>
      </c>
      <c r="J158" s="342">
        <v>50</v>
      </c>
      <c r="K158" s="338"/>
    </row>
    <row r="159" s="1" customFormat="1" ht="15" customHeight="1">
      <c r="B159" s="315"/>
      <c r="C159" s="342" t="s">
        <v>93</v>
      </c>
      <c r="D159" s="290"/>
      <c r="E159" s="290"/>
      <c r="F159" s="343" t="s">
        <v>1224</v>
      </c>
      <c r="G159" s="290"/>
      <c r="H159" s="342" t="s">
        <v>1286</v>
      </c>
      <c r="I159" s="342" t="s">
        <v>1226</v>
      </c>
      <c r="J159" s="342" t="s">
        <v>1287</v>
      </c>
      <c r="K159" s="338"/>
    </row>
    <row r="160" s="1" customFormat="1" ht="15" customHeight="1">
      <c r="B160" s="315"/>
      <c r="C160" s="342" t="s">
        <v>1288</v>
      </c>
      <c r="D160" s="290"/>
      <c r="E160" s="290"/>
      <c r="F160" s="343" t="s">
        <v>1224</v>
      </c>
      <c r="G160" s="290"/>
      <c r="H160" s="342" t="s">
        <v>1289</v>
      </c>
      <c r="I160" s="342" t="s">
        <v>1259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1290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1218</v>
      </c>
      <c r="D166" s="305"/>
      <c r="E166" s="305"/>
      <c r="F166" s="305" t="s">
        <v>1219</v>
      </c>
      <c r="G166" s="347"/>
      <c r="H166" s="348" t="s">
        <v>55</v>
      </c>
      <c r="I166" s="348" t="s">
        <v>58</v>
      </c>
      <c r="J166" s="305" t="s">
        <v>1220</v>
      </c>
      <c r="K166" s="282"/>
    </row>
    <row r="167" s="1" customFormat="1" ht="17.25" customHeight="1">
      <c r="B167" s="283"/>
      <c r="C167" s="307" t="s">
        <v>1221</v>
      </c>
      <c r="D167" s="307"/>
      <c r="E167" s="307"/>
      <c r="F167" s="308" t="s">
        <v>1222</v>
      </c>
      <c r="G167" s="349"/>
      <c r="H167" s="350"/>
      <c r="I167" s="350"/>
      <c r="J167" s="307" t="s">
        <v>1223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1227</v>
      </c>
      <c r="D169" s="290"/>
      <c r="E169" s="290"/>
      <c r="F169" s="313" t="s">
        <v>1224</v>
      </c>
      <c r="G169" s="290"/>
      <c r="H169" s="290" t="s">
        <v>1264</v>
      </c>
      <c r="I169" s="290" t="s">
        <v>1226</v>
      </c>
      <c r="J169" s="290">
        <v>120</v>
      </c>
      <c r="K169" s="338"/>
    </row>
    <row r="170" s="1" customFormat="1" ht="15" customHeight="1">
      <c r="B170" s="315"/>
      <c r="C170" s="290" t="s">
        <v>1273</v>
      </c>
      <c r="D170" s="290"/>
      <c r="E170" s="290"/>
      <c r="F170" s="313" t="s">
        <v>1224</v>
      </c>
      <c r="G170" s="290"/>
      <c r="H170" s="290" t="s">
        <v>1274</v>
      </c>
      <c r="I170" s="290" t="s">
        <v>1226</v>
      </c>
      <c r="J170" s="290" t="s">
        <v>1275</v>
      </c>
      <c r="K170" s="338"/>
    </row>
    <row r="171" s="1" customFormat="1" ht="15" customHeight="1">
      <c r="B171" s="315"/>
      <c r="C171" s="290" t="s">
        <v>1172</v>
      </c>
      <c r="D171" s="290"/>
      <c r="E171" s="290"/>
      <c r="F171" s="313" t="s">
        <v>1224</v>
      </c>
      <c r="G171" s="290"/>
      <c r="H171" s="290" t="s">
        <v>1291</v>
      </c>
      <c r="I171" s="290" t="s">
        <v>1226</v>
      </c>
      <c r="J171" s="290" t="s">
        <v>1275</v>
      </c>
      <c r="K171" s="338"/>
    </row>
    <row r="172" s="1" customFormat="1" ht="15" customHeight="1">
      <c r="B172" s="315"/>
      <c r="C172" s="290" t="s">
        <v>1229</v>
      </c>
      <c r="D172" s="290"/>
      <c r="E172" s="290"/>
      <c r="F172" s="313" t="s">
        <v>1230</v>
      </c>
      <c r="G172" s="290"/>
      <c r="H172" s="290" t="s">
        <v>1291</v>
      </c>
      <c r="I172" s="290" t="s">
        <v>1226</v>
      </c>
      <c r="J172" s="290">
        <v>50</v>
      </c>
      <c r="K172" s="338"/>
    </row>
    <row r="173" s="1" customFormat="1" ht="15" customHeight="1">
      <c r="B173" s="315"/>
      <c r="C173" s="290" t="s">
        <v>1232</v>
      </c>
      <c r="D173" s="290"/>
      <c r="E173" s="290"/>
      <c r="F173" s="313" t="s">
        <v>1224</v>
      </c>
      <c r="G173" s="290"/>
      <c r="H173" s="290" t="s">
        <v>1291</v>
      </c>
      <c r="I173" s="290" t="s">
        <v>1234</v>
      </c>
      <c r="J173" s="290"/>
      <c r="K173" s="338"/>
    </row>
    <row r="174" s="1" customFormat="1" ht="15" customHeight="1">
      <c r="B174" s="315"/>
      <c r="C174" s="290" t="s">
        <v>1243</v>
      </c>
      <c r="D174" s="290"/>
      <c r="E174" s="290"/>
      <c r="F174" s="313" t="s">
        <v>1230</v>
      </c>
      <c r="G174" s="290"/>
      <c r="H174" s="290" t="s">
        <v>1291</v>
      </c>
      <c r="I174" s="290" t="s">
        <v>1226</v>
      </c>
      <c r="J174" s="290">
        <v>50</v>
      </c>
      <c r="K174" s="338"/>
    </row>
    <row r="175" s="1" customFormat="1" ht="15" customHeight="1">
      <c r="B175" s="315"/>
      <c r="C175" s="290" t="s">
        <v>1251</v>
      </c>
      <c r="D175" s="290"/>
      <c r="E175" s="290"/>
      <c r="F175" s="313" t="s">
        <v>1230</v>
      </c>
      <c r="G175" s="290"/>
      <c r="H175" s="290" t="s">
        <v>1291</v>
      </c>
      <c r="I175" s="290" t="s">
        <v>1226</v>
      </c>
      <c r="J175" s="290">
        <v>50</v>
      </c>
      <c r="K175" s="338"/>
    </row>
    <row r="176" s="1" customFormat="1" ht="15" customHeight="1">
      <c r="B176" s="315"/>
      <c r="C176" s="290" t="s">
        <v>1249</v>
      </c>
      <c r="D176" s="290"/>
      <c r="E176" s="290"/>
      <c r="F176" s="313" t="s">
        <v>1230</v>
      </c>
      <c r="G176" s="290"/>
      <c r="H176" s="290" t="s">
        <v>1291</v>
      </c>
      <c r="I176" s="290" t="s">
        <v>1226</v>
      </c>
      <c r="J176" s="290">
        <v>50</v>
      </c>
      <c r="K176" s="338"/>
    </row>
    <row r="177" s="1" customFormat="1" ht="15" customHeight="1">
      <c r="B177" s="315"/>
      <c r="C177" s="290" t="s">
        <v>114</v>
      </c>
      <c r="D177" s="290"/>
      <c r="E177" s="290"/>
      <c r="F177" s="313" t="s">
        <v>1224</v>
      </c>
      <c r="G177" s="290"/>
      <c r="H177" s="290" t="s">
        <v>1292</v>
      </c>
      <c r="I177" s="290" t="s">
        <v>1293</v>
      </c>
      <c r="J177" s="290"/>
      <c r="K177" s="338"/>
    </row>
    <row r="178" s="1" customFormat="1" ht="15" customHeight="1">
      <c r="B178" s="315"/>
      <c r="C178" s="290" t="s">
        <v>58</v>
      </c>
      <c r="D178" s="290"/>
      <c r="E178" s="290"/>
      <c r="F178" s="313" t="s">
        <v>1224</v>
      </c>
      <c r="G178" s="290"/>
      <c r="H178" s="290" t="s">
        <v>1294</v>
      </c>
      <c r="I178" s="290" t="s">
        <v>1295</v>
      </c>
      <c r="J178" s="290">
        <v>1</v>
      </c>
      <c r="K178" s="338"/>
    </row>
    <row r="179" s="1" customFormat="1" ht="15" customHeight="1">
      <c r="B179" s="315"/>
      <c r="C179" s="290" t="s">
        <v>54</v>
      </c>
      <c r="D179" s="290"/>
      <c r="E179" s="290"/>
      <c r="F179" s="313" t="s">
        <v>1224</v>
      </c>
      <c r="G179" s="290"/>
      <c r="H179" s="290" t="s">
        <v>1296</v>
      </c>
      <c r="I179" s="290" t="s">
        <v>1226</v>
      </c>
      <c r="J179" s="290">
        <v>20</v>
      </c>
      <c r="K179" s="338"/>
    </row>
    <row r="180" s="1" customFormat="1" ht="15" customHeight="1">
      <c r="B180" s="315"/>
      <c r="C180" s="290" t="s">
        <v>55</v>
      </c>
      <c r="D180" s="290"/>
      <c r="E180" s="290"/>
      <c r="F180" s="313" t="s">
        <v>1224</v>
      </c>
      <c r="G180" s="290"/>
      <c r="H180" s="290" t="s">
        <v>1297</v>
      </c>
      <c r="I180" s="290" t="s">
        <v>1226</v>
      </c>
      <c r="J180" s="290">
        <v>255</v>
      </c>
      <c r="K180" s="338"/>
    </row>
    <row r="181" s="1" customFormat="1" ht="15" customHeight="1">
      <c r="B181" s="315"/>
      <c r="C181" s="290" t="s">
        <v>115</v>
      </c>
      <c r="D181" s="290"/>
      <c r="E181" s="290"/>
      <c r="F181" s="313" t="s">
        <v>1224</v>
      </c>
      <c r="G181" s="290"/>
      <c r="H181" s="290" t="s">
        <v>1188</v>
      </c>
      <c r="I181" s="290" t="s">
        <v>1226</v>
      </c>
      <c r="J181" s="290">
        <v>10</v>
      </c>
      <c r="K181" s="338"/>
    </row>
    <row r="182" s="1" customFormat="1" ht="15" customHeight="1">
      <c r="B182" s="315"/>
      <c r="C182" s="290" t="s">
        <v>116</v>
      </c>
      <c r="D182" s="290"/>
      <c r="E182" s="290"/>
      <c r="F182" s="313" t="s">
        <v>1224</v>
      </c>
      <c r="G182" s="290"/>
      <c r="H182" s="290" t="s">
        <v>1298</v>
      </c>
      <c r="I182" s="290" t="s">
        <v>1259</v>
      </c>
      <c r="J182" s="290"/>
      <c r="K182" s="338"/>
    </row>
    <row r="183" s="1" customFormat="1" ht="15" customHeight="1">
      <c r="B183" s="315"/>
      <c r="C183" s="290" t="s">
        <v>1299</v>
      </c>
      <c r="D183" s="290"/>
      <c r="E183" s="290"/>
      <c r="F183" s="313" t="s">
        <v>1224</v>
      </c>
      <c r="G183" s="290"/>
      <c r="H183" s="290" t="s">
        <v>1300</v>
      </c>
      <c r="I183" s="290" t="s">
        <v>1259</v>
      </c>
      <c r="J183" s="290"/>
      <c r="K183" s="338"/>
    </row>
    <row r="184" s="1" customFormat="1" ht="15" customHeight="1">
      <c r="B184" s="315"/>
      <c r="C184" s="290" t="s">
        <v>1288</v>
      </c>
      <c r="D184" s="290"/>
      <c r="E184" s="290"/>
      <c r="F184" s="313" t="s">
        <v>1224</v>
      </c>
      <c r="G184" s="290"/>
      <c r="H184" s="290" t="s">
        <v>1301</v>
      </c>
      <c r="I184" s="290" t="s">
        <v>1259</v>
      </c>
      <c r="J184" s="290"/>
      <c r="K184" s="338"/>
    </row>
    <row r="185" s="1" customFormat="1" ht="15" customHeight="1">
      <c r="B185" s="315"/>
      <c r="C185" s="290" t="s">
        <v>118</v>
      </c>
      <c r="D185" s="290"/>
      <c r="E185" s="290"/>
      <c r="F185" s="313" t="s">
        <v>1230</v>
      </c>
      <c r="G185" s="290"/>
      <c r="H185" s="290" t="s">
        <v>1302</v>
      </c>
      <c r="I185" s="290" t="s">
        <v>1226</v>
      </c>
      <c r="J185" s="290">
        <v>50</v>
      </c>
      <c r="K185" s="338"/>
    </row>
    <row r="186" s="1" customFormat="1" ht="15" customHeight="1">
      <c r="B186" s="315"/>
      <c r="C186" s="290" t="s">
        <v>1303</v>
      </c>
      <c r="D186" s="290"/>
      <c r="E186" s="290"/>
      <c r="F186" s="313" t="s">
        <v>1230</v>
      </c>
      <c r="G186" s="290"/>
      <c r="H186" s="290" t="s">
        <v>1304</v>
      </c>
      <c r="I186" s="290" t="s">
        <v>1305</v>
      </c>
      <c r="J186" s="290"/>
      <c r="K186" s="338"/>
    </row>
    <row r="187" s="1" customFormat="1" ht="15" customHeight="1">
      <c r="B187" s="315"/>
      <c r="C187" s="290" t="s">
        <v>1306</v>
      </c>
      <c r="D187" s="290"/>
      <c r="E187" s="290"/>
      <c r="F187" s="313" t="s">
        <v>1230</v>
      </c>
      <c r="G187" s="290"/>
      <c r="H187" s="290" t="s">
        <v>1307</v>
      </c>
      <c r="I187" s="290" t="s">
        <v>1305</v>
      </c>
      <c r="J187" s="290"/>
      <c r="K187" s="338"/>
    </row>
    <row r="188" s="1" customFormat="1" ht="15" customHeight="1">
      <c r="B188" s="315"/>
      <c r="C188" s="290" t="s">
        <v>1308</v>
      </c>
      <c r="D188" s="290"/>
      <c r="E188" s="290"/>
      <c r="F188" s="313" t="s">
        <v>1230</v>
      </c>
      <c r="G188" s="290"/>
      <c r="H188" s="290" t="s">
        <v>1309</v>
      </c>
      <c r="I188" s="290" t="s">
        <v>1305</v>
      </c>
      <c r="J188" s="290"/>
      <c r="K188" s="338"/>
    </row>
    <row r="189" s="1" customFormat="1" ht="15" customHeight="1">
      <c r="B189" s="315"/>
      <c r="C189" s="351" t="s">
        <v>1310</v>
      </c>
      <c r="D189" s="290"/>
      <c r="E189" s="290"/>
      <c r="F189" s="313" t="s">
        <v>1230</v>
      </c>
      <c r="G189" s="290"/>
      <c r="H189" s="290" t="s">
        <v>1311</v>
      </c>
      <c r="I189" s="290" t="s">
        <v>1312</v>
      </c>
      <c r="J189" s="352" t="s">
        <v>1313</v>
      </c>
      <c r="K189" s="338"/>
    </row>
    <row r="190" s="17" customFormat="1" ht="15" customHeight="1">
      <c r="B190" s="353"/>
      <c r="C190" s="354" t="s">
        <v>1314</v>
      </c>
      <c r="D190" s="355"/>
      <c r="E190" s="355"/>
      <c r="F190" s="356" t="s">
        <v>1230</v>
      </c>
      <c r="G190" s="355"/>
      <c r="H190" s="355" t="s">
        <v>1315</v>
      </c>
      <c r="I190" s="355" t="s">
        <v>1312</v>
      </c>
      <c r="J190" s="357" t="s">
        <v>1313</v>
      </c>
      <c r="K190" s="358"/>
    </row>
    <row r="191" s="1" customFormat="1" ht="15" customHeight="1">
      <c r="B191" s="315"/>
      <c r="C191" s="351" t="s">
        <v>43</v>
      </c>
      <c r="D191" s="290"/>
      <c r="E191" s="290"/>
      <c r="F191" s="313" t="s">
        <v>1224</v>
      </c>
      <c r="G191" s="290"/>
      <c r="H191" s="287" t="s">
        <v>1316</v>
      </c>
      <c r="I191" s="290" t="s">
        <v>1317</v>
      </c>
      <c r="J191" s="290"/>
      <c r="K191" s="338"/>
    </row>
    <row r="192" s="1" customFormat="1" ht="15" customHeight="1">
      <c r="B192" s="315"/>
      <c r="C192" s="351" t="s">
        <v>1318</v>
      </c>
      <c r="D192" s="290"/>
      <c r="E192" s="290"/>
      <c r="F192" s="313" t="s">
        <v>1224</v>
      </c>
      <c r="G192" s="290"/>
      <c r="H192" s="290" t="s">
        <v>1319</v>
      </c>
      <c r="I192" s="290" t="s">
        <v>1259</v>
      </c>
      <c r="J192" s="290"/>
      <c r="K192" s="338"/>
    </row>
    <row r="193" s="1" customFormat="1" ht="15" customHeight="1">
      <c r="B193" s="315"/>
      <c r="C193" s="351" t="s">
        <v>1320</v>
      </c>
      <c r="D193" s="290"/>
      <c r="E193" s="290"/>
      <c r="F193" s="313" t="s">
        <v>1224</v>
      </c>
      <c r="G193" s="290"/>
      <c r="H193" s="290" t="s">
        <v>1321</v>
      </c>
      <c r="I193" s="290" t="s">
        <v>1259</v>
      </c>
      <c r="J193" s="290"/>
      <c r="K193" s="338"/>
    </row>
    <row r="194" s="1" customFormat="1" ht="15" customHeight="1">
      <c r="B194" s="315"/>
      <c r="C194" s="351" t="s">
        <v>1322</v>
      </c>
      <c r="D194" s="290"/>
      <c r="E194" s="290"/>
      <c r="F194" s="313" t="s">
        <v>1230</v>
      </c>
      <c r="G194" s="290"/>
      <c r="H194" s="290" t="s">
        <v>1323</v>
      </c>
      <c r="I194" s="290" t="s">
        <v>1259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1324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1325</v>
      </c>
      <c r="D201" s="360"/>
      <c r="E201" s="360"/>
      <c r="F201" s="360" t="s">
        <v>1326</v>
      </c>
      <c r="G201" s="361"/>
      <c r="H201" s="360" t="s">
        <v>1327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1317</v>
      </c>
      <c r="D203" s="290"/>
      <c r="E203" s="290"/>
      <c r="F203" s="313" t="s">
        <v>44</v>
      </c>
      <c r="G203" s="290"/>
      <c r="H203" s="290" t="s">
        <v>1328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45</v>
      </c>
      <c r="G204" s="290"/>
      <c r="H204" s="290" t="s">
        <v>1329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48</v>
      </c>
      <c r="G205" s="290"/>
      <c r="H205" s="290" t="s">
        <v>1330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46</v>
      </c>
      <c r="G206" s="290"/>
      <c r="H206" s="290" t="s">
        <v>1331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47</v>
      </c>
      <c r="G207" s="290"/>
      <c r="H207" s="290" t="s">
        <v>1332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1271</v>
      </c>
      <c r="D209" s="290"/>
      <c r="E209" s="290"/>
      <c r="F209" s="313" t="s">
        <v>80</v>
      </c>
      <c r="G209" s="290"/>
      <c r="H209" s="290" t="s">
        <v>1333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1166</v>
      </c>
      <c r="G210" s="290"/>
      <c r="H210" s="290" t="s">
        <v>1167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1164</v>
      </c>
      <c r="G211" s="290"/>
      <c r="H211" s="290" t="s">
        <v>1334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1168</v>
      </c>
      <c r="G212" s="351"/>
      <c r="H212" s="342" t="s">
        <v>1169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1170</v>
      </c>
      <c r="G213" s="351"/>
      <c r="H213" s="342" t="s">
        <v>1335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1295</v>
      </c>
      <c r="D215" s="290"/>
      <c r="E215" s="290"/>
      <c r="F215" s="313">
        <v>1</v>
      </c>
      <c r="G215" s="351"/>
      <c r="H215" s="342" t="s">
        <v>1336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1337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1338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1339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PC-HP\Káťa</dc:creator>
  <cp:lastModifiedBy>PC-HP\Káťa</cp:lastModifiedBy>
  <dcterms:created xsi:type="dcterms:W3CDTF">2024-09-25T12:47:16Z</dcterms:created>
  <dcterms:modified xsi:type="dcterms:W3CDTF">2024-09-25T12:47:19Z</dcterms:modified>
</cp:coreProperties>
</file>