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 tabRatio="847" activeTab="1"/>
  </bookViews>
  <sheets>
    <sheet name="Rekapitulace" sheetId="70" r:id="rId1"/>
    <sheet name="D.2.1.1" sheetId="65" r:id="rId2"/>
  </sheets>
  <definedNames>
    <definedName name="_xlnm.Print_Titles" localSheetId="1">D.2.1.1!$1:$6</definedName>
    <definedName name="_xlnm.Print_Area" localSheetId="1">D.2.1.1!$A$1:$J$106</definedName>
    <definedName name="Příslušenství" localSheetId="0">#REF!</definedName>
    <definedName name="Příslušenství">#REF!</definedName>
    <definedName name="solver_lin" localSheetId="1" hidden="1">0</definedName>
    <definedName name="solver_num" localSheetId="1" hidden="1">0</definedName>
    <definedName name="solver_opt" localSheetId="1" hidden="1">D.2.1.1!#REF!</definedName>
    <definedName name="solver_typ" localSheetId="1" hidden="1">1</definedName>
    <definedName name="solver_val" localSheetId="1" hidden="1">0</definedName>
    <definedName name="Ústředny" localSheetId="0">#REF!</definedName>
    <definedName name="Ústředny">#REF!</definedName>
  </definedNames>
  <calcPr calcId="145621"/>
</workbook>
</file>

<file path=xl/calcChain.xml><?xml version="1.0" encoding="utf-8"?>
<calcChain xmlns="http://schemas.openxmlformats.org/spreadsheetml/2006/main">
  <c r="F98" i="65" l="1"/>
  <c r="F97" i="65"/>
  <c r="F96" i="65"/>
  <c r="F95" i="65"/>
  <c r="F94" i="65"/>
  <c r="F93" i="65"/>
  <c r="F92" i="65"/>
  <c r="F91" i="65"/>
  <c r="F90" i="65"/>
  <c r="F89" i="65"/>
  <c r="F88" i="65"/>
  <c r="F87" i="65"/>
  <c r="F86" i="65"/>
  <c r="F85" i="65"/>
  <c r="F84" i="65"/>
  <c r="F83" i="65"/>
  <c r="F82" i="65"/>
  <c r="F81" i="65"/>
  <c r="F80" i="65"/>
  <c r="F79" i="65"/>
  <c r="F78" i="65"/>
  <c r="F77" i="65"/>
  <c r="F76" i="65"/>
  <c r="F75" i="65"/>
  <c r="F74" i="65"/>
  <c r="F73" i="65"/>
  <c r="F72" i="65"/>
  <c r="F71" i="65"/>
  <c r="F70" i="65"/>
  <c r="F69" i="65"/>
  <c r="F68" i="65"/>
  <c r="F67" i="65"/>
  <c r="F66" i="65"/>
  <c r="F65" i="65"/>
  <c r="F64" i="65"/>
  <c r="F63" i="65"/>
  <c r="F62" i="65"/>
  <c r="F61" i="65"/>
  <c r="F60" i="65"/>
  <c r="F59" i="65"/>
  <c r="F58" i="65"/>
  <c r="F57" i="65"/>
  <c r="F56" i="65"/>
  <c r="F55" i="65"/>
  <c r="F54" i="65"/>
  <c r="F53" i="65"/>
  <c r="F52" i="65"/>
  <c r="F51" i="65"/>
  <c r="F50" i="65"/>
  <c r="F49" i="65"/>
  <c r="F48" i="65"/>
  <c r="F47" i="65"/>
  <c r="F46" i="65"/>
  <c r="F45" i="65"/>
  <c r="F44" i="65"/>
  <c r="F43" i="65"/>
  <c r="F42" i="65"/>
  <c r="F41" i="65"/>
  <c r="F40" i="65"/>
  <c r="F39" i="65"/>
  <c r="F38" i="65"/>
  <c r="F37" i="65"/>
  <c r="F36" i="65"/>
  <c r="F35" i="65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F8" i="65" l="1"/>
  <c r="D59" i="65" l="1"/>
  <c r="D65" i="65" l="1"/>
  <c r="D86" i="65" l="1"/>
  <c r="D85" i="65"/>
  <c r="D84" i="65"/>
  <c r="D82" i="65"/>
  <c r="D67" i="65"/>
  <c r="D66" i="65"/>
  <c r="D64" i="65"/>
  <c r="D58" i="65"/>
  <c r="D94" i="65"/>
  <c r="D83" i="65"/>
  <c r="D93" i="65"/>
  <c r="D90" i="65"/>
  <c r="D89" i="65"/>
  <c r="D87" i="65"/>
  <c r="D62" i="65"/>
  <c r="D61" i="65"/>
  <c r="D81" i="65"/>
  <c r="D78" i="65"/>
  <c r="D70" i="65" l="1"/>
  <c r="D71" i="65"/>
  <c r="J35" i="65" l="1"/>
  <c r="J34" i="65"/>
  <c r="J33" i="65"/>
  <c r="F99" i="65" l="1"/>
  <c r="F101" i="65" s="1"/>
  <c r="J40" i="65"/>
  <c r="J48" i="65" l="1"/>
  <c r="H48" i="65"/>
  <c r="J47" i="65"/>
  <c r="H47" i="65"/>
  <c r="J46" i="65"/>
  <c r="H46" i="65"/>
  <c r="J44" i="65"/>
  <c r="H44" i="65"/>
  <c r="J43" i="65"/>
  <c r="H43" i="65"/>
  <c r="J37" i="65"/>
  <c r="H37" i="65"/>
  <c r="J36" i="65"/>
  <c r="H36" i="65"/>
  <c r="J32" i="65"/>
  <c r="H32" i="65"/>
  <c r="J31" i="65"/>
  <c r="H31" i="65"/>
  <c r="J29" i="65"/>
  <c r="H29" i="65"/>
  <c r="J28" i="65"/>
  <c r="H28" i="65"/>
  <c r="E8" i="70" l="1"/>
  <c r="E10" i="70" s="1"/>
</calcChain>
</file>

<file path=xl/sharedStrings.xml><?xml version="1.0" encoding="utf-8"?>
<sst xmlns="http://schemas.openxmlformats.org/spreadsheetml/2006/main" count="213" uniqueCount="126">
  <si>
    <t>Rekapitulace</t>
  </si>
  <si>
    <t>Stavba :</t>
  </si>
  <si>
    <t>Rozpočet:</t>
  </si>
  <si>
    <t>Objekt :</t>
  </si>
  <si>
    <t>P.č.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</si>
  <si>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</si>
  <si>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</si>
  <si>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</si>
  <si>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</si>
  <si>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</si>
  <si>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</si>
  <si>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</si>
  <si>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</si>
  <si>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</si>
  <si>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</si>
  <si>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m</t>
  </si>
  <si>
    <t>ks</t>
  </si>
  <si>
    <t>Automatické hlásiče a příslušenství</t>
  </si>
  <si>
    <t>Multisenzorový hlásič MTD 533X</t>
  </si>
  <si>
    <t>Sokl USB 502-6</t>
  </si>
  <si>
    <t>EPS - Provozní dokumentace</t>
  </si>
  <si>
    <t>Programování systému - oživení</t>
  </si>
  <si>
    <t>Výchozí revize systému EPS</t>
  </si>
  <si>
    <t>Zaškolení obsluhy</t>
  </si>
  <si>
    <t>Funkční zkoušky systému EPS  a jednotlivých PBZ</t>
  </si>
  <si>
    <t xml:space="preserve"> EPS - Kabely, trubky, pomocný materiál</t>
  </si>
  <si>
    <t>kpl</t>
  </si>
  <si>
    <t>Název oddílu</t>
  </si>
  <si>
    <t>Celkem (Kč)</t>
  </si>
  <si>
    <t>CELKEM</t>
  </si>
  <si>
    <t>Optické a akustické signalizační zařízení</t>
  </si>
  <si>
    <t>MATERIÁL - KABEL NAPÁJENÍ ZDROJE s požární funkčností a 60 min. PRAFlaDur 3x1,5</t>
  </si>
  <si>
    <t>Projektová dokumentace a skutečné provedení</t>
  </si>
  <si>
    <t>ELEKTRICKÁ POŽÁRNÍ SIGNALIZACE - RDS</t>
  </si>
  <si>
    <t>B8 Operat. panel MAP MMI-BUS with plastic housing without lettering plate</t>
  </si>
  <si>
    <t>MAP výměnné popisné pole na ovládací panel  česky</t>
  </si>
  <si>
    <t>tlačítkový hlásič MCP545X-1R červený, IP24 (vnitřní), se základnou</t>
  </si>
  <si>
    <t>krabice pro paralelní indikátor</t>
  </si>
  <si>
    <t xml:space="preserve">BX-UPI paralelní indikátor </t>
  </si>
  <si>
    <t>kombinovaný siréna/maják  červený, IP43</t>
  </si>
  <si>
    <t>SD- karta 1GB</t>
  </si>
  <si>
    <t>Modernizace pobytových zařízení ve správě Sociálních služeb, Chomutov č.p. 5062</t>
  </si>
  <si>
    <t>SO 01 - DOMOV SENIORŮ</t>
  </si>
  <si>
    <t>D.2.1.1</t>
  </si>
  <si>
    <t>B5A Integral MX základní verze, s výřezem vč. interního panelu B8-CII</t>
  </si>
  <si>
    <t>B8-BAF ovládací karta</t>
  </si>
  <si>
    <t xml:space="preserve">B5-DXI2 karta kruhových analogových linek X-LINE </t>
  </si>
  <si>
    <t>Akku 12 V / 44 Ah</t>
  </si>
  <si>
    <t>Přídavný napájecí zdroj</t>
  </si>
  <si>
    <t xml:space="preserve">čelní zaslepovací deska Integral </t>
  </si>
  <si>
    <t>D.2.1.1. EPS</t>
  </si>
  <si>
    <t>Popisný štítek pro USB502</t>
  </si>
  <si>
    <t>B8-NET2-485 síťová karta</t>
  </si>
  <si>
    <t>B3-REL16 relé modul vč. konektorů</t>
  </si>
  <si>
    <t>testovací klíč pro MCP 545X</t>
  </si>
  <si>
    <t>maják V4 červený</t>
  </si>
  <si>
    <t>Koordninační funkční zkouška</t>
  </si>
  <si>
    <t>hod</t>
  </si>
  <si>
    <t>Požární kniha -provozní kniha EPS</t>
  </si>
  <si>
    <t>KABEL kruhového vedení bez požární funkčností 1x2x0,8 bezhalogenový (např. J-H(ST)H 1x2x0,8 BMK)</t>
  </si>
  <si>
    <t>KABEL kruhového vedení  s požární funkčností a 60 min. Kabel pro instalaci EPS PH 180,   dle ZP-27/2008, B2caS1D0, 1x2x0.8</t>
  </si>
  <si>
    <t>KABEL PRO ovládání a napojení ovl. tabel, s požární funkčností a 60min. 2x2x0.8 B2caS1D0, dle ZP-27/2008</t>
  </si>
  <si>
    <t xml:space="preserve"> KABEL PRO ovládání a napojení ovl. tabel, s požární funkčností a 60min. 1x2x0.8 B2caS1D0, dle ZP-27/2008</t>
  </si>
  <si>
    <t>KABEL PRO SIRÉNY s požární funkčností a 60 min. PRAFlaGuard 2x2x0.8, PH 180,   dle ZP-27/2008, B2caS1D0</t>
  </si>
  <si>
    <t>Elektroinstalační lišta plastová bezhalogenová 20x10mm (např. LHD 20X10HF) dle ČSN EN 50 085-1</t>
  </si>
  <si>
    <t>Průvleková kotva M 8/ 50/117</t>
  </si>
  <si>
    <t>Hmoždinka 8mm (např. HM 8)</t>
  </si>
  <si>
    <t>Hmoždinka 8mm do duté stěny</t>
  </si>
  <si>
    <t xml:space="preserve">Univerzální vrut 4.5/60 </t>
  </si>
  <si>
    <t>KOVOVÁ KRABICE S POŽÁRNÍ FUKNČNOSTÍ, VE SHODĚ S  NORMAMI 60439-1/2, IEC 439-1/2, ZP-27/2008 (např. K91/24P)</t>
  </si>
  <si>
    <t>Samofixační šroub příchytek, Certifikováno dle ZP-27/2008 (např. HL S 7,5×102)</t>
  </si>
  <si>
    <t>Vrták do betonu  SDS plus  6,5x260/200</t>
  </si>
  <si>
    <t>Vrták do betonu  SDS plus  22x610/550</t>
  </si>
  <si>
    <t>BIT HVĚZDIČKA TORX 6,4x25</t>
  </si>
  <si>
    <t>Požární ucpávky- Protipožární kabelový disk pro otvory max 25mm          (min. EI 60´)</t>
  </si>
  <si>
    <t>Protipožární nátěr 6kg  ČSN EN 13501-2</t>
  </si>
  <si>
    <t>Popisový protipožární štítek</t>
  </si>
  <si>
    <t xml:space="preserve">Drobný elektroinstalační materiál </t>
  </si>
  <si>
    <t>Instalace kabelu bez požární funkčnosti včetně vytvoření trasy (do kabelové lišty)</t>
  </si>
  <si>
    <t>Instalace kabelu s požární funkčností včetně vytvoření trasy (na kabelovou příchytku)</t>
  </si>
  <si>
    <t>Montáž tlačítkového hlásiče vč. Zapojení</t>
  </si>
  <si>
    <t>Montáž paralerního indikátoru</t>
  </si>
  <si>
    <t>Montáž kovové krabice s požární funkčností</t>
  </si>
  <si>
    <t>Montáž automatického hlásiče vč. Zapojení</t>
  </si>
  <si>
    <t>Montáž signalizačního zařízení</t>
  </si>
  <si>
    <t>Montáž operat. panelu</t>
  </si>
  <si>
    <t>Prostup zdivem (vrtání do pr.25) z tvrdě pál.cih.,stř.tvrd.kamene,tl. max 45cm</t>
  </si>
  <si>
    <t>Provádění denního úklidu staveniště, průběžné odstraňování znečištění</t>
  </si>
  <si>
    <t>Oprava stěn pro instalaci (zapravení, výmalba)</t>
  </si>
  <si>
    <t>Organizace nutná před započetím prací (se zřizovatelem a vedoucími budovy)</t>
  </si>
  <si>
    <t>Likvidace odpadu</t>
  </si>
  <si>
    <t xml:space="preserve">Cestovné (doprava na montáž ze sídla montážní firmy na  Chomutov - Písečná) </t>
  </si>
  <si>
    <t xml:space="preserve"> KABEL PRO ovládání a napojení ovl. tabel, s požární funkčností a 60min. 4x2x0.8 B2caS1D0, dle ZP-27/2008</t>
  </si>
  <si>
    <t xml:space="preserve"> KABEL PRO ovládání a napojení ovl. tabel, s požární funkčností a 60min. 5x2x0.8 B2caS1D0, dle ZP-27/2008</t>
  </si>
  <si>
    <t xml:space="preserve"> KABEL PRO ovládání a napojení ovl. tabel, s požární funkčností a 60min. FTP 4x2x0,5, B2caS1D0, dle ZP-27/2008</t>
  </si>
  <si>
    <t>Instalační práce - SO-01</t>
  </si>
  <si>
    <t>D.2.1.2 EPS</t>
  </si>
  <si>
    <t>Poznámka:</t>
  </si>
  <si>
    <t>Zhotovitel je povinen VV zkontrolovat co do množství použitého materiálu, tak do druhů a specifikace odpovídající montáži v čase, místě a způsobu realizace.</t>
  </si>
  <si>
    <t>Každý zhotovitel odpovídá za komplexní předanou nabídku k realizaci.</t>
  </si>
  <si>
    <t>Každý zhotovitel podáním nabídky potvrzuje, že mu byla poskytnuta kompletní dokumentace a s touto se plně seznámil</t>
  </si>
  <si>
    <t>EPS - Ústředna Integral MX</t>
  </si>
  <si>
    <t xml:space="preserve">Montáž ústředny Integral  vč. Zapojení </t>
  </si>
  <si>
    <t>základna pro přepěťový modul</t>
  </si>
  <si>
    <t>Přepěťový modul 24V</t>
  </si>
  <si>
    <t>EN54-4 spínaný zdroj 27,6V, 8 A, Aku max. 2x38Ah</t>
  </si>
  <si>
    <t>AKU 12V/38Ah se šroubovými svorkami M6 a životností až 10 let, VdS</t>
  </si>
  <si>
    <t>přídavný modul pro 10 pojistek, vč. Pojistek</t>
  </si>
  <si>
    <t>Nastřelovací hřeb 32mm-Ytong s certifikátem na P90-R, PAVUS ZP 27/2008</t>
  </si>
  <si>
    <t>Nastřelovací hřeb 38mm-Cihla s certifikátem na P90-R, PAVUS ZP 27/2008</t>
  </si>
  <si>
    <t>Nastřelovací hřeb 22mm-do betonu s certifikátem na P90-R, PAVUS ZP 27/2008</t>
  </si>
  <si>
    <t>Kabelová příchytka certifikovaná podle předpisu ZP-27/2008 jako součást normové trasy (Např PŘÍCHYTKA HL P1_08 N )</t>
  </si>
  <si>
    <t>Kabelová příchytka certifikovaná podle předpisu ZP-27/2008 jako součást normové trasy (Např PŘÍCHYTKA HL P1_11 N )</t>
  </si>
  <si>
    <t>Kabelová příchytka certifikovaná podle předpisu ZP-27/2008 jako součást normové trasy (Např PŘÍCHYTKA HL P1_12 N )</t>
  </si>
  <si>
    <t>Kabelová příchytka certifikovaná podle předpisu ZP-27/2008 jako součást normové trasy (Např PŘÍCHYTKA HL P1_14 N )</t>
  </si>
  <si>
    <t>Rozpočet</t>
  </si>
  <si>
    <t>Nástěnná rozvodnice FWE 6,3-30/266, Vnitřní rozměr 900x750x266, EW30, P30, EI30, DP1S, Barva RAL 7035, IP 54, Skleněný průzor z protipožárního bezpečnostního skla o rozměrech 250x200 mm</t>
  </si>
  <si>
    <t>B3-USI4 Univ.sériové rozhraní</t>
  </si>
  <si>
    <t>B5-OM8 monitorované výstupy</t>
  </si>
  <si>
    <t>Multisenzorový hlásič MTD 533X, multisenzorový hlásič. MTD 533X speciálně zatavená elektronika, použití v koupelnách</t>
  </si>
  <si>
    <t>Požární ucpávky</t>
  </si>
  <si>
    <t>BX-IOM vstupně/výstupní modul</t>
  </si>
  <si>
    <t>JISTIČ LTN-10B-1, 10KA</t>
  </si>
  <si>
    <t>Montáž jističe do rozvaděče a zapojení přívodu</t>
  </si>
  <si>
    <t>Revize rozvaděče včetně typové zkoušky</t>
  </si>
  <si>
    <t>rev.5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</si>
</sst>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9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_);[Red]\(#,##0.0\)"/>
    <numFmt numFmtId="165" formatCode="_-* #,##0_-;\-* #,##0_-;_-* &quot;-&quot;_-;_-@_-"/>
    <numFmt numFmtId="166" formatCode="_-* #,##0.00_-;\-* #,##0.00_-;_-* &quot;-&quot;??_-;_-@_-"/>
    <numFmt numFmtId="167" formatCode="&quot;$&quot;#,##0_);[Red]\(&quot;$&quot;#,##0\)"/>
    <numFmt numFmtId="168" formatCode="&quot;$&quot;#,##0.00_);[Red]\(&quot;$&quot;#,##0.00\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d\-mmm\-yy\ \ \ h:mm"/>
    <numFmt numFmtId="172" formatCode="#,##0.0_);\(#,##0.0\)"/>
    <numFmt numFmtId="173" formatCode="#,##0.000_);\(#,##0.000\)"/>
    <numFmt numFmtId="174" formatCode="0.0%"/>
    <numFmt numFmtId="175" formatCode="mmm\-yy_)"/>
    <numFmt numFmtId="176" formatCode="0.0%;\(0.0%\)"/>
    <numFmt numFmtId="177" formatCode="0%_);[Red]\(0%\)"/>
    <numFmt numFmtId="178" formatCode="0.0%_);[Red]\(0.0%\)"/>
    <numFmt numFmtId="179" formatCode="0.0%;[Red]\-0.0%"/>
    <numFmt numFmtId="180" formatCode="0.00%;[Red]\-0.00%"/>
    <numFmt numFmtId="181" formatCode="###,###,_);[Red]\(###,###,\)"/>
    <numFmt numFmtId="182" formatCode="###,###.0,_);[Red]\(###,###.0,\)"/>
    <numFmt numFmtId="183" formatCode="###0_)"/>
    <numFmt numFmtId="184" formatCode="_-&quot;Ł&quot;* #,##0_-;\-&quot;Ł&quot;* #,##0_-;_-&quot;Ł&quot;* &quot;-&quot;_-;_-@_-"/>
    <numFmt numFmtId="185" formatCode="_-&quot;Ł&quot;* #,##0.00_-;\-&quot;Ł&quot;* #,##0.00_-;_-&quot;Ł&quot;* &quot;-&quot;??_-;_-@_-"/>
    <numFmt numFmtId="186" formatCode="#,##0.000"/>
    <numFmt numFmtId="187" formatCode="0.00000"/>
    <numFmt numFmtId="188" formatCode="#,##0.00\ &quot;Kč&quot;;[Red]#,##0.00\ &quot;Kč&quot;"/>
    <numFmt numFmtId="189" formatCode="#,##0;\-#,##0"/>
    <numFmt numFmtId="190" formatCode="#,##0&quot; Kč&quot;;[Red]\-#,##0&quot; Kč&quot;"/>
    <numFmt numFmtId="191" formatCode="#,##0.00&quot; Kč&quot;;[Red]\-#,##0.00&quot; Kč&quot;"/>
    <numFmt numFmtId="192" formatCode="\$#,##0_);[Red]&quot;($&quot;#,##0\)"/>
    <numFmt numFmtId="193" formatCode="\$#,##0.00_);[Red]&quot;($&quot;#,##0.00\)"/>
    <numFmt numFmtId="194" formatCode="d/\ mmm\ yy"/>
    <numFmt numFmtId="195" formatCode="d\-mmm\-yy&quot;   &quot;h:mm"/>
    <numFmt numFmtId="196" formatCode="#,##0.00;\-#,##0.00"/>
    <numFmt numFmtId="197" formatCode="_-* #,##0.00&quot; Kč&quot;_-;\-* #,##0.00&quot; Kč&quot;_-;_-* \-??&quot; Kč&quot;_-;_-@_-"/>
    <numFmt numFmtId="198" formatCode="#,##0;[Red]\-#,##0"/>
    <numFmt numFmtId="199" formatCode="hh:mm\ AM/PM"/>
    <numFmt numFmtId="200" formatCode="&quot;$&quot;#,##0.00"/>
    <numFmt numFmtId="201" formatCode="_-* #,##0.00\ [$€-1]_-;\-* #,##0.00\ [$€-1]_-;_-* &quot;-&quot;??\ [$€-1]_-"/>
    <numFmt numFmtId="202" formatCode="00##"/>
    <numFmt numFmtId="203" formatCode="#,##0\ _S_k"/>
    <numFmt numFmtId="204" formatCode="#,##0.0"/>
    <numFmt numFmtId="205" formatCode="\ #,##0.00&quot; Kč &quot;;\-#,##0.00&quot; Kč &quot;;&quot; -&quot;#&quot; Kč &quot;;@\ "/>
    <numFmt numFmtId="206" formatCode="#,##0.00\ &quot;Kč&quot;"/>
    <numFmt numFmtId="207" formatCode="_-* #,##0\ &quot;zł&quot;_-;\-* #,##0\ &quot;zł&quot;_-;_-* &quot;-&quot;\ &quot;zł&quot;_-;_-@_-"/>
    <numFmt numFmtId="208" formatCode="_-* #,##0\ _z_ł_-;\-* #,##0\ _z_ł_-;_-* &quot;-&quot;\ _z_ł_-;_-@_-"/>
    <numFmt numFmtId="209" formatCode="_-* #,##0.00\ _z_ł_-;\-* #,##0.00\ _z_ł_-;_-* &quot;-&quot;??\ _z_ł_-;_-@_-"/>
    <numFmt numFmtId="210" formatCode="_-* #,##0.00\ &quot;zł&quot;_-;\-* #,##0.00\ &quot;zł&quot;_-;_-* &quot;-&quot;??\ &quot;zł&quot;_-;_-@_-"/>
    <numFmt numFmtId="211" formatCode="_-* #,##0\ &quot;z³&quot;_-;\-* #,##0\ &quot;z³&quot;_-;_-* &quot;-&quot;\ &quot;z³&quot;_-;_-@_-"/>
    <numFmt numFmtId="212" formatCode="_-* #,##0.00\ &quot;z³&quot;_-;\-* #,##0.00\ &quot;z³&quot;_-;_-* &quot;-&quot;??\ &quot;z³&quot;_-;_-@_-"/>
    <numFmt numFmtId="213" formatCode="_(* #,##0.0000_);_(* \(#,##0.0000\);_(* &quot;-&quot;??_);_(@_)"/>
    <numFmt numFmtId="214" formatCode="d/m/yy\ h:mm"/>
    <numFmt numFmtId="215" formatCode="#,##0&quot; F&quot;_);\(#,##0&quot; F&quot;\)"/>
    <numFmt numFmtId="216" formatCode="#,##0\ "/>
    <numFmt numFmtId="217" formatCode="_-* #,##0\ _F_-;\-* #,##0\ _F_-;_-* &quot;-&quot;\ _F_-;_-@_-"/>
    <numFmt numFmtId="218" formatCode="_-* #,##0.00\ _F_-;\-* #,##0.00\ _F_-;_-* &quot;-&quot;??\ _F_-;_-@_-"/>
    <numFmt numFmtId="219" formatCode="#,##0.00&quot;Kč&quot;"/>
    <numFmt numFmtId="220" formatCode="#,##0.00&quot; F&quot;_);\(#,##0.00&quot; F&quot;\)"/>
    <numFmt numFmtId="221" formatCode="#,##0&quot; $&quot;;\-#,##0&quot; $&quot;"/>
    <numFmt numFmtId="222" formatCode="#,##0&quot; F&quot;_);[Red]\(#,##0&quot; F&quot;\)"/>
    <numFmt numFmtId="223" formatCode="#,##0.00&quot; F&quot;_);[Red]\(#,##0.00&quot; F&quot;\)"/>
    <numFmt numFmtId="224" formatCode="0.00_)"/>
    <numFmt numFmtId="225" formatCode="0%;\(0%\)"/>
    <numFmt numFmtId="226" formatCode="d/mm"/>
    <numFmt numFmtId="227" formatCode="#,##0\ &quot;F&quot;;[Red]\-#,##0\ &quot;F&quot;"/>
  </numFmts>
  <fonts count="14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Univers (E1)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News Serif EE"/>
      <charset val="238"/>
    </font>
    <font>
      <sz val="10"/>
      <name val="Sans EE"/>
      <charset val="238"/>
    </font>
    <font>
      <sz val="10"/>
      <name val="Arial CE"/>
    </font>
    <font>
      <sz val="9"/>
      <name val="Arial CE"/>
      <family val="2"/>
      <charset val="238"/>
    </font>
    <font>
      <i/>
      <sz val="10"/>
      <color indexed="18"/>
      <name val="Arial CE"/>
      <family val="2"/>
      <charset val="238"/>
    </font>
    <font>
      <b/>
      <sz val="9"/>
      <name val="Lucida Console"/>
      <family val="3"/>
      <charset val="238"/>
    </font>
    <font>
      <sz val="12"/>
      <name val="Arial CE"/>
      <family val="2"/>
      <charset val="238"/>
    </font>
    <font>
      <sz val="10"/>
      <color rgb="FF0070C0"/>
      <name val="Arial CE"/>
      <charset val="238"/>
    </font>
    <font>
      <b/>
      <u/>
      <sz val="12"/>
      <name val="Arial"/>
      <family val="2"/>
      <charset val="238"/>
    </font>
    <font>
      <u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2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CE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36"/>
      <name val="Arial CE"/>
      <charset val="238"/>
    </font>
    <font>
      <sz val="11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haroni"/>
      <charset val="177"/>
    </font>
    <font>
      <sz val="12"/>
      <name val="Arial Black"/>
      <family val="2"/>
      <charset val="238"/>
    </font>
    <font>
      <sz val="11"/>
      <name val="Arial Black"/>
      <family val="2"/>
      <charset val="238"/>
    </font>
    <font>
      <sz val="9"/>
      <color indexed="9"/>
      <name val="Arial Narrow"/>
      <family val="2"/>
      <charset val="238"/>
    </font>
    <font>
      <sz val="10"/>
      <color rgb="FF000000"/>
      <name val="MS Sans Serif"/>
      <family val="2"/>
      <charset val="238"/>
    </font>
    <font>
      <sz val="8"/>
      <name val="Trebuchet MS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 CE"/>
      <charset val="238"/>
    </font>
    <font>
      <sz val="12"/>
      <name val="Times New Roman"/>
      <family val="1"/>
      <charset val="238"/>
    </font>
    <font>
      <sz val="10"/>
      <color theme="1"/>
      <name val="Calibri"/>
      <family val="1"/>
      <scheme val="minor"/>
    </font>
    <font>
      <sz val="11"/>
      <color rgb="FF000000"/>
      <name val="Calibri"/>
      <family val="2"/>
    </font>
    <font>
      <b/>
      <sz val="8"/>
      <color indexed="8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5"/>
      <color theme="3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name val="Helv"/>
      <charset val="204"/>
    </font>
    <font>
      <b/>
      <sz val="9"/>
      <name val="Arial CE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u/>
      <sz val="13"/>
      <color indexed="12"/>
      <name val="Arial CE"/>
      <charset val="238"/>
    </font>
    <font>
      <sz val="12"/>
      <name val="Times New Roman CE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erif"/>
      <family val="1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2"/>
      <name val="formata"/>
      <charset val="1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color indexed="12"/>
      <name val="Times New Roman"/>
      <family val="1"/>
      <charset val="238"/>
    </font>
    <font>
      <u/>
      <sz val="12"/>
      <color indexed="8"/>
      <name val="formata"/>
      <charset val="1"/>
    </font>
    <font>
      <u/>
      <sz val="8"/>
      <color indexed="12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u/>
      <sz val="10"/>
      <color indexed="12"/>
      <name val="Arial CE"/>
    </font>
    <font>
      <sz val="12"/>
      <name val="Helv"/>
    </font>
    <font>
      <sz val="8"/>
      <color indexed="8"/>
      <name val=".HelveticaLightTTEE"/>
      <family val="2"/>
      <charset val="2"/>
    </font>
    <font>
      <sz val="12"/>
      <color indexed="9"/>
      <name val="Helv"/>
    </font>
    <font>
      <b/>
      <sz val="12"/>
      <name val="Times CE"/>
      <charset val="238"/>
    </font>
    <font>
      <b/>
      <sz val="20"/>
      <name val="Arial"/>
      <family val="2"/>
      <charset val="238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39"/>
      <name val="Arial CE"/>
      <family val="2"/>
      <charset val="238"/>
    </font>
    <font>
      <sz val="11"/>
      <color indexed="19"/>
      <name val="Calibri"/>
      <family val="2"/>
      <charset val="238"/>
    </font>
    <font>
      <sz val="7"/>
      <name val="Small Fonts"/>
      <family val="2"/>
    </font>
    <font>
      <b/>
      <i/>
      <sz val="16"/>
      <name val="Helv"/>
    </font>
    <font>
      <sz val="8"/>
      <name val="Trebuchet MS"/>
      <family val="2"/>
      <charset val="238"/>
    </font>
    <font>
      <sz val="10"/>
      <name val="Courier New"/>
      <family val="3"/>
      <charset val="238"/>
    </font>
    <font>
      <sz val="10"/>
      <color theme="1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8"/>
      <name val="Arial CE"/>
      <family val="2"/>
      <charset val="238"/>
    </font>
    <font>
      <shadow/>
      <sz val="12"/>
      <name val="Times CE"/>
      <charset val="238"/>
    </font>
    <font>
      <sz val="9"/>
      <color indexed="8"/>
      <name val="Arial"/>
      <family val="2"/>
    </font>
    <font>
      <b/>
      <sz val="8"/>
      <name val="Arial"/>
      <family val="2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sz val="11"/>
      <color indexed="10"/>
      <name val="Calibri"/>
      <family val="2"/>
      <charset val="238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</fills>
  <borders count="6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double">
        <color indexed="10"/>
      </bottom>
      <diagonal/>
    </border>
  </borders>
  <cellStyleXfs count="3048">
    <xf numFmtId="0" fontId="0" fillId="0" borderId="0"/>
    <xf numFmtId="0" fontId="9" fillId="0" borderId="0"/>
    <xf numFmtId="0" fontId="10" fillId="0" borderId="0" applyProtection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164" fontId="14" fillId="0" borderId="0" applyNumberFormat="0" applyFill="0" applyBorder="0" applyAlignment="0"/>
    <xf numFmtId="0" fontId="15" fillId="0" borderId="1" applyNumberFormat="0" applyFill="0" applyAlignment="0" applyProtection="0"/>
    <xf numFmtId="4" fontId="10" fillId="0" borderId="0" applyBorder="0" applyProtection="0">
      <protection locked="0"/>
    </xf>
    <xf numFmtId="4" fontId="10" fillId="16" borderId="0"/>
    <xf numFmtId="49" fontId="41" fillId="16" borderId="0">
      <alignment horizontal="right"/>
    </xf>
    <xf numFmtId="49" fontId="42" fillId="0" borderId="0" applyBorder="0" applyProtection="0">
      <alignment horizontal="center"/>
      <protection locked="0"/>
    </xf>
    <xf numFmtId="49" fontId="10" fillId="0" borderId="2" applyBorder="0" applyProtection="0">
      <alignment horizontal="left"/>
    </xf>
    <xf numFmtId="49" fontId="43" fillId="0" borderId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3" fontId="44" fillId="0" borderId="3" applyFill="0" applyBorder="0">
      <alignment vertical="center"/>
    </xf>
    <xf numFmtId="15" fontId="16" fillId="0" borderId="0" applyFont="0" applyFill="0" applyBorder="0" applyAlignment="0" applyProtection="0">
      <alignment horizontal="left"/>
    </xf>
    <xf numFmtId="171" fontId="16" fillId="0" borderId="0" applyFont="0" applyFill="0" applyBorder="0" applyProtection="0">
      <alignment horizontal="left"/>
    </xf>
    <xf numFmtId="172" fontId="17" fillId="0" borderId="0" applyFont="0" applyFill="0" applyBorder="0" applyAlignment="0" applyProtection="0">
      <protection locked="0"/>
    </xf>
    <xf numFmtId="39" fontId="8" fillId="0" borderId="0" applyFont="0" applyFill="0" applyBorder="0" applyAlignment="0" applyProtection="0"/>
    <xf numFmtId="173" fontId="18" fillId="0" borderId="0" applyFont="0" applyFill="0" applyBorder="0" applyAlignment="0"/>
    <xf numFmtId="165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45" fillId="0" borderId="0">
      <alignment horizontal="left"/>
      <protection locked="0"/>
    </xf>
    <xf numFmtId="186" fontId="10" fillId="0" borderId="0" applyBorder="0" applyProtection="0"/>
    <xf numFmtId="186" fontId="10" fillId="16" borderId="0" applyBorder="0"/>
    <xf numFmtId="0" fontId="19" fillId="3" borderId="0" applyNumberFormat="0" applyBorder="0" applyAlignment="0" applyProtection="0"/>
    <xf numFmtId="37" fontId="20" fillId="0" borderId="0" applyFill="0" applyBorder="0" applyAlignment="0">
      <protection locked="0"/>
    </xf>
    <xf numFmtId="174" fontId="20" fillId="0" borderId="4" applyFill="0" applyBorder="0" applyAlignment="0">
      <alignment horizontal="center"/>
      <protection locked="0"/>
    </xf>
    <xf numFmtId="172" fontId="20" fillId="0" borderId="0" applyFill="0" applyBorder="0" applyAlignment="0">
      <protection locked="0"/>
    </xf>
    <xf numFmtId="173" fontId="20" fillId="0" borderId="0" applyFill="0" applyBorder="0" applyAlignment="0" applyProtection="0">
      <protection locked="0"/>
    </xf>
    <xf numFmtId="0" fontId="21" fillId="17" borderId="5" applyNumberFormat="0" applyAlignment="0" applyProtection="0"/>
    <xf numFmtId="49" fontId="10" fillId="0" borderId="2" applyBorder="0" applyProtection="0">
      <alignment horizontal="left"/>
    </xf>
    <xf numFmtId="186" fontId="10" fillId="0" borderId="0" applyBorder="0" applyProtection="0"/>
    <xf numFmtId="175" fontId="22" fillId="0" borderId="0" applyFont="0" applyFill="0" applyBorder="0" applyAlignment="0" applyProtection="0"/>
    <xf numFmtId="0" fontId="46" fillId="0" borderId="0" applyNumberFormat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2" fillId="0" borderId="0" applyBorder="0" applyProtection="0"/>
    <xf numFmtId="0" fontId="10" fillId="0" borderId="2" applyBorder="0" applyProtection="0">
      <alignment horizontal="left"/>
      <protection locked="0"/>
    </xf>
    <xf numFmtId="0" fontId="44" fillId="0" borderId="0" applyBorder="0" applyProtection="0">
      <alignment horizontal="left"/>
    </xf>
    <xf numFmtId="0" fontId="27" fillId="18" borderId="0" applyNumberFormat="0" applyBorder="0" applyAlignment="0" applyProtection="0"/>
    <xf numFmtId="164" fontId="28" fillId="0" borderId="0" applyFill="0" applyBorder="0" applyAlignment="0"/>
    <xf numFmtId="0" fontId="7" fillId="0" borderId="0"/>
    <xf numFmtId="176" fontId="18" fillId="0" borderId="9" applyFont="0" applyFill="0" applyBorder="0" applyAlignment="0" applyProtection="0">
      <alignment horizontal="right"/>
    </xf>
    <xf numFmtId="177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9" fontId="29" fillId="0" borderId="0" applyFont="0" applyFill="0" applyBorder="0" applyAlignment="0" applyProtection="0"/>
    <xf numFmtId="180" fontId="29" fillId="0" borderId="0" applyFont="0" applyFill="0" applyBorder="0" applyAlignment="0" applyProtection="0"/>
    <xf numFmtId="0" fontId="48" fillId="0" borderId="10" applyBorder="0">
      <alignment horizontal="left" vertical="center"/>
    </xf>
    <xf numFmtId="49" fontId="10" fillId="0" borderId="0" applyBorder="0" applyProtection="0">
      <alignment horizontal="center"/>
    </xf>
    <xf numFmtId="186" fontId="10" fillId="0" borderId="0">
      <protection locked="0"/>
    </xf>
    <xf numFmtId="0" fontId="30" fillId="19" borderId="11" applyNumberFormat="0" applyFont="0" applyAlignment="0" applyProtection="0"/>
    <xf numFmtId="10" fontId="10" fillId="0" borderId="0" applyProtection="0"/>
    <xf numFmtId="0" fontId="31" fillId="0" borderId="12" applyNumberFormat="0" applyFill="0" applyAlignment="0" applyProtection="0"/>
    <xf numFmtId="0" fontId="10" fillId="0" borderId="13" applyProtection="0">
      <alignment horizontal="center"/>
    </xf>
    <xf numFmtId="0" fontId="10" fillId="0" borderId="0" applyProtection="0"/>
    <xf numFmtId="4" fontId="10" fillId="0" borderId="14" applyProtection="0"/>
    <xf numFmtId="186" fontId="10" fillId="0" borderId="14"/>
    <xf numFmtId="38" fontId="16" fillId="20" borderId="0" applyNumberFormat="0" applyFont="0" applyBorder="0" applyAlignment="0" applyProtection="0"/>
    <xf numFmtId="186" fontId="44" fillId="16" borderId="0" applyBorder="0"/>
    <xf numFmtId="4" fontId="44" fillId="16" borderId="0" applyBorder="0"/>
    <xf numFmtId="0" fontId="32" fillId="4" borderId="0" applyNumberFormat="0" applyBorder="0" applyAlignment="0" applyProtection="0"/>
    <xf numFmtId="0" fontId="8" fillId="0" borderId="0"/>
    <xf numFmtId="38" fontId="33" fillId="0" borderId="0" applyFill="0" applyBorder="0" applyAlignment="0" applyProtection="0"/>
    <xf numFmtId="179" fontId="34" fillId="0" borderId="0" applyFill="0" applyBorder="0" applyAlignment="0" applyProtection="0"/>
    <xf numFmtId="0" fontId="35" fillId="0" borderId="0" applyNumberFormat="0" applyFill="0" applyBorder="0" applyAlignment="0" applyProtection="0"/>
    <xf numFmtId="49" fontId="44" fillId="0" borderId="10" applyNumberFormat="0" applyBorder="0">
      <alignment horizontal="left" vertical="center"/>
    </xf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" fontId="17" fillId="0" borderId="0" applyFont="0" applyFill="0" applyBorder="0" applyAlignment="0" applyProtection="0">
      <alignment horizontal="left"/>
    </xf>
    <xf numFmtId="0" fontId="49" fillId="16" borderId="0">
      <alignment horizontal="right"/>
    </xf>
    <xf numFmtId="38" fontId="16" fillId="0" borderId="15" applyNumberFormat="0" applyFont="0" applyFill="0" applyAlignment="0" applyProtection="0"/>
    <xf numFmtId="10" fontId="29" fillId="0" borderId="16" applyNumberFormat="0" applyFont="0" applyFill="0" applyAlignment="0" applyProtection="0"/>
    <xf numFmtId="0" fontId="36" fillId="7" borderId="17" applyNumberFormat="0" applyAlignment="0" applyProtection="0"/>
    <xf numFmtId="0" fontId="44" fillId="0" borderId="0"/>
    <xf numFmtId="0" fontId="44" fillId="0" borderId="0">
      <alignment horizontal="center"/>
    </xf>
    <xf numFmtId="0" fontId="10" fillId="0" borderId="0"/>
    <xf numFmtId="4" fontId="10" fillId="16" borderId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39" fillId="0" borderId="0" applyNumberFormat="0" applyFill="0" applyBorder="0" applyAlignment="0" applyProtection="0"/>
    <xf numFmtId="184" fontId="30" fillId="0" borderId="0" applyFont="0" applyFill="0" applyBorder="0" applyAlignment="0" applyProtection="0"/>
    <xf numFmtId="185" fontId="30" fillId="0" borderId="0" applyFont="0" applyFill="0" applyBorder="0" applyAlignment="0" applyProtection="0"/>
    <xf numFmtId="183" fontId="40" fillId="0" borderId="19" applyFont="0" applyFill="0" applyBorder="0" applyAlignment="0" applyProtection="0"/>
    <xf numFmtId="0" fontId="50" fillId="0" borderId="20">
      <alignment horizontal="center" vertical="center"/>
    </xf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5" borderId="0" applyNumberFormat="0" applyBorder="0" applyAlignment="0" applyProtection="0"/>
    <xf numFmtId="0" fontId="47" fillId="0" borderId="0"/>
    <xf numFmtId="0" fontId="7" fillId="0" borderId="0"/>
    <xf numFmtId="0" fontId="6" fillId="0" borderId="0"/>
    <xf numFmtId="0" fontId="5" fillId="0" borderId="0"/>
    <xf numFmtId="44" fontId="7" fillId="0" borderId="0" applyFont="0" applyFill="0" applyBorder="0" applyAlignment="0" applyProtection="0"/>
    <xf numFmtId="0" fontId="11" fillId="19" borderId="11" applyNumberFormat="0" applyFont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65" fillId="0" borderId="0"/>
    <xf numFmtId="0" fontId="65" fillId="0" borderId="0"/>
    <xf numFmtId="0" fontId="65" fillId="0" borderId="0"/>
    <xf numFmtId="0" fontId="66" fillId="0" borderId="0"/>
    <xf numFmtId="0" fontId="66" fillId="0" borderId="0"/>
    <xf numFmtId="0" fontId="11" fillId="0" borderId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40" fillId="33" borderId="0" applyProtection="0"/>
    <xf numFmtId="0" fontId="14" fillId="0" borderId="0"/>
    <xf numFmtId="0" fontId="69" fillId="0" borderId="0"/>
    <xf numFmtId="0" fontId="27" fillId="0" borderId="0"/>
    <xf numFmtId="0" fontId="27" fillId="0" borderId="0"/>
    <xf numFmtId="0" fontId="22" fillId="0" borderId="0"/>
    <xf numFmtId="0" fontId="22" fillId="0" borderId="0"/>
    <xf numFmtId="0" fontId="40" fillId="34" borderId="0" applyProtection="0"/>
    <xf numFmtId="0" fontId="69" fillId="0" borderId="0"/>
    <xf numFmtId="0" fontId="14" fillId="0" borderId="0"/>
    <xf numFmtId="0" fontId="14" fillId="0" borderId="0"/>
    <xf numFmtId="0" fontId="40" fillId="0" borderId="0" applyProtection="0"/>
    <xf numFmtId="0" fontId="69" fillId="0" borderId="0"/>
    <xf numFmtId="0" fontId="69" fillId="0" borderId="0"/>
    <xf numFmtId="49" fontId="40" fillId="0" borderId="0"/>
    <xf numFmtId="49" fontId="70" fillId="0" borderId="0"/>
    <xf numFmtId="49" fontId="70" fillId="0" borderId="0"/>
    <xf numFmtId="49" fontId="70" fillId="0" borderId="0"/>
    <xf numFmtId="49" fontId="40" fillId="0" borderId="0"/>
    <xf numFmtId="0" fontId="14" fillId="0" borderId="0"/>
    <xf numFmtId="0" fontId="14" fillId="0" borderId="0"/>
    <xf numFmtId="0" fontId="69" fillId="0" borderId="0"/>
    <xf numFmtId="0" fontId="40" fillId="0" borderId="0"/>
    <xf numFmtId="0" fontId="14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2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22" fillId="0" borderId="0"/>
    <xf numFmtId="0" fontId="14" fillId="0" borderId="0"/>
    <xf numFmtId="0" fontId="11" fillId="0" borderId="0"/>
    <xf numFmtId="0" fontId="22" fillId="32" borderId="0" applyNumberFormat="0" applyBorder="0" applyAlignment="0" applyProtection="0"/>
    <xf numFmtId="0" fontId="11" fillId="0" borderId="0"/>
    <xf numFmtId="44" fontId="10" fillId="0" borderId="0" applyFont="0" applyFill="0" applyBorder="0" applyAlignment="0" applyProtection="0"/>
    <xf numFmtId="0" fontId="10" fillId="0" borderId="0"/>
    <xf numFmtId="0" fontId="11" fillId="0" borderId="0"/>
    <xf numFmtId="0" fontId="68" fillId="0" borderId="0">
      <alignment vertical="top"/>
    </xf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Protection="0"/>
    <xf numFmtId="0" fontId="27" fillId="0" borderId="0"/>
    <xf numFmtId="0" fontId="27" fillId="0" borderId="0"/>
    <xf numFmtId="0" fontId="22" fillId="0" borderId="0"/>
    <xf numFmtId="0" fontId="22" fillId="0" borderId="0"/>
    <xf numFmtId="0" fontId="40" fillId="34" borderId="0" applyProtection="0"/>
    <xf numFmtId="0" fontId="11" fillId="0" borderId="0"/>
    <xf numFmtId="0" fontId="19" fillId="0" borderId="0"/>
    <xf numFmtId="0" fontId="22" fillId="0" borderId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43" fontId="11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14" fillId="0" borderId="0"/>
    <xf numFmtId="0" fontId="76" fillId="33" borderId="0" applyProtection="0"/>
    <xf numFmtId="0" fontId="40" fillId="33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27" fillId="0" borderId="0"/>
    <xf numFmtId="0" fontId="22" fillId="0" borderId="0"/>
    <xf numFmtId="0" fontId="76" fillId="33" borderId="0" applyProtection="0"/>
    <xf numFmtId="0" fontId="76" fillId="33" borderId="0" applyProtection="0"/>
    <xf numFmtId="0" fontId="76" fillId="33" borderId="0" applyProtection="0"/>
    <xf numFmtId="0" fontId="27" fillId="0" borderId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6" fontId="40" fillId="0" borderId="0" applyFont="0" applyFill="0" applyBorder="0" applyAlignment="0" applyProtection="0"/>
    <xf numFmtId="190" fontId="22" fillId="0" borderId="0" applyFill="0" applyBorder="0" applyAlignment="0" applyProtection="0"/>
    <xf numFmtId="190" fontId="22" fillId="0" borderId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0" fontId="69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8" fontId="40" fillId="0" borderId="0" applyFont="0" applyFill="0" applyBorder="0" applyAlignment="0" applyProtection="0"/>
    <xf numFmtId="191" fontId="22" fillId="0" borderId="0" applyFill="0" applyBorder="0" applyAlignment="0" applyProtection="0"/>
    <xf numFmtId="191" fontId="22" fillId="0" borderId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0" fontId="17" fillId="0" borderId="0" applyProtection="0"/>
    <xf numFmtId="0" fontId="69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40" fillId="0" borderId="0"/>
    <xf numFmtId="0" fontId="69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69" fillId="0" borderId="0"/>
    <xf numFmtId="49" fontId="17" fillId="0" borderId="20"/>
    <xf numFmtId="169" fontId="22" fillId="0" borderId="0" applyFont="0" applyFill="0" applyBorder="0" applyAlignment="0" applyProtection="0"/>
    <xf numFmtId="49" fontId="40" fillId="0" borderId="48"/>
    <xf numFmtId="49" fontId="40" fillId="0" borderId="48"/>
    <xf numFmtId="49" fontId="69" fillId="0" borderId="20"/>
    <xf numFmtId="49" fontId="69" fillId="0" borderId="20"/>
    <xf numFmtId="49" fontId="69" fillId="0" borderId="20"/>
    <xf numFmtId="49" fontId="17" fillId="0" borderId="20"/>
    <xf numFmtId="0" fontId="22" fillId="31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1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78" fillId="50" borderId="0" applyNumberFormat="0" applyBorder="0" applyAlignment="0" applyProtection="0"/>
    <xf numFmtId="0" fontId="78" fillId="50" borderId="0" applyNumberFormat="0" applyBorder="0" applyAlignment="0" applyProtection="0"/>
    <xf numFmtId="0" fontId="78" fillId="50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78" fillId="47" borderId="0" applyNumberFormat="0" applyBorder="0" applyAlignment="0" applyProtection="0"/>
    <xf numFmtId="0" fontId="78" fillId="47" borderId="0" applyNumberFormat="0" applyBorder="0" applyAlignment="0" applyProtection="0"/>
    <xf numFmtId="0" fontId="78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52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78" fillId="45" borderId="0" applyNumberFormat="0" applyBorder="0" applyAlignment="0" applyProtection="0"/>
    <xf numFmtId="0" fontId="78" fillId="45" borderId="0" applyNumberFormat="0" applyBorder="0" applyAlignment="0" applyProtection="0"/>
    <xf numFmtId="0" fontId="78" fillId="45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78" fillId="46" borderId="0" applyNumberFormat="0" applyBorder="0" applyAlignment="0" applyProtection="0"/>
    <xf numFmtId="0" fontId="78" fillId="46" borderId="0" applyNumberFormat="0" applyBorder="0" applyAlignment="0" applyProtection="0"/>
    <xf numFmtId="0" fontId="78" fillId="46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0" borderId="0" applyNumberFormat="0" applyFill="0" applyBorder="0" applyAlignment="0"/>
    <xf numFmtId="0" fontId="22" fillId="0" borderId="0">
      <alignment horizontal="right"/>
    </xf>
    <xf numFmtId="164" fontId="20" fillId="0" borderId="0" applyNumberFormat="0" applyFill="0" applyBorder="0" applyAlignment="0"/>
    <xf numFmtId="0" fontId="20" fillId="0" borderId="0" applyNumberFormat="0" applyFill="0" applyBorder="0" applyAlignment="0"/>
    <xf numFmtId="0" fontId="20" fillId="0" borderId="0" applyNumberFormat="0" applyFill="0" applyBorder="0" applyAlignment="0"/>
    <xf numFmtId="164" fontId="71" fillId="0" borderId="0" applyNumberFormat="0" applyFill="0" applyBorder="0" applyAlignment="0"/>
    <xf numFmtId="164" fontId="71" fillId="0" borderId="0" applyNumberFormat="0" applyFill="0" applyBorder="0" applyAlignment="0"/>
    <xf numFmtId="164" fontId="71" fillId="0" borderId="0" applyNumberFormat="0" applyFill="0" applyBorder="0" applyAlignment="0"/>
    <xf numFmtId="1" fontId="22" fillId="0" borderId="49" applyAlignment="0">
      <alignment horizontal="left" vertical="center"/>
    </xf>
    <xf numFmtId="200" fontId="22" fillId="57" borderId="50" applyNumberFormat="0" applyFont="0" applyFill="0" applyBorder="0" applyAlignment="0">
      <alignment horizontal="center"/>
    </xf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188" fontId="22" fillId="0" borderId="0">
      <alignment horizontal="right"/>
    </xf>
    <xf numFmtId="4" fontId="40" fillId="0" borderId="0" applyBorder="0" applyProtection="0">
      <protection locked="0"/>
    </xf>
    <xf numFmtId="4" fontId="40" fillId="0" borderId="0" applyBorder="0" applyProtection="0"/>
    <xf numFmtId="4" fontId="40" fillId="0" borderId="0" applyBorder="0" applyProtection="0"/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5" fontId="16" fillId="0" borderId="51" applyNumberFormat="0" applyFont="0" applyAlignment="0" applyProtection="0"/>
    <xf numFmtId="0" fontId="22" fillId="0" borderId="52" applyNumberFormat="0" applyAlignment="0" applyProtection="0"/>
    <xf numFmtId="0" fontId="22" fillId="0" borderId="52" applyNumberForma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167" fontId="40" fillId="0" borderId="0" applyFont="0" applyFill="0" applyBorder="0" applyAlignment="0" applyProtection="0"/>
    <xf numFmtId="192" fontId="22" fillId="0" borderId="0" applyFill="0" applyBorder="0" applyAlignment="0" applyProtection="0"/>
    <xf numFmtId="192" fontId="22" fillId="0" borderId="0" applyFill="0" applyBorder="0" applyAlignment="0" applyProtection="0"/>
    <xf numFmtId="167" fontId="72" fillId="0" borderId="0" applyFont="0" applyFill="0" applyBorder="0" applyAlignment="0" applyProtection="0"/>
    <xf numFmtId="167" fontId="72" fillId="0" borderId="0" applyFont="0" applyFill="0" applyBorder="0" applyAlignment="0" applyProtection="0"/>
    <xf numFmtId="167" fontId="72" fillId="0" borderId="0" applyFont="0" applyFill="0" applyBorder="0" applyAlignment="0" applyProtection="0"/>
    <xf numFmtId="168" fontId="40" fillId="0" borderId="0" applyFont="0" applyFill="0" applyBorder="0" applyAlignment="0" applyProtection="0"/>
    <xf numFmtId="193" fontId="22" fillId="0" borderId="0" applyFill="0" applyBorder="0" applyAlignment="0" applyProtection="0"/>
    <xf numFmtId="193" fontId="22" fillId="0" borderId="0" applyFill="0" applyBorder="0" applyAlignment="0" applyProtection="0"/>
    <xf numFmtId="168" fontId="72" fillId="0" borderId="0" applyFont="0" applyFill="0" applyBorder="0" applyAlignment="0" applyProtection="0"/>
    <xf numFmtId="168" fontId="72" fillId="0" borderId="0" applyFont="0" applyFill="0" applyBorder="0" applyAlignment="0" applyProtection="0"/>
    <xf numFmtId="168" fontId="72" fillId="0" borderId="0" applyFont="0" applyFill="0" applyBorder="0" applyAlignment="0" applyProtection="0"/>
    <xf numFmtId="38" fontId="4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" fontId="22" fillId="0" borderId="0"/>
    <xf numFmtId="15" fontId="40" fillId="0" borderId="0" applyFont="0" applyFill="0" applyBorder="0" applyAlignment="0" applyProtection="0">
      <alignment horizontal="left"/>
    </xf>
    <xf numFmtId="194" fontId="22" fillId="0" borderId="0" applyFill="0" applyBorder="0" applyAlignment="0" applyProtection="0"/>
    <xf numFmtId="194" fontId="22" fillId="0" borderId="0" applyFill="0" applyBorder="0" applyAlignment="0" applyProtection="0"/>
    <xf numFmtId="15" fontId="72" fillId="0" borderId="0" applyFont="0" applyFill="0" applyBorder="0" applyAlignment="0" applyProtection="0">
      <alignment horizontal="left"/>
    </xf>
    <xf numFmtId="15" fontId="72" fillId="0" borderId="0" applyFont="0" applyFill="0" applyBorder="0" applyAlignment="0" applyProtection="0">
      <alignment horizontal="left"/>
    </xf>
    <xf numFmtId="15" fontId="72" fillId="0" borderId="0" applyFont="0" applyFill="0" applyBorder="0" applyAlignment="0" applyProtection="0">
      <alignment horizontal="left"/>
    </xf>
    <xf numFmtId="171" fontId="40" fillId="0" borderId="0" applyFont="0" applyFill="0" applyBorder="0" applyProtection="0">
      <alignment horizontal="left"/>
    </xf>
    <xf numFmtId="195" fontId="22" fillId="0" borderId="0" applyFill="0" applyBorder="0" applyProtection="0">
      <alignment horizontal="left"/>
    </xf>
    <xf numFmtId="195" fontId="22" fillId="0" borderId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2" fontId="40" fillId="0" borderId="0" applyFont="0" applyFill="0" applyBorder="0" applyAlignment="0" applyProtection="0">
      <protection locked="0"/>
    </xf>
    <xf numFmtId="172" fontId="22" fillId="0" borderId="0" applyFill="0" applyBorder="0" applyAlignment="0" applyProtection="0"/>
    <xf numFmtId="172" fontId="22" fillId="0" borderId="0" applyFill="0" applyBorder="0" applyAlignment="0" applyProtection="0"/>
    <xf numFmtId="172" fontId="73" fillId="0" borderId="0" applyFont="0" applyFill="0" applyBorder="0" applyAlignment="0" applyProtection="0">
      <protection locked="0"/>
    </xf>
    <xf numFmtId="172" fontId="73" fillId="0" borderId="0" applyFont="0" applyFill="0" applyBorder="0" applyAlignment="0" applyProtection="0">
      <protection locked="0"/>
    </xf>
    <xf numFmtId="172" fontId="73" fillId="0" borderId="0" applyFont="0" applyFill="0" applyBorder="0" applyAlignment="0" applyProtection="0">
      <protection locked="0"/>
    </xf>
    <xf numFmtId="39" fontId="69" fillId="0" borderId="0" applyFont="0" applyFill="0" applyBorder="0" applyAlignment="0" applyProtection="0"/>
    <xf numFmtId="196" fontId="22" fillId="0" borderId="0" applyFill="0" applyBorder="0" applyAlignment="0" applyProtection="0"/>
    <xf numFmtId="196" fontId="22" fillId="0" borderId="0" applyFill="0" applyBorder="0" applyAlignment="0" applyProtection="0"/>
    <xf numFmtId="39" fontId="27" fillId="0" borderId="0" applyFont="0" applyFill="0" applyBorder="0" applyAlignment="0" applyProtection="0"/>
    <xf numFmtId="39" fontId="27" fillId="0" borderId="0" applyFont="0" applyFill="0" applyBorder="0" applyAlignment="0" applyProtection="0"/>
    <xf numFmtId="39" fontId="27" fillId="0" borderId="0" applyFont="0" applyFill="0" applyBorder="0" applyAlignment="0" applyProtection="0"/>
    <xf numFmtId="173" fontId="40" fillId="0" borderId="0" applyFont="0" applyFill="0" applyBorder="0" applyAlignment="0"/>
    <xf numFmtId="173" fontId="22" fillId="0" borderId="0" applyFill="0" applyBorder="0" applyAlignment="0"/>
    <xf numFmtId="173" fontId="22" fillId="0" borderId="0" applyFill="0" applyBorder="0" applyAlignment="0"/>
    <xf numFmtId="173" fontId="11" fillId="0" borderId="0" applyFont="0" applyFill="0" applyBorder="0" applyAlignment="0"/>
    <xf numFmtId="173" fontId="11" fillId="0" borderId="0" applyFont="0" applyFill="0" applyBorder="0" applyAlignment="0"/>
    <xf numFmtId="173" fontId="11" fillId="0" borderId="0" applyFont="0" applyFill="0" applyBorder="0" applyAlignment="0"/>
    <xf numFmtId="201" fontId="22" fillId="0" borderId="0" applyFont="0" applyFill="0" applyBorder="0" applyAlignment="0" applyProtection="0"/>
    <xf numFmtId="0" fontId="22" fillId="0" borderId="0"/>
    <xf numFmtId="0" fontId="22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37" fontId="40" fillId="0" borderId="0" applyFill="0" applyBorder="0" applyAlignment="0">
      <protection locked="0"/>
    </xf>
    <xf numFmtId="174" fontId="40" fillId="0" borderId="4" applyFill="0" applyBorder="0" applyAlignment="0">
      <alignment horizontal="center"/>
      <protection locked="0"/>
    </xf>
    <xf numFmtId="174" fontId="40" fillId="0" borderId="0" applyFill="0" applyBorder="0" applyAlignment="0">
      <protection locked="0"/>
    </xf>
    <xf numFmtId="174" fontId="40" fillId="0" borderId="0" applyFill="0" applyBorder="0" applyAlignment="0">
      <protection locked="0"/>
    </xf>
    <xf numFmtId="174" fontId="67" fillId="0" borderId="4" applyFill="0" applyBorder="0" applyAlignment="0">
      <alignment horizontal="center"/>
      <protection locked="0"/>
    </xf>
    <xf numFmtId="174" fontId="67" fillId="0" borderId="4" applyFill="0" applyBorder="0" applyAlignment="0">
      <alignment horizontal="center"/>
      <protection locked="0"/>
    </xf>
    <xf numFmtId="174" fontId="67" fillId="0" borderId="4" applyFill="0" applyBorder="0" applyAlignment="0">
      <alignment horizontal="center"/>
      <protection locked="0"/>
    </xf>
    <xf numFmtId="172" fontId="40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89" fontId="40" fillId="0" borderId="0" applyFill="0" applyBorder="0" applyAlignment="0">
      <protection locked="0"/>
    </xf>
    <xf numFmtId="173" fontId="40" fillId="0" borderId="0" applyFill="0" applyBorder="0" applyAlignment="0" applyProtection="0">
      <protection locked="0"/>
    </xf>
    <xf numFmtId="173" fontId="40" fillId="0" borderId="0" applyFill="0" applyBorder="0" applyAlignment="0" applyProtection="0"/>
    <xf numFmtId="173" fontId="40" fillId="0" borderId="0" applyFill="0" applyBorder="0" applyAlignment="0" applyProtection="0"/>
    <xf numFmtId="173" fontId="67" fillId="0" borderId="0" applyFill="0" applyBorder="0" applyAlignment="0" applyProtection="0">
      <protection locked="0"/>
    </xf>
    <xf numFmtId="173" fontId="67" fillId="0" borderId="0" applyFill="0" applyBorder="0" applyAlignment="0" applyProtection="0">
      <protection locked="0"/>
    </xf>
    <xf numFmtId="173" fontId="67" fillId="0" borderId="0" applyFill="0" applyBorder="0" applyAlignment="0" applyProtection="0">
      <protection locked="0"/>
    </xf>
    <xf numFmtId="189" fontId="40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0" fontId="22" fillId="58" borderId="5" applyNumberFormat="0" applyAlignment="0" applyProtection="0"/>
    <xf numFmtId="0" fontId="22" fillId="59" borderId="5" applyNumberFormat="0" applyAlignment="0" applyProtection="0"/>
    <xf numFmtId="0" fontId="22" fillId="59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22" fillId="58" borderId="5" applyNumberFormat="0" applyAlignment="0" applyProtection="0"/>
    <xf numFmtId="0" fontId="22" fillId="59" borderId="5" applyNumberFormat="0" applyAlignment="0" applyProtection="0"/>
    <xf numFmtId="0" fontId="22" fillId="59" borderId="5" applyNumberFormat="0" applyAlignment="0" applyProtection="0"/>
    <xf numFmtId="0" fontId="22" fillId="59" borderId="5" applyNumberFormat="0" applyAlignment="0" applyProtection="0"/>
    <xf numFmtId="0" fontId="22" fillId="59" borderId="5" applyNumberFormat="0" applyAlignment="0" applyProtection="0"/>
    <xf numFmtId="0" fontId="22" fillId="0" borderId="53" applyNumberFormat="0" applyFont="0" applyFill="0" applyAlignment="0" applyProtection="0">
      <alignment horizontal="left"/>
    </xf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44" fontId="40" fillId="0" borderId="0" applyFont="0" applyFill="0" applyBorder="0" applyAlignment="0" applyProtection="0"/>
    <xf numFmtId="197" fontId="22" fillId="0" borderId="0" applyFill="0" applyBorder="0" applyAlignment="0" applyProtection="0"/>
    <xf numFmtId="197" fontId="22" fillId="0" borderId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97" fontId="40" fillId="0" borderId="0" applyFill="0" applyBorder="0" applyAlignment="0" applyProtection="0"/>
    <xf numFmtId="0" fontId="22" fillId="0" borderId="0">
      <alignment horizontal="center"/>
    </xf>
    <xf numFmtId="175" fontId="18" fillId="0" borderId="0" applyFont="0" applyFill="0" applyBorder="0" applyAlignment="0" applyProtection="0"/>
    <xf numFmtId="175" fontId="22" fillId="0" borderId="0" applyFill="0" applyBorder="0" applyAlignment="0" applyProtection="0"/>
    <xf numFmtId="175" fontId="22" fillId="0" borderId="0" applyFill="0" applyBorder="0" applyAlignment="0" applyProtection="0"/>
    <xf numFmtId="175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49" fontId="22" fillId="0" borderId="46" applyNumberFormat="0">
      <alignment horizontal="left" vertical="center"/>
    </xf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54" applyNumberFormat="0" applyFill="0" applyAlignment="0" applyProtection="0"/>
    <xf numFmtId="0" fontId="22" fillId="0" borderId="54" applyNumberFormat="0" applyFill="0" applyAlignment="0" applyProtection="0"/>
    <xf numFmtId="0" fontId="22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" fontId="22" fillId="0" borderId="0" applyFill="0" applyBorder="0" applyProtection="0">
      <alignment horizontal="right"/>
    </xf>
    <xf numFmtId="4" fontId="22" fillId="0" borderId="0" applyFill="0" applyBorder="0" applyProtection="0"/>
    <xf numFmtId="4" fontId="22" fillId="0" borderId="0" applyFill="0" applyBorder="0" applyProtection="0"/>
    <xf numFmtId="4" fontId="22" fillId="0" borderId="0" applyFill="0" applyBorder="0" applyProtection="0"/>
    <xf numFmtId="0" fontId="40" fillId="0" borderId="55" applyBorder="0" applyAlignment="0">
      <alignment horizontal="center" vertical="center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17" fillId="0" borderId="0" applyNumberFormat="0" applyFill="0" applyBorder="0" applyAlignment="0" applyProtection="0"/>
    <xf numFmtId="164" fontId="40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7" fillId="0" borderId="0"/>
    <xf numFmtId="0" fontId="40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40" fillId="0" borderId="0"/>
    <xf numFmtId="0" fontId="1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0" fillId="0" borderId="0"/>
    <xf numFmtId="0" fontId="40" fillId="0" borderId="0"/>
    <xf numFmtId="0" fontId="7" fillId="0" borderId="0"/>
    <xf numFmtId="0" fontId="7" fillId="0" borderId="0"/>
    <xf numFmtId="0" fontId="1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22" fillId="0" borderId="0" applyProtection="0"/>
    <xf numFmtId="0" fontId="22" fillId="0" borderId="0" applyProtection="0"/>
    <xf numFmtId="0" fontId="22" fillId="0" borderId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 applyFill="0" applyBorder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8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 applyProtection="0"/>
    <xf numFmtId="176" fontId="40" fillId="0" borderId="9" applyFont="0" applyFill="0" applyBorder="0" applyAlignment="0" applyProtection="0">
      <alignment horizontal="right"/>
    </xf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7" fontId="40" fillId="0" borderId="0" applyFont="0" applyFill="0" applyBorder="0" applyAlignment="0" applyProtection="0"/>
    <xf numFmtId="177" fontId="22" fillId="0" borderId="0" applyFill="0" applyBorder="0" applyAlignment="0" applyProtection="0"/>
    <xf numFmtId="177" fontId="22" fillId="0" borderId="0" applyFill="0" applyBorder="0" applyAlignment="0" applyProtection="0"/>
    <xf numFmtId="178" fontId="40" fillId="0" borderId="0" applyFont="0" applyFill="0" applyBorder="0" applyAlignment="0" applyProtection="0"/>
    <xf numFmtId="178" fontId="22" fillId="0" borderId="0" applyFill="0" applyBorder="0" applyAlignment="0" applyProtection="0"/>
    <xf numFmtId="178" fontId="22" fillId="0" borderId="0" applyFill="0" applyBorder="0" applyAlignment="0" applyProtection="0"/>
    <xf numFmtId="179" fontId="40" fillId="0" borderId="0" applyFont="0" applyFill="0" applyBorder="0" applyAlignment="0" applyProtection="0"/>
    <xf numFmtId="179" fontId="22" fillId="0" borderId="0" applyFill="0" applyBorder="0" applyAlignment="0" applyProtection="0"/>
    <xf numFmtId="179" fontId="22" fillId="0" borderId="0" applyFill="0" applyBorder="0" applyAlignment="0" applyProtection="0"/>
    <xf numFmtId="180" fontId="40" fillId="0" borderId="0" applyFont="0" applyFill="0" applyBorder="0" applyAlignment="0" applyProtection="0"/>
    <xf numFmtId="180" fontId="22" fillId="0" borderId="0" applyFill="0" applyBorder="0" applyAlignment="0" applyProtection="0"/>
    <xf numFmtId="180" fontId="22" fillId="0" borderId="0" applyFill="0" applyBorder="0" applyAlignment="0" applyProtection="0"/>
    <xf numFmtId="0" fontId="22" fillId="0" borderId="0"/>
    <xf numFmtId="49" fontId="22" fillId="0" borderId="0">
      <alignment horizontal="left"/>
    </xf>
    <xf numFmtId="202" fontId="22" fillId="0" borderId="0" applyProtection="0">
      <alignment horizontal="left"/>
    </xf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38" fontId="40" fillId="20" borderId="0" applyNumberFormat="0" applyFont="0" applyBorder="0" applyAlignment="0" applyProtection="0"/>
    <xf numFmtId="0" fontId="22" fillId="60" borderId="0" applyNumberFormat="0" applyBorder="0" applyAlignment="0" applyProtection="0"/>
    <xf numFmtId="0" fontId="22" fillId="60" borderId="0" applyNumberFormat="0" applyBorder="0" applyAlignment="0" applyProtection="0"/>
    <xf numFmtId="1" fontId="17" fillId="0" borderId="0">
      <alignment horizontal="center" vertical="center"/>
      <protection locked="0"/>
    </xf>
    <xf numFmtId="1" fontId="40" fillId="0" borderId="0">
      <alignment horizontal="center" vertical="center"/>
      <protection locked="0"/>
    </xf>
    <xf numFmtId="1" fontId="40" fillId="0" borderId="0">
      <alignment horizontal="center" vertical="center"/>
      <protection locked="0"/>
    </xf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4" fontId="22" fillId="0" borderId="0" applyFill="0" applyBorder="0" applyProtection="0">
      <alignment horizontal="left"/>
    </xf>
    <xf numFmtId="4" fontId="22" fillId="0" borderId="0" applyFill="0" applyBorder="0" applyProtection="0"/>
    <xf numFmtId="4" fontId="22" fillId="0" borderId="0" applyFill="0" applyBorder="0" applyProtection="0"/>
    <xf numFmtId="4" fontId="22" fillId="0" borderId="0" applyFill="0" applyProtection="0"/>
    <xf numFmtId="4" fontId="22" fillId="0" borderId="0" applyFill="0" applyBorder="0" applyProtection="0"/>
    <xf numFmtId="4" fontId="22" fillId="0" borderId="0" applyFill="0" applyBorder="0" applyProtection="0"/>
    <xf numFmtId="0" fontId="22" fillId="61" borderId="0">
      <alignment horizontal="left"/>
    </xf>
    <xf numFmtId="0" fontId="22" fillId="62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69" fillId="0" borderId="0"/>
    <xf numFmtId="0" fontId="40" fillId="0" borderId="0"/>
    <xf numFmtId="0" fontId="40" fillId="0" borderId="0"/>
    <xf numFmtId="38" fontId="40" fillId="0" borderId="0" applyFill="0" applyBorder="0" applyAlignment="0" applyProtection="0"/>
    <xf numFmtId="179" fontId="40" fillId="0" borderId="0" applyFill="0" applyBorder="0" applyAlignment="0" applyProtection="0"/>
    <xf numFmtId="179" fontId="22" fillId="0" borderId="0" applyFill="0" applyBorder="0" applyAlignment="0" applyProtection="0"/>
    <xf numFmtId="179" fontId="22" fillId="0" borderId="0" applyFill="0" applyBorder="0" applyAlignment="0" applyProtection="0"/>
    <xf numFmtId="198" fontId="22" fillId="0" borderId="0" applyFill="0" applyBorder="0" applyAlignment="0" applyProtection="0"/>
    <xf numFmtId="198" fontId="22" fillId="0" borderId="0" applyFill="0" applyBorder="0" applyAlignment="0" applyProtection="0"/>
    <xf numFmtId="49" fontId="22" fillId="0" borderId="0" applyFill="0" applyBorder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81" fontId="40" fillId="0" borderId="0" applyFont="0" applyFill="0" applyBorder="0" applyAlignment="0" applyProtection="0"/>
    <xf numFmtId="181" fontId="22" fillId="0" borderId="0" applyFill="0" applyBorder="0" applyAlignment="0" applyProtection="0"/>
    <xf numFmtId="181" fontId="22" fillId="0" borderId="0" applyFill="0" applyBorder="0" applyAlignment="0" applyProtection="0"/>
    <xf numFmtId="182" fontId="40" fillId="0" borderId="0" applyFont="0" applyFill="0" applyBorder="0" applyAlignment="0" applyProtection="0"/>
    <xf numFmtId="182" fontId="22" fillId="0" borderId="0" applyFill="0" applyBorder="0" applyAlignment="0" applyProtection="0"/>
    <xf numFmtId="182" fontId="22" fillId="0" borderId="0" applyFill="0" applyBorder="0" applyAlignment="0" applyProtection="0"/>
    <xf numFmtId="18" fontId="40" fillId="0" borderId="0" applyFont="0" applyFill="0" applyBorder="0" applyAlignment="0" applyProtection="0">
      <alignment horizontal="left"/>
    </xf>
    <xf numFmtId="199" fontId="22" fillId="0" borderId="0" applyFill="0" applyBorder="0" applyAlignment="0" applyProtection="0"/>
    <xf numFmtId="199" fontId="22" fillId="0" borderId="0" applyFill="0" applyBorder="0" applyAlignment="0" applyProtection="0"/>
    <xf numFmtId="199" fontId="22" fillId="0" borderId="0" applyFill="0" applyBorder="0" applyAlignment="0" applyProtection="0"/>
    <xf numFmtId="199" fontId="22" fillId="0" borderId="0" applyFill="0" applyBorder="0" applyAlignment="0" applyProtection="0"/>
    <xf numFmtId="38" fontId="40" fillId="0" borderId="15" applyNumberFormat="0" applyFont="0" applyFill="0" applyAlignment="0" applyProtection="0"/>
    <xf numFmtId="0" fontId="22" fillId="0" borderId="56" applyNumberFormat="0" applyFill="0" applyAlignment="0" applyProtection="0"/>
    <xf numFmtId="0" fontId="22" fillId="0" borderId="56" applyNumberFormat="0" applyFill="0" applyAlignment="0" applyProtection="0"/>
    <xf numFmtId="0" fontId="22" fillId="0" borderId="0"/>
    <xf numFmtId="0" fontId="22" fillId="33" borderId="47">
      <alignment vertical="center"/>
    </xf>
    <xf numFmtId="10" fontId="40" fillId="0" borderId="16" applyNumberFormat="0" applyFont="0" applyFill="0" applyAlignment="0" applyProtection="0"/>
    <xf numFmtId="0" fontId="22" fillId="0" borderId="57" applyNumberFormat="0" applyFill="0" applyAlignment="0" applyProtection="0"/>
    <xf numFmtId="0" fontId="22" fillId="0" borderId="57" applyNumberFormat="0" applyFill="0" applyAlignment="0" applyProtection="0"/>
    <xf numFmtId="0" fontId="22" fillId="37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7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1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1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31" borderId="18" applyNumberFormat="0" applyAlignment="0" applyProtection="0"/>
    <xf numFmtId="0" fontId="22" fillId="35" borderId="18" applyNumberFormat="0" applyAlignment="0" applyProtection="0"/>
    <xf numFmtId="0" fontId="22" fillId="35" borderId="18" applyNumberFormat="0" applyAlignment="0" applyProtection="0"/>
    <xf numFmtId="0" fontId="22" fillId="31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0" borderId="0" applyProtection="0"/>
    <xf numFmtId="183" fontId="22" fillId="0" borderId="0" applyFill="0" applyBorder="0" applyAlignment="0" applyProtection="0"/>
    <xf numFmtId="183" fontId="22" fillId="0" borderId="0" applyFill="0" applyBorder="0" applyAlignment="0" applyProtection="0"/>
    <xf numFmtId="0" fontId="17" fillId="0" borderId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65" borderId="0" applyNumberFormat="0" applyBorder="0" applyAlignment="0" applyProtection="0"/>
    <xf numFmtId="0" fontId="22" fillId="65" borderId="0" applyNumberFormat="0" applyBorder="0" applyAlignment="0" applyProtection="0"/>
    <xf numFmtId="0" fontId="22" fillId="65" borderId="0" applyNumberFormat="0" applyBorder="0" applyAlignment="0" applyProtection="0"/>
    <xf numFmtId="0" fontId="22" fillId="65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2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2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80" fillId="0" borderId="0"/>
    <xf numFmtId="0" fontId="7" fillId="0" borderId="0"/>
    <xf numFmtId="0" fontId="10" fillId="0" borderId="0"/>
    <xf numFmtId="0" fontId="10" fillId="0" borderId="0" applyProtection="0"/>
    <xf numFmtId="0" fontId="81" fillId="0" borderId="0"/>
    <xf numFmtId="0" fontId="11" fillId="0" borderId="0"/>
    <xf numFmtId="0" fontId="11" fillId="0" borderId="0"/>
    <xf numFmtId="0" fontId="11" fillId="0" borderId="0"/>
    <xf numFmtId="49" fontId="10" fillId="0" borderId="48"/>
    <xf numFmtId="0" fontId="2" fillId="0" borderId="0"/>
    <xf numFmtId="0" fontId="11" fillId="0" borderId="0"/>
    <xf numFmtId="0" fontId="2" fillId="0" borderId="0"/>
    <xf numFmtId="0" fontId="10" fillId="0" borderId="0"/>
    <xf numFmtId="9" fontId="10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68" fillId="0" borderId="0">
      <alignment vertical="top"/>
    </xf>
    <xf numFmtId="0" fontId="10" fillId="0" borderId="0"/>
    <xf numFmtId="0" fontId="11" fillId="0" borderId="0"/>
    <xf numFmtId="0" fontId="11" fillId="0" borderId="0"/>
    <xf numFmtId="37" fontId="40" fillId="0" borderId="0" applyFill="0" applyBorder="0" applyAlignment="0">
      <protection locked="0"/>
    </xf>
    <xf numFmtId="38" fontId="40" fillId="0" borderId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4" fontId="10" fillId="0" borderId="0" applyFont="0" applyFill="0" applyBorder="0" applyAlignment="0" applyProtection="0"/>
    <xf numFmtId="0" fontId="10" fillId="0" borderId="0"/>
    <xf numFmtId="43" fontId="11" fillId="0" borderId="0" applyFill="0" applyBorder="0" applyAlignment="0" applyProtection="0"/>
    <xf numFmtId="0" fontId="48" fillId="0" borderId="0"/>
    <xf numFmtId="0" fontId="11" fillId="0" borderId="0"/>
    <xf numFmtId="0" fontId="81" fillId="0" borderId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5" fontId="16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37" fontId="40" fillId="0" borderId="0" applyFill="0" applyBorder="0" applyAlignment="0">
      <protection locked="0"/>
    </xf>
    <xf numFmtId="44" fontId="4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5" fillId="0" borderId="0"/>
    <xf numFmtId="0" fontId="2" fillId="0" borderId="0"/>
    <xf numFmtId="0" fontId="2" fillId="0" borderId="0"/>
    <xf numFmtId="0" fontId="2" fillId="0" borderId="0"/>
    <xf numFmtId="38" fontId="40" fillId="0" borderId="0" applyFill="0" applyBorder="0" applyAlignment="0" applyProtection="0"/>
    <xf numFmtId="0" fontId="65" fillId="0" borderId="0"/>
    <xf numFmtId="0" fontId="2" fillId="0" borderId="0"/>
    <xf numFmtId="0" fontId="2" fillId="0" borderId="0"/>
    <xf numFmtId="0" fontId="48" fillId="0" borderId="0"/>
    <xf numFmtId="0" fontId="7" fillId="0" borderId="0"/>
    <xf numFmtId="0" fontId="8" fillId="0" borderId="0"/>
    <xf numFmtId="0" fontId="9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164" fontId="14" fillId="0" borderId="0" applyNumberFormat="0" applyFill="0" applyBorder="0" applyAlignment="0"/>
    <xf numFmtId="0" fontId="15" fillId="0" borderId="1" applyNumberFormat="0" applyFill="0" applyAlignment="0" applyProtection="0"/>
    <xf numFmtId="4" fontId="10" fillId="0" borderId="0" applyBorder="0" applyProtection="0">
      <protection locked="0"/>
    </xf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5" fontId="16" fillId="0" borderId="0" applyFont="0" applyFill="0" applyBorder="0" applyAlignment="0" applyProtection="0">
      <alignment horizontal="left"/>
    </xf>
    <xf numFmtId="171" fontId="16" fillId="0" borderId="0" applyFont="0" applyFill="0" applyBorder="0" applyProtection="0">
      <alignment horizontal="left"/>
    </xf>
    <xf numFmtId="172" fontId="17" fillId="0" borderId="0" applyFont="0" applyFill="0" applyBorder="0" applyAlignment="0" applyProtection="0">
      <protection locked="0"/>
    </xf>
    <xf numFmtId="39" fontId="8" fillId="0" borderId="0" applyFont="0" applyFill="0" applyBorder="0" applyAlignment="0" applyProtection="0"/>
    <xf numFmtId="173" fontId="18" fillId="0" borderId="0" applyFont="0" applyFill="0" applyBorder="0" applyAlignment="0"/>
    <xf numFmtId="0" fontId="19" fillId="3" borderId="0" applyNumberFormat="0" applyBorder="0" applyAlignment="0" applyProtection="0"/>
    <xf numFmtId="37" fontId="20" fillId="0" borderId="0" applyFill="0" applyBorder="0" applyAlignment="0">
      <protection locked="0"/>
    </xf>
    <xf numFmtId="174" fontId="20" fillId="0" borderId="4" applyFill="0" applyBorder="0" applyAlignment="0">
      <alignment horizontal="center"/>
      <protection locked="0"/>
    </xf>
    <xf numFmtId="172" fontId="20" fillId="0" borderId="0" applyFill="0" applyBorder="0" applyAlignment="0">
      <protection locked="0"/>
    </xf>
    <xf numFmtId="173" fontId="20" fillId="0" borderId="0" applyFill="0" applyBorder="0" applyAlignment="0" applyProtection="0">
      <protection locked="0"/>
    </xf>
    <xf numFmtId="0" fontId="21" fillId="17" borderId="5" applyNumberFormat="0" applyAlignment="0" applyProtection="0"/>
    <xf numFmtId="175" fontId="22" fillId="0" borderId="0" applyFon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8" borderId="0" applyNumberFormat="0" applyBorder="0" applyAlignment="0" applyProtection="0"/>
    <xf numFmtId="164" fontId="28" fillId="0" borderId="0" applyFill="0" applyBorder="0" applyAlignment="0"/>
    <xf numFmtId="176" fontId="18" fillId="0" borderId="9" applyFont="0" applyFill="0" applyBorder="0" applyAlignment="0" applyProtection="0">
      <alignment horizontal="right"/>
    </xf>
    <xf numFmtId="177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9" fontId="29" fillId="0" borderId="0" applyFont="0" applyFill="0" applyBorder="0" applyAlignment="0" applyProtection="0"/>
    <xf numFmtId="180" fontId="29" fillId="0" borderId="0" applyFont="0" applyFill="0" applyBorder="0" applyAlignment="0" applyProtection="0"/>
    <xf numFmtId="0" fontId="11" fillId="19" borderId="11" applyNumberFormat="0" applyFont="0" applyAlignment="0" applyProtection="0"/>
    <xf numFmtId="0" fontId="31" fillId="0" borderId="12" applyNumberFormat="0" applyFill="0" applyAlignment="0" applyProtection="0"/>
    <xf numFmtId="38" fontId="16" fillId="20" borderId="0" applyNumberFormat="0" applyFont="0" applyBorder="0" applyAlignment="0" applyProtection="0"/>
    <xf numFmtId="0" fontId="32" fillId="4" borderId="0" applyNumberFormat="0" applyBorder="0" applyAlignment="0" applyProtection="0"/>
    <xf numFmtId="0" fontId="8" fillId="0" borderId="0"/>
    <xf numFmtId="38" fontId="33" fillId="0" borderId="0" applyFill="0" applyBorder="0" applyAlignment="0" applyProtection="0"/>
    <xf numFmtId="179" fontId="34" fillId="0" borderId="0" applyFill="0" applyBorder="0" applyAlignment="0" applyProtection="0"/>
    <xf numFmtId="0" fontId="35" fillId="0" borderId="0" applyNumberForma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" fontId="17" fillId="0" borderId="0" applyFont="0" applyFill="0" applyBorder="0" applyAlignment="0" applyProtection="0">
      <alignment horizontal="left"/>
    </xf>
    <xf numFmtId="38" fontId="16" fillId="0" borderId="15" applyNumberFormat="0" applyFont="0" applyFill="0" applyAlignment="0" applyProtection="0"/>
    <xf numFmtId="10" fontId="29" fillId="0" borderId="16" applyNumberFormat="0" applyFont="0" applyFill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39" fillId="0" borderId="0" applyNumberFormat="0" applyFill="0" applyBorder="0" applyAlignment="0" applyProtection="0"/>
    <xf numFmtId="0" fontId="48" fillId="0" borderId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5" borderId="0" applyNumberFormat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 applyProtection="0"/>
    <xf numFmtId="49" fontId="7" fillId="0" borderId="2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8" fillId="0" borderId="55" applyBorder="0" applyAlignment="0">
      <alignment horizontal="center" vertical="center"/>
    </xf>
    <xf numFmtId="0" fontId="7" fillId="0" borderId="0"/>
    <xf numFmtId="0" fontId="11" fillId="0" borderId="0"/>
    <xf numFmtId="0" fontId="11" fillId="0" borderId="0"/>
    <xf numFmtId="0" fontId="11" fillId="0" borderId="0" applyProtection="0"/>
    <xf numFmtId="0" fontId="83" fillId="0" borderId="0"/>
    <xf numFmtId="0" fontId="12" fillId="0" borderId="0"/>
    <xf numFmtId="0" fontId="84" fillId="0" borderId="0"/>
    <xf numFmtId="0" fontId="85" fillId="0" borderId="0"/>
    <xf numFmtId="0" fontId="2" fillId="0" borderId="0"/>
    <xf numFmtId="0" fontId="7" fillId="0" borderId="0"/>
    <xf numFmtId="0" fontId="2" fillId="0" borderId="0"/>
    <xf numFmtId="0" fontId="86" fillId="0" borderId="48" applyProtection="0">
      <alignment horizontal="justify" vertical="center" wrapText="1"/>
    </xf>
    <xf numFmtId="9" fontId="11" fillId="0" borderId="0" applyFont="0" applyFill="0" applyBorder="0" applyAlignment="0" applyProtection="0"/>
    <xf numFmtId="0" fontId="87" fillId="0" borderId="0"/>
    <xf numFmtId="1" fontId="7" fillId="0" borderId="0">
      <alignment horizontal="center" vertical="center"/>
      <protection locked="0"/>
    </xf>
    <xf numFmtId="0" fontId="8" fillId="0" borderId="0"/>
    <xf numFmtId="203" fontId="48" fillId="0" borderId="19">
      <alignment vertical="top" wrapText="1"/>
      <protection locked="0"/>
    </xf>
    <xf numFmtId="0" fontId="48" fillId="0" borderId="0"/>
    <xf numFmtId="0" fontId="48" fillId="0" borderId="0"/>
    <xf numFmtId="0" fontId="48" fillId="0" borderId="0"/>
    <xf numFmtId="0" fontId="2" fillId="0" borderId="0"/>
    <xf numFmtId="0" fontId="2" fillId="0" borderId="0"/>
    <xf numFmtId="0" fontId="7" fillId="0" borderId="0"/>
    <xf numFmtId="0" fontId="80" fillId="0" borderId="0"/>
    <xf numFmtId="0" fontId="11" fillId="0" borderId="0"/>
    <xf numFmtId="0" fontId="7" fillId="0" borderId="0"/>
    <xf numFmtId="0" fontId="80" fillId="0" borderId="0"/>
    <xf numFmtId="0" fontId="7" fillId="0" borderId="0"/>
    <xf numFmtId="0" fontId="80" fillId="0" borderId="0"/>
    <xf numFmtId="0" fontId="80" fillId="0" borderId="0"/>
    <xf numFmtId="0" fontId="7" fillId="0" borderId="0"/>
    <xf numFmtId="0" fontId="11" fillId="0" borderId="0"/>
    <xf numFmtId="0" fontId="80" fillId="0" borderId="0"/>
    <xf numFmtId="0" fontId="7" fillId="0" borderId="0"/>
    <xf numFmtId="0" fontId="11" fillId="0" borderId="0"/>
    <xf numFmtId="0" fontId="80" fillId="0" borderId="0"/>
    <xf numFmtId="0" fontId="7" fillId="0" borderId="0" applyProtection="0"/>
    <xf numFmtId="0" fontId="11" fillId="0" borderId="0" applyProtection="0"/>
    <xf numFmtId="0" fontId="83" fillId="0" borderId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49" fontId="7" fillId="0" borderId="2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 applyProtection="0"/>
    <xf numFmtId="44" fontId="11" fillId="0" borderId="0" applyFont="0" applyFill="0" applyBorder="0" applyAlignment="0" applyProtection="0"/>
    <xf numFmtId="0" fontId="10" fillId="0" borderId="0"/>
    <xf numFmtId="44" fontId="11" fillId="0" borderId="0" applyFont="0" applyFill="0" applyBorder="0" applyAlignment="0" applyProtection="0"/>
    <xf numFmtId="0" fontId="11" fillId="0" borderId="0"/>
    <xf numFmtId="205" fontId="10" fillId="0" borderId="0"/>
    <xf numFmtId="0" fontId="89" fillId="0" borderId="0" applyAlignment="0">
      <alignment vertical="top" wrapText="1"/>
      <protection locked="0"/>
    </xf>
    <xf numFmtId="0" fontId="7" fillId="0" borderId="0"/>
    <xf numFmtId="0" fontId="7" fillId="0" borderId="0"/>
    <xf numFmtId="0" fontId="9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5" fillId="0" borderId="1" applyNumberFormat="0" applyFill="0" applyAlignment="0" applyProtection="0"/>
    <xf numFmtId="0" fontId="19" fillId="3" borderId="0" applyNumberFormat="0" applyBorder="0" applyAlignment="0" applyProtection="0"/>
    <xf numFmtId="0" fontId="21" fillId="17" borderId="5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8" borderId="0" applyNumberFormat="0" applyBorder="0" applyAlignment="0" applyProtection="0"/>
    <xf numFmtId="180" fontId="29" fillId="0" borderId="0" applyFont="0" applyFill="0" applyBorder="0" applyAlignment="0" applyProtection="0"/>
    <xf numFmtId="0" fontId="31" fillId="0" borderId="12" applyNumberFormat="0" applyFill="0" applyAlignment="0" applyProtection="0"/>
    <xf numFmtId="0" fontId="32" fillId="4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39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5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92" fillId="0" borderId="0"/>
    <xf numFmtId="0" fontId="7" fillId="0" borderId="0"/>
    <xf numFmtId="0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83" fillId="0" borderId="0"/>
    <xf numFmtId="0" fontId="11" fillId="0" borderId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44" fontId="10" fillId="0" borderId="0" applyFont="0" applyFill="0" applyBorder="0" applyAlignment="0" applyProtection="0"/>
    <xf numFmtId="43" fontId="11" fillId="0" borderId="0" applyFill="0" applyBorder="0" applyAlignment="0" applyProtection="0"/>
    <xf numFmtId="43" fontId="11" fillId="0" borderId="0" applyFont="0" applyFill="0" applyBorder="0" applyAlignment="0" applyProtection="0"/>
    <xf numFmtId="0" fontId="22" fillId="0" borderId="0"/>
    <xf numFmtId="6" fontId="40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49" fontId="17" fillId="0" borderId="20"/>
    <xf numFmtId="0" fontId="22" fillId="0" borderId="1" applyNumberFormat="0" applyFill="0" applyAlignment="0" applyProtection="0"/>
    <xf numFmtId="5" fontId="16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2" fillId="58" borderId="5" applyNumberFormat="0" applyAlignment="0" applyProtection="0"/>
    <xf numFmtId="44" fontId="4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2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54" applyNumberFormat="0" applyFill="0" applyAlignment="0" applyProtection="0"/>
    <xf numFmtId="0" fontId="22" fillId="0" borderId="0" applyNumberFormat="0" applyFill="0" applyBorder="0" applyAlignment="0" applyProtection="0"/>
    <xf numFmtId="0" fontId="40" fillId="0" borderId="55" applyBorder="0" applyAlignment="0">
      <alignment horizontal="center" vertical="center"/>
    </xf>
    <xf numFmtId="0" fontId="22" fillId="0" borderId="0" applyNumberFormat="0" applyFill="0" applyBorder="0" applyAlignment="0" applyProtection="0"/>
    <xf numFmtId="0" fontId="22" fillId="48" borderId="0" applyNumberForma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180" fontId="22" fillId="0" borderId="0" applyFill="0" applyBorder="0" applyAlignment="0" applyProtection="0"/>
    <xf numFmtId="180" fontId="22" fillId="0" borderId="0" applyFill="0" applyBorder="0" applyAlignment="0" applyProtection="0"/>
    <xf numFmtId="0" fontId="22" fillId="0" borderId="12" applyNumberFormat="0" applyFill="0" applyAlignment="0" applyProtection="0"/>
    <xf numFmtId="1" fontId="17" fillId="0" borderId="0">
      <alignment horizontal="center" vertical="center"/>
      <protection locked="0"/>
    </xf>
    <xf numFmtId="0" fontId="22" fillId="41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37" borderId="17" applyNumberFormat="0" applyAlignment="0" applyProtection="0"/>
    <xf numFmtId="0" fontId="22" fillId="31" borderId="17" applyNumberFormat="0" applyAlignment="0" applyProtection="0"/>
    <xf numFmtId="0" fontId="22" fillId="31" borderId="18" applyNumberFormat="0" applyAlignment="0" applyProtection="0"/>
    <xf numFmtId="0" fontId="22" fillId="0" borderId="0" applyNumberFormat="0" applyFill="0" applyBorder="0" applyAlignment="0" applyProtection="0"/>
    <xf numFmtId="0" fontId="22" fillId="63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50" borderId="0" applyNumberFormat="0" applyBorder="0" applyAlignment="0" applyProtection="0"/>
    <xf numFmtId="0" fontId="22" fillId="52" borderId="0" applyNumberFormat="0" applyBorder="0" applyAlignment="0" applyProtection="0"/>
    <xf numFmtId="0" fontId="22" fillId="66" borderId="0" applyNumberFormat="0" applyBorder="0" applyAlignment="0" applyProtection="0"/>
    <xf numFmtId="0" fontId="7" fillId="0" borderId="0"/>
    <xf numFmtId="0" fontId="10" fillId="0" borderId="0" applyProtection="0"/>
    <xf numFmtId="0" fontId="11" fillId="0" borderId="0"/>
    <xf numFmtId="0" fontId="1" fillId="0" borderId="0"/>
    <xf numFmtId="0" fontId="1" fillId="0" borderId="0"/>
    <xf numFmtId="0" fontId="11" fillId="0" borderId="0"/>
    <xf numFmtId="0" fontId="10" fillId="0" borderId="0" applyProtection="0"/>
    <xf numFmtId="0" fontId="11" fillId="0" borderId="0" applyProtection="0"/>
    <xf numFmtId="0" fontId="68" fillId="0" borderId="0">
      <alignment vertical="top"/>
    </xf>
    <xf numFmtId="0" fontId="11" fillId="0" borderId="0"/>
    <xf numFmtId="0" fontId="11" fillId="0" borderId="0"/>
    <xf numFmtId="0" fontId="10" fillId="0" borderId="0" applyProtection="0"/>
    <xf numFmtId="0" fontId="11" fillId="0" borderId="0" applyProtection="0"/>
    <xf numFmtId="0" fontId="10" fillId="0" borderId="0"/>
    <xf numFmtId="0" fontId="11" fillId="0" borderId="0"/>
    <xf numFmtId="38" fontId="40" fillId="0" borderId="0" applyFill="0" applyBorder="0" applyAlignment="0" applyProtection="0"/>
    <xf numFmtId="49" fontId="17" fillId="0" borderId="20"/>
    <xf numFmtId="49" fontId="17" fillId="0" borderId="20"/>
    <xf numFmtId="49" fontId="17" fillId="0" borderId="20"/>
    <xf numFmtId="37" fontId="40" fillId="0" borderId="0" applyFill="0" applyBorder="0" applyAlignment="0">
      <protection locked="0"/>
    </xf>
    <xf numFmtId="37" fontId="40" fillId="0" borderId="0" applyFill="0" applyBorder="0" applyAlignment="0">
      <protection locked="0"/>
    </xf>
    <xf numFmtId="37" fontId="40" fillId="0" borderId="0" applyFill="0" applyBorder="0" applyAlignment="0">
      <protection locked="0"/>
    </xf>
    <xf numFmtId="0" fontId="7" fillId="0" borderId="0"/>
    <xf numFmtId="0" fontId="7" fillId="0" borderId="0"/>
    <xf numFmtId="0" fontId="81" fillId="0" borderId="0"/>
    <xf numFmtId="49" fontId="17" fillId="0" borderId="20"/>
    <xf numFmtId="49" fontId="17" fillId="0" borderId="20"/>
    <xf numFmtId="0" fontId="8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9" fillId="3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9" fontId="11" fillId="0" borderId="0" applyFont="0" applyFill="0" applyBorder="0" applyAlignment="0" applyProtection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0" fontId="83" fillId="0" borderId="0"/>
    <xf numFmtId="0" fontId="11" fillId="0" borderId="0" applyProtection="0"/>
    <xf numFmtId="0" fontId="7" fillId="0" borderId="0" applyProtection="0"/>
    <xf numFmtId="0" fontId="7" fillId="0" borderId="0" applyProtection="0"/>
    <xf numFmtId="0" fontId="7" fillId="0" borderId="0"/>
    <xf numFmtId="38" fontId="40" fillId="0" borderId="0" applyFill="0" applyBorder="0" applyAlignment="0" applyProtection="0"/>
    <xf numFmtId="38" fontId="40" fillId="0" borderId="0" applyFill="0" applyBorder="0" applyAlignment="0" applyProtection="0"/>
    <xf numFmtId="0" fontId="10" fillId="0" borderId="0"/>
    <xf numFmtId="38" fontId="40" fillId="0" borderId="0" applyFill="0" applyBorder="0" applyAlignment="0" applyProtection="0"/>
    <xf numFmtId="0" fontId="7" fillId="0" borderId="0"/>
    <xf numFmtId="0" fontId="11" fillId="0" borderId="0" applyProtection="0"/>
    <xf numFmtId="0" fontId="7" fillId="0" borderId="0"/>
    <xf numFmtId="0" fontId="10" fillId="0" borderId="0" applyProtection="0"/>
    <xf numFmtId="0" fontId="11" fillId="0" borderId="0"/>
    <xf numFmtId="0" fontId="11" fillId="0" borderId="0"/>
    <xf numFmtId="0" fontId="10" fillId="0" borderId="0"/>
    <xf numFmtId="0" fontId="11" fillId="0" borderId="0" applyProtection="0"/>
    <xf numFmtId="0" fontId="10" fillId="0" borderId="0"/>
    <xf numFmtId="0" fontId="68" fillId="0" borderId="0">
      <alignment vertical="top"/>
    </xf>
    <xf numFmtId="0" fontId="10" fillId="0" borderId="0" applyProtection="0"/>
    <xf numFmtId="0" fontId="11" fillId="0" borderId="0"/>
    <xf numFmtId="0" fontId="11" fillId="0" borderId="0"/>
    <xf numFmtId="0" fontId="10" fillId="0" borderId="0" applyProtection="0"/>
    <xf numFmtId="0" fontId="11" fillId="0" borderId="0"/>
    <xf numFmtId="0" fontId="11" fillId="0" borderId="0"/>
    <xf numFmtId="0" fontId="11" fillId="0" borderId="0"/>
    <xf numFmtId="49" fontId="17" fillId="0" borderId="20"/>
    <xf numFmtId="37" fontId="40" fillId="0" borderId="0" applyFill="0" applyBorder="0" applyAlignment="0">
      <protection locked="0"/>
    </xf>
    <xf numFmtId="37" fontId="40" fillId="0" borderId="0" applyFill="0" applyBorder="0" applyAlignment="0">
      <protection locked="0"/>
    </xf>
    <xf numFmtId="49" fontId="17" fillId="0" borderId="20"/>
    <xf numFmtId="38" fontId="40" fillId="0" borderId="0" applyFill="0" applyBorder="0" applyAlignment="0" applyProtection="0"/>
    <xf numFmtId="0" fontId="10" fillId="0" borderId="0"/>
    <xf numFmtId="0" fontId="11" fillId="0" borderId="0" applyProtection="0"/>
    <xf numFmtId="0" fontId="80" fillId="0" borderId="0"/>
    <xf numFmtId="0" fontId="7" fillId="0" borderId="0"/>
    <xf numFmtId="0" fontId="10" fillId="0" borderId="0" applyProtection="0"/>
    <xf numFmtId="0" fontId="11" fillId="0" borderId="0"/>
    <xf numFmtId="44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207" fontId="11" fillId="0" borderId="0" applyFont="0" applyFill="0" applyBorder="0" applyAlignment="0" applyProtection="0"/>
    <xf numFmtId="0" fontId="9" fillId="0" borderId="0"/>
    <xf numFmtId="0" fontId="11" fillId="0" borderId="0"/>
    <xf numFmtId="208" fontId="11" fillId="0" borderId="0" applyFont="0" applyFill="0" applyBorder="0" applyAlignment="0" applyProtection="0"/>
    <xf numFmtId="209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0" fontId="11" fillId="0" borderId="0"/>
    <xf numFmtId="208" fontId="11" fillId="0" borderId="0" applyFont="0" applyFill="0" applyBorder="0" applyAlignment="0" applyProtection="0"/>
    <xf numFmtId="209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0" fontId="15" fillId="0" borderId="1" applyNumberFormat="0" applyFill="0" applyAlignment="0" applyProtection="0"/>
    <xf numFmtId="208" fontId="7" fillId="0" borderId="0" applyFont="0" applyFill="0" applyBorder="0" applyAlignment="0" applyProtection="0"/>
    <xf numFmtId="209" fontId="7" fillId="0" borderId="0" applyFont="0" applyFill="0" applyBorder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21" fillId="17" borderId="5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8" borderId="0" applyNumberFormat="0" applyBorder="0" applyAlignment="0" applyProtection="0"/>
    <xf numFmtId="0" fontId="7" fillId="0" borderId="0"/>
    <xf numFmtId="0" fontId="11" fillId="0" borderId="0" applyProtection="0"/>
    <xf numFmtId="0" fontId="11" fillId="0" borderId="0" applyProtection="0"/>
    <xf numFmtId="0" fontId="16" fillId="0" borderId="0"/>
    <xf numFmtId="0" fontId="99" fillId="0" borderId="0" applyProtection="0"/>
    <xf numFmtId="0" fontId="16" fillId="0" borderId="0"/>
    <xf numFmtId="0" fontId="11" fillId="0" borderId="0" applyProtection="0"/>
    <xf numFmtId="0" fontId="16" fillId="0" borderId="0"/>
    <xf numFmtId="0" fontId="1" fillId="0" borderId="0"/>
    <xf numFmtId="0" fontId="1" fillId="0" borderId="0"/>
    <xf numFmtId="0" fontId="11" fillId="0" borderId="0"/>
    <xf numFmtId="0" fontId="11" fillId="19" borderId="11" applyNumberFormat="0" applyFont="0" applyAlignment="0" applyProtection="0"/>
    <xf numFmtId="0" fontId="31" fillId="0" borderId="12" applyNumberFormat="0" applyFill="0" applyAlignment="0" applyProtection="0"/>
    <xf numFmtId="0" fontId="32" fillId="4" borderId="0" applyNumberFormat="0" applyBorder="0" applyAlignment="0" applyProtection="0"/>
    <xf numFmtId="0" fontId="7" fillId="0" borderId="0"/>
    <xf numFmtId="0" fontId="9" fillId="0" borderId="0"/>
    <xf numFmtId="0" fontId="35" fillId="0" borderId="0" applyNumberFormat="0" applyFill="0" applyBorder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39" fillId="0" borderId="0" applyNumberFormat="0" applyFill="0" applyBorder="0" applyAlignment="0" applyProtection="0"/>
    <xf numFmtId="207" fontId="7" fillId="0" borderId="0" applyFont="0" applyFill="0" applyBorder="0" applyAlignment="0" applyProtection="0"/>
    <xf numFmtId="210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5" borderId="0" applyNumberFormat="0" applyBorder="0" applyAlignment="0" applyProtection="0"/>
    <xf numFmtId="0" fontId="1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3" fillId="0" borderId="0"/>
    <xf numFmtId="0" fontId="9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93" fillId="0" borderId="0"/>
    <xf numFmtId="204" fontId="48" fillId="0" borderId="0" applyAlignment="0">
      <alignment horizontal="right" wrapText="1"/>
    </xf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9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9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" borderId="0" applyNumberFormat="0" applyBorder="0" applyAlignment="0" applyProtection="0"/>
    <xf numFmtId="0" fontId="12" fillId="36" borderId="0" applyNumberFormat="0" applyBorder="0">
      <alignment vertical="top" wrapText="1"/>
      <protection locked="0"/>
    </xf>
    <xf numFmtId="0" fontId="12" fillId="36" borderId="0" applyNumberFormat="0" applyBorder="0">
      <alignment vertical="top" wrapText="1"/>
      <protection locked="0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9" borderId="0" applyNumberFormat="0" applyBorder="0">
      <alignment vertical="top" wrapText="1"/>
      <protection locked="0"/>
    </xf>
    <xf numFmtId="0" fontId="12" fillId="39" borderId="0" applyNumberFormat="0" applyBorder="0">
      <alignment vertical="top" wrapText="1"/>
      <protection locked="0"/>
    </xf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1" borderId="0" applyNumberFormat="0" applyBorder="0">
      <alignment vertical="top" wrapText="1"/>
      <protection locked="0"/>
    </xf>
    <xf numFmtId="0" fontId="12" fillId="41" borderId="0" applyNumberFormat="0" applyBorder="0">
      <alignment vertical="top" wrapText="1"/>
      <protection locked="0"/>
    </xf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42" borderId="0" applyNumberFormat="0" applyBorder="0">
      <alignment vertical="top" wrapText="1"/>
      <protection locked="0"/>
    </xf>
    <xf numFmtId="0" fontId="12" fillId="42" borderId="0" applyNumberFormat="0" applyBorder="0">
      <alignment vertical="top" wrapText="1"/>
      <protection locked="0"/>
    </xf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43" borderId="0" applyNumberFormat="0" applyBorder="0">
      <alignment vertical="top" wrapText="1"/>
      <protection locked="0"/>
    </xf>
    <xf numFmtId="0" fontId="12" fillId="43" borderId="0" applyNumberFormat="0" applyBorder="0">
      <alignment vertical="top" wrapText="1"/>
      <protection locked="0"/>
    </xf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37" borderId="0" applyNumberFormat="0" applyBorder="0">
      <alignment vertical="top" wrapText="1"/>
      <protection locked="0"/>
    </xf>
    <xf numFmtId="0" fontId="12" fillId="37" borderId="0" applyNumberFormat="0" applyBorder="0">
      <alignment vertical="top" wrapText="1"/>
      <protection locked="0"/>
    </xf>
    <xf numFmtId="0" fontId="12" fillId="7" borderId="0" applyNumberFormat="0" applyBorder="0" applyAlignment="0" applyProtection="0"/>
    <xf numFmtId="4" fontId="48" fillId="0" borderId="0" applyBorder="0" applyAlignment="0">
      <alignment horizontal="right" wrapText="1"/>
    </xf>
    <xf numFmtId="0" fontId="48" fillId="0" borderId="0">
      <alignment horizontal="right" wrapText="1"/>
    </xf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8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70" borderId="0" applyNumberFormat="0" applyBorder="0" applyAlignment="0" applyProtection="0"/>
    <xf numFmtId="0" fontId="12" fillId="7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9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8" borderId="0" applyNumberFormat="0" applyBorder="0" applyAlignment="0" applyProtection="0"/>
    <xf numFmtId="0" fontId="12" fillId="46" borderId="0" applyNumberFormat="0" applyBorder="0">
      <alignment vertical="top" wrapText="1"/>
      <protection locked="0"/>
    </xf>
    <xf numFmtId="0" fontId="12" fillId="46" borderId="0" applyNumberFormat="0" applyBorder="0">
      <alignment vertical="top" wrapText="1"/>
      <protection locked="0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47" borderId="0" applyNumberFormat="0" applyBorder="0">
      <alignment vertical="top" wrapText="1"/>
      <protection locked="0"/>
    </xf>
    <xf numFmtId="0" fontId="12" fillId="47" borderId="0" applyNumberFormat="0" applyBorder="0">
      <alignment vertical="top" wrapText="1"/>
      <protection locked="0"/>
    </xf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49" borderId="0" applyNumberFormat="0" applyBorder="0">
      <alignment vertical="top" wrapText="1"/>
      <protection locked="0"/>
    </xf>
    <xf numFmtId="0" fontId="12" fillId="49" borderId="0" applyNumberFormat="0" applyBorder="0">
      <alignment vertical="top" wrapText="1"/>
      <protection locked="0"/>
    </xf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42" borderId="0" applyNumberFormat="0" applyBorder="0">
      <alignment vertical="top" wrapText="1"/>
      <protection locked="0"/>
    </xf>
    <xf numFmtId="0" fontId="12" fillId="42" borderId="0" applyNumberFormat="0" applyBorder="0">
      <alignment vertical="top" wrapText="1"/>
      <protection locked="0"/>
    </xf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46" borderId="0" applyNumberFormat="0" applyBorder="0">
      <alignment vertical="top" wrapText="1"/>
      <protection locked="0"/>
    </xf>
    <xf numFmtId="0" fontId="12" fillId="46" borderId="0" applyNumberFormat="0" applyBorder="0">
      <alignment vertical="top" wrapText="1"/>
      <protection locked="0"/>
    </xf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70" borderId="0" applyNumberFormat="0" applyBorder="0">
      <alignment vertical="top" wrapText="1"/>
      <protection locked="0"/>
    </xf>
    <xf numFmtId="0" fontId="12" fillId="70" borderId="0" applyNumberFormat="0" applyBorder="0">
      <alignment vertical="top" wrapText="1"/>
      <protection locked="0"/>
    </xf>
    <xf numFmtId="0" fontId="12" fillId="11" borderId="0" applyNumberFormat="0" applyBorder="0" applyAlignment="0" applyProtection="0"/>
    <xf numFmtId="0" fontId="13" fillId="51" borderId="0" applyNumberFormat="0" applyBorder="0" applyAlignment="0" applyProtection="0"/>
    <xf numFmtId="0" fontId="13" fillId="12" borderId="0" applyNumberFormat="0" applyBorder="0" applyAlignment="0" applyProtection="0"/>
    <xf numFmtId="0" fontId="13" fillId="5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51" borderId="0" applyNumberFormat="0" applyBorder="0" applyAlignment="0" applyProtection="0"/>
    <xf numFmtId="0" fontId="13" fillId="6" borderId="0" applyNumberFormat="0" applyBorder="0" applyAlignment="0" applyProtection="0"/>
    <xf numFmtId="0" fontId="13" fillId="47" borderId="0" applyNumberFormat="0" applyBorder="0" applyAlignment="0" applyProtection="0"/>
    <xf numFmtId="0" fontId="13" fillId="9" borderId="0" applyNumberFormat="0" applyBorder="0" applyAlignment="0" applyProtection="0"/>
    <xf numFmtId="0" fontId="13" fillId="47" borderId="0" applyNumberFormat="0" applyBorder="0" applyAlignment="0" applyProtection="0"/>
    <xf numFmtId="0" fontId="13" fillId="25" borderId="0" applyNumberFormat="0" applyBorder="0" applyAlignment="0" applyProtection="0"/>
    <xf numFmtId="0" fontId="13" fillId="9" borderId="0" applyNumberFormat="0" applyBorder="0" applyAlignment="0" applyProtection="0"/>
    <xf numFmtId="0" fontId="13" fillId="47" borderId="0" applyNumberFormat="0" applyBorder="0" applyAlignment="0" applyProtection="0"/>
    <xf numFmtId="0" fontId="13" fillId="25" borderId="0" applyNumberFormat="0" applyBorder="0" applyAlignment="0" applyProtection="0"/>
    <xf numFmtId="0" fontId="13" fillId="49" borderId="0" applyNumberFormat="0" applyBorder="0" applyAlignment="0" applyProtection="0"/>
    <xf numFmtId="0" fontId="13" fillId="10" borderId="0" applyNumberFormat="0" applyBorder="0" applyAlignment="0" applyProtection="0"/>
    <xf numFmtId="0" fontId="13" fillId="49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49" borderId="0" applyNumberFormat="0" applyBorder="0" applyAlignment="0" applyProtection="0"/>
    <xf numFmtId="0" fontId="13" fillId="11" borderId="0" applyNumberFormat="0" applyBorder="0" applyAlignment="0" applyProtection="0"/>
    <xf numFmtId="0" fontId="13" fillId="54" borderId="0" applyNumberFormat="0" applyBorder="0" applyAlignment="0" applyProtection="0"/>
    <xf numFmtId="0" fontId="13" fillId="13" borderId="0" applyNumberFormat="0" applyBorder="0" applyAlignment="0" applyProtection="0"/>
    <xf numFmtId="0" fontId="13" fillId="54" borderId="0" applyNumberFormat="0" applyBorder="0" applyAlignment="0" applyProtection="0"/>
    <xf numFmtId="0" fontId="13" fillId="3" borderId="0" applyNumberFormat="0" applyBorder="0" applyAlignment="0" applyProtection="0"/>
    <xf numFmtId="0" fontId="13" fillId="13" borderId="0" applyNumberFormat="0" applyBorder="0" applyAlignment="0" applyProtection="0"/>
    <xf numFmtId="0" fontId="13" fillId="54" borderId="0" applyNumberFormat="0" applyBorder="0" applyAlignment="0" applyProtection="0"/>
    <xf numFmtId="0" fontId="13" fillId="3" borderId="0" applyNumberFormat="0" applyBorder="0" applyAlignment="0" applyProtection="0"/>
    <xf numFmtId="0" fontId="13" fillId="55" borderId="0" applyNumberFormat="0" applyBorder="0" applyAlignment="0" applyProtection="0"/>
    <xf numFmtId="0" fontId="13" fillId="14" borderId="0" applyNumberFormat="0" applyBorder="0" applyAlignment="0" applyProtection="0"/>
    <xf numFmtId="0" fontId="13" fillId="55" borderId="0" applyNumberFormat="0" applyBorder="0" applyAlignment="0" applyProtection="0"/>
    <xf numFmtId="0" fontId="13" fillId="6" borderId="0" applyNumberFormat="0" applyBorder="0" applyAlignment="0" applyProtection="0"/>
    <xf numFmtId="0" fontId="13" fillId="14" borderId="0" applyNumberFormat="0" applyBorder="0" applyAlignment="0" applyProtection="0"/>
    <xf numFmtId="0" fontId="13" fillId="55" borderId="0" applyNumberFormat="0" applyBorder="0" applyAlignment="0" applyProtection="0"/>
    <xf numFmtId="0" fontId="13" fillId="6" borderId="0" applyNumberFormat="0" applyBorder="0" applyAlignment="0" applyProtection="0"/>
    <xf numFmtId="0" fontId="13" fillId="56" borderId="0" applyNumberFormat="0" applyBorder="0" applyAlignment="0" applyProtection="0"/>
    <xf numFmtId="0" fontId="13" fillId="15" borderId="0" applyNumberFormat="0" applyBorder="0" applyAlignment="0" applyProtection="0"/>
    <xf numFmtId="0" fontId="13" fillId="56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5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51" borderId="0" applyNumberFormat="0" applyBorder="0">
      <alignment vertical="top" wrapText="1"/>
      <protection locked="0"/>
    </xf>
    <xf numFmtId="0" fontId="13" fillId="9" borderId="0" applyNumberFormat="0" applyBorder="0" applyAlignment="0" applyProtection="0"/>
    <xf numFmtId="0" fontId="13" fillId="47" borderId="0" applyNumberFormat="0" applyBorder="0">
      <alignment vertical="top" wrapText="1"/>
      <protection locked="0"/>
    </xf>
    <xf numFmtId="0" fontId="13" fillId="10" borderId="0" applyNumberFormat="0" applyBorder="0" applyAlignment="0" applyProtection="0"/>
    <xf numFmtId="0" fontId="13" fillId="49" borderId="0" applyNumberFormat="0" applyBorder="0">
      <alignment vertical="top" wrapText="1"/>
      <protection locked="0"/>
    </xf>
    <xf numFmtId="0" fontId="13" fillId="13" borderId="0" applyNumberFormat="0" applyBorder="0" applyAlignment="0" applyProtection="0"/>
    <xf numFmtId="0" fontId="13" fillId="54" borderId="0" applyNumberFormat="0" applyBorder="0">
      <alignment vertical="top" wrapText="1"/>
      <protection locked="0"/>
    </xf>
    <xf numFmtId="0" fontId="13" fillId="14" borderId="0" applyNumberFormat="0" applyBorder="0" applyAlignment="0" applyProtection="0"/>
    <xf numFmtId="0" fontId="13" fillId="55" borderId="0" applyNumberFormat="0" applyBorder="0">
      <alignment vertical="top" wrapText="1"/>
      <protection locked="0"/>
    </xf>
    <xf numFmtId="0" fontId="13" fillId="15" borderId="0" applyNumberFormat="0" applyBorder="0" applyAlignment="0" applyProtection="0"/>
    <xf numFmtId="0" fontId="13" fillId="56" borderId="0" applyNumberFormat="0" applyBorder="0">
      <alignment vertical="top" wrapText="1"/>
      <protection locked="0"/>
    </xf>
    <xf numFmtId="0" fontId="7" fillId="0" borderId="0"/>
    <xf numFmtId="0" fontId="18" fillId="0" borderId="0">
      <alignment horizontal="center" wrapText="1"/>
      <protection locked="0"/>
    </xf>
    <xf numFmtId="0" fontId="100" fillId="0" borderId="0" applyNumberFormat="0" applyFill="0" applyBorder="0" applyAlignment="0"/>
    <xf numFmtId="0" fontId="11" fillId="0" borderId="0" applyFill="0" applyBorder="0" applyAlignment="0"/>
    <xf numFmtId="172" fontId="9" fillId="0" borderId="0" applyFill="0" applyBorder="0" applyAlignment="0"/>
    <xf numFmtId="213" fontId="9" fillId="0" borderId="0" applyFill="0" applyBorder="0" applyAlignment="0"/>
    <xf numFmtId="214" fontId="11" fillId="0" borderId="0" applyFill="0" applyBorder="0" applyAlignment="0"/>
    <xf numFmtId="215" fontId="11" fillId="0" borderId="0" applyFill="0" applyBorder="0" applyAlignment="0"/>
    <xf numFmtId="170" fontId="9" fillId="0" borderId="0" applyFill="0" applyBorder="0" applyAlignment="0"/>
    <xf numFmtId="176" fontId="9" fillId="0" borderId="0" applyFill="0" applyBorder="0" applyAlignment="0"/>
    <xf numFmtId="172" fontId="9" fillId="0" borderId="0" applyFill="0" applyBorder="0" applyAlignment="0"/>
    <xf numFmtId="216" fontId="48" fillId="0" borderId="0" applyFont="0" applyFill="0" applyBorder="0">
      <alignment horizontal="right" vertical="center"/>
    </xf>
    <xf numFmtId="0" fontId="15" fillId="0" borderId="1" applyNumberFormat="0" applyFill="0" applyAlignment="0" applyProtection="0"/>
    <xf numFmtId="0" fontId="15" fillId="0" borderId="59" applyNumberFormat="0" applyFill="0" applyAlignment="0" applyProtection="0"/>
    <xf numFmtId="0" fontId="15" fillId="0" borderId="59" applyNumberFormat="0" applyFill="0" applyAlignment="0" applyProtection="0"/>
    <xf numFmtId="206" fontId="101" fillId="0" borderId="0"/>
    <xf numFmtId="206" fontId="102" fillId="27" borderId="60"/>
    <xf numFmtId="206" fontId="103" fillId="0" borderId="61"/>
    <xf numFmtId="165" fontId="11" fillId="0" borderId="0" applyFont="0" applyFill="0" applyBorder="0" applyAlignment="0" applyProtection="0"/>
    <xf numFmtId="170" fontId="9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4" fillId="0" borderId="0" applyNumberFormat="0" applyAlignment="0">
      <alignment horizontal="left"/>
    </xf>
    <xf numFmtId="0" fontId="105" fillId="0" borderId="0" applyNumberFormat="0" applyAlignment="0"/>
    <xf numFmtId="217" fontId="11" fillId="0" borderId="0" applyFont="0" applyFill="0" applyBorder="0" applyAlignment="0" applyProtection="0"/>
    <xf numFmtId="172" fontId="9" fillId="0" borderId="0" applyFont="0" applyFill="0" applyBorder="0" applyAlignment="0" applyProtection="0"/>
    <xf numFmtId="218" fontId="11" fillId="0" borderId="0" applyFont="0" applyFill="0" applyBorder="0" applyAlignment="0" applyProtection="0"/>
    <xf numFmtId="4" fontId="106" fillId="0" borderId="0"/>
    <xf numFmtId="14" fontId="107" fillId="0" borderId="0" applyFill="0" applyBorder="0" applyAlignment="0"/>
    <xf numFmtId="0" fontId="32" fillId="4" borderId="0" applyNumberFormat="0" applyBorder="0" applyAlignment="0" applyProtection="0"/>
    <xf numFmtId="0" fontId="32" fillId="41" borderId="0" applyNumberFormat="0" applyBorder="0">
      <alignment vertical="top" wrapText="1"/>
      <protection locked="0"/>
    </xf>
    <xf numFmtId="170" fontId="9" fillId="0" borderId="0" applyFill="0" applyBorder="0" applyAlignment="0"/>
    <xf numFmtId="172" fontId="9" fillId="0" borderId="0" applyFill="0" applyBorder="0" applyAlignment="0"/>
    <xf numFmtId="170" fontId="9" fillId="0" borderId="0" applyFill="0" applyBorder="0" applyAlignment="0"/>
    <xf numFmtId="176" fontId="9" fillId="0" borderId="0" applyFill="0" applyBorder="0" applyAlignment="0"/>
    <xf numFmtId="172" fontId="9" fillId="0" borderId="0" applyFill="0" applyBorder="0" applyAlignment="0"/>
    <xf numFmtId="0" fontId="108" fillId="0" borderId="0" applyNumberFormat="0" applyAlignment="0">
      <alignment horizontal="left"/>
    </xf>
    <xf numFmtId="201" fontId="11" fillId="0" borderId="0" applyFont="0" applyFill="0" applyBorder="0" applyAlignment="0" applyProtection="0"/>
    <xf numFmtId="0" fontId="95" fillId="0" borderId="0"/>
    <xf numFmtId="0" fontId="109" fillId="0" borderId="0"/>
    <xf numFmtId="0" fontId="96" fillId="0" borderId="0"/>
    <xf numFmtId="0" fontId="96" fillId="0" borderId="0"/>
    <xf numFmtId="38" fontId="110" fillId="27" borderId="0" applyNumberFormat="0" applyBorder="0" applyAlignment="0" applyProtection="0"/>
    <xf numFmtId="0" fontId="111" fillId="0" borderId="47" applyNumberFormat="0" applyAlignment="0" applyProtection="0">
      <alignment horizontal="left" vertical="center"/>
    </xf>
    <xf numFmtId="0" fontId="111" fillId="0" borderId="19">
      <alignment horizontal="left" vertical="center"/>
    </xf>
    <xf numFmtId="0" fontId="94" fillId="0" borderId="0">
      <alignment horizontal="center" vertical="center" wrapText="1"/>
    </xf>
    <xf numFmtId="0" fontId="112" fillId="27" borderId="48" applyNumberFormat="0" applyBorder="0" applyProtection="0">
      <alignment horizontal="center" vertical="center"/>
    </xf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/>
    <xf numFmtId="0" fontId="115" fillId="0" borderId="0" applyNumberFormat="0" applyFill="0" applyBorder="0">
      <alignment vertical="top" wrapText="1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 wrapText="1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9" fillId="39" borderId="0" applyNumberFormat="0" applyBorder="0" applyAlignment="0" applyProtection="0"/>
    <xf numFmtId="0" fontId="19" fillId="3" borderId="0" applyNumberFormat="0" applyBorder="0" applyAlignment="0" applyProtection="0"/>
    <xf numFmtId="0" fontId="19" fillId="39" borderId="0" applyNumberFormat="0" applyBorder="0" applyAlignment="0" applyProtection="0"/>
    <xf numFmtId="0" fontId="19" fillId="5" borderId="0" applyNumberFormat="0" applyBorder="0" applyAlignment="0" applyProtection="0"/>
    <xf numFmtId="0" fontId="19" fillId="3" borderId="0" applyNumberFormat="0" applyBorder="0" applyAlignment="0" applyProtection="0"/>
    <xf numFmtId="0" fontId="19" fillId="39" borderId="0" applyNumberFormat="0" applyBorder="0" applyAlignment="0" applyProtection="0"/>
    <xf numFmtId="0" fontId="19" fillId="5" borderId="0" applyNumberFormat="0" applyBorder="0" applyAlignment="0" applyProtection="0"/>
    <xf numFmtId="10" fontId="110" fillId="71" borderId="20" applyNumberFormat="0" applyBorder="0" applyAlignment="0" applyProtection="0"/>
    <xf numFmtId="172" fontId="118" fillId="72" borderId="0"/>
    <xf numFmtId="0" fontId="21" fillId="17" borderId="5" applyNumberFormat="0" applyAlignment="0" applyProtection="0"/>
    <xf numFmtId="0" fontId="21" fillId="58" borderId="5" applyNumberFormat="0">
      <alignment vertical="top" wrapText="1"/>
      <protection locked="0"/>
    </xf>
    <xf numFmtId="0" fontId="21" fillId="58" borderId="5" applyNumberFormat="0" applyAlignment="0" applyProtection="0"/>
    <xf numFmtId="0" fontId="21" fillId="17" borderId="5" applyNumberFormat="0" applyAlignment="0" applyProtection="0"/>
    <xf numFmtId="0" fontId="21" fillId="58" borderId="5" applyNumberFormat="0" applyAlignment="0" applyProtection="0"/>
    <xf numFmtId="0" fontId="21" fillId="17" borderId="5" applyNumberFormat="0" applyAlignment="0" applyProtection="0"/>
    <xf numFmtId="0" fontId="21" fillId="58" borderId="5" applyNumberFormat="0" applyAlignment="0" applyProtection="0"/>
    <xf numFmtId="0" fontId="119" fillId="0" borderId="53" applyNumberFormat="0" applyFont="0" applyFill="0" applyAlignment="0" applyProtection="0">
      <alignment horizontal="left"/>
    </xf>
    <xf numFmtId="170" fontId="9" fillId="0" borderId="0" applyFill="0" applyBorder="0" applyAlignment="0"/>
    <xf numFmtId="172" fontId="9" fillId="0" borderId="0" applyFill="0" applyBorder="0" applyAlignment="0"/>
    <xf numFmtId="170" fontId="9" fillId="0" borderId="0" applyFill="0" applyBorder="0" applyAlignment="0"/>
    <xf numFmtId="176" fontId="9" fillId="0" borderId="0" applyFill="0" applyBorder="0" applyAlignment="0"/>
    <xf numFmtId="172" fontId="9" fillId="0" borderId="0" applyFill="0" applyBorder="0" applyAlignment="0"/>
    <xf numFmtId="172" fontId="120" fillId="73" borderId="0"/>
    <xf numFmtId="44" fontId="7" fillId="0" borderId="0" applyFont="0" applyFill="0" applyBorder="0" applyAlignment="0" applyProtection="0"/>
    <xf numFmtId="44" fontId="89" fillId="0" borderId="0" applyFont="0" applyFill="0" applyBorder="0" applyAlignment="0" applyProtection="0">
      <alignment vertical="top" wrapText="1"/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19" fontId="11" fillId="0" borderId="0" applyFont="0" applyFill="0" applyBorder="0" applyAlignment="0" applyProtection="0"/>
    <xf numFmtId="220" fontId="99" fillId="0" borderId="0" applyFont="0" applyFill="0" applyBorder="0" applyAlignment="0" applyProtection="0"/>
    <xf numFmtId="221" fontId="99" fillId="0" borderId="0" applyFont="0" applyFill="0" applyBorder="0" applyAlignment="0" applyProtection="0"/>
    <xf numFmtId="222" fontId="99" fillId="0" borderId="0" applyFont="0" applyFill="0" applyBorder="0" applyAlignment="0" applyProtection="0"/>
    <xf numFmtId="223" fontId="99" fillId="0" borderId="0" applyFont="0" applyFill="0" applyBorder="0" applyAlignment="0" applyProtection="0"/>
    <xf numFmtId="0" fontId="121" fillId="0" borderId="0"/>
    <xf numFmtId="0" fontId="23" fillId="0" borderId="6" applyNumberFormat="0" applyFill="0" applyAlignment="0" applyProtection="0"/>
    <xf numFmtId="0" fontId="90" fillId="0" borderId="58" applyNumberFormat="0" applyFill="0" applyAlignment="0" applyProtection="0"/>
    <xf numFmtId="0" fontId="71" fillId="0" borderId="62" applyNumberFormat="0" applyFill="0" applyAlignment="0" applyProtection="0"/>
    <xf numFmtId="0" fontId="71" fillId="0" borderId="62" applyNumberFormat="0" applyFill="0" applyAlignment="0" applyProtection="0"/>
    <xf numFmtId="0" fontId="24" fillId="0" borderId="7" applyNumberFormat="0" applyFill="0" applyAlignment="0" applyProtection="0"/>
    <xf numFmtId="0" fontId="72" fillId="0" borderId="63" applyNumberFormat="0" applyFill="0" applyAlignment="0" applyProtection="0"/>
    <xf numFmtId="0" fontId="72" fillId="0" borderId="63" applyNumberFormat="0" applyFill="0" applyAlignment="0" applyProtection="0"/>
    <xf numFmtId="0" fontId="25" fillId="0" borderId="8" applyNumberFormat="0" applyFill="0" applyAlignment="0" applyProtection="0"/>
    <xf numFmtId="0" fontId="73" fillId="0" borderId="64" applyNumberFormat="0" applyFill="0" applyAlignment="0" applyProtection="0"/>
    <xf numFmtId="0" fontId="73" fillId="0" borderId="64" applyNumberFormat="0" applyFill="0" applyAlignment="0" applyProtection="0"/>
    <xf numFmtId="0" fontId="25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22" fillId="0" borderId="0">
      <alignment horizontal="left"/>
    </xf>
    <xf numFmtId="0" fontId="123" fillId="74" borderId="65">
      <alignment horizontal="left" vertical="center" wrapText="1" indent="1"/>
      <protection locked="0"/>
    </xf>
    <xf numFmtId="0" fontId="124" fillId="75" borderId="65" applyFont="0">
      <alignment horizontal="left" vertical="center" wrapText="1" indent="2"/>
      <protection locked="0"/>
    </xf>
    <xf numFmtId="0" fontId="125" fillId="68" borderId="65" applyNumberFormat="0" applyProtection="0">
      <alignment horizontal="left" vertical="center" indent="3"/>
    </xf>
    <xf numFmtId="0" fontId="2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26" fillId="0" borderId="0" applyNumberFormat="0"/>
    <xf numFmtId="0" fontId="27" fillId="18" borderId="0" applyNumberFormat="0" applyBorder="0" applyAlignment="0" applyProtection="0"/>
    <xf numFmtId="0" fontId="27" fillId="48" borderId="0" applyNumberFormat="0" applyBorder="0">
      <alignment vertical="top" wrapText="1"/>
      <protection locked="0"/>
    </xf>
    <xf numFmtId="0" fontId="27" fillId="48" borderId="0" applyNumberFormat="0" applyBorder="0" applyAlignment="0" applyProtection="0"/>
    <xf numFmtId="0" fontId="27" fillId="18" borderId="0" applyNumberFormat="0" applyBorder="0" applyAlignment="0" applyProtection="0"/>
    <xf numFmtId="0" fontId="27" fillId="48" borderId="0" applyNumberFormat="0" applyBorder="0" applyAlignment="0" applyProtection="0"/>
    <xf numFmtId="0" fontId="1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48" borderId="0" applyNumberFormat="0" applyBorder="0" applyAlignment="0" applyProtection="0"/>
    <xf numFmtId="0" fontId="127" fillId="18" borderId="0" applyNumberFormat="0" applyBorder="0" applyAlignment="0" applyProtection="0"/>
    <xf numFmtId="37" fontId="128" fillId="0" borderId="0"/>
    <xf numFmtId="224" fontId="129" fillId="0" borderId="0"/>
    <xf numFmtId="0" fontId="91" fillId="0" borderId="0"/>
    <xf numFmtId="0" fontId="1" fillId="0" borderId="0"/>
    <xf numFmtId="0" fontId="105" fillId="0" borderId="0" applyProtection="0"/>
    <xf numFmtId="0" fontId="11" fillId="0" borderId="0"/>
    <xf numFmtId="0" fontId="7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9" fillId="0" borderId="0" applyAlignment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130" fillId="0" borderId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7" fillId="0" borderId="0"/>
    <xf numFmtId="0" fontId="1" fillId="0" borderId="0"/>
    <xf numFmtId="0" fontId="89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1" fillId="0" borderId="0"/>
    <xf numFmtId="0" fontId="89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7" fillId="0" borderId="0"/>
    <xf numFmtId="0" fontId="11" fillId="0" borderId="0"/>
    <xf numFmtId="0" fontId="131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216" fontId="47" fillId="0" borderId="0">
      <alignment vertical="center"/>
    </xf>
    <xf numFmtId="216" fontId="47" fillId="0" borderId="0">
      <alignment vertical="center"/>
    </xf>
    <xf numFmtId="216" fontId="47" fillId="0" borderId="0">
      <alignment vertical="center"/>
    </xf>
    <xf numFmtId="216" fontId="47" fillId="0" borderId="0">
      <alignment vertical="center"/>
    </xf>
    <xf numFmtId="216" fontId="47" fillId="0" borderId="0">
      <alignment vertical="center"/>
    </xf>
    <xf numFmtId="216" fontId="47" fillId="0" borderId="0">
      <alignment vertical="center"/>
    </xf>
    <xf numFmtId="0" fontId="7" fillId="0" borderId="0"/>
    <xf numFmtId="0" fontId="89" fillId="0" borderId="0" applyAlignment="0">
      <alignment vertical="top" wrapText="1"/>
      <protection locked="0"/>
    </xf>
    <xf numFmtId="0" fontId="16" fillId="0" borderId="0"/>
    <xf numFmtId="0" fontId="1" fillId="0" borderId="0"/>
    <xf numFmtId="0" fontId="130" fillId="0" borderId="0" applyAlignment="0">
      <alignment vertical="top" wrapText="1"/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05" fillId="0" borderId="0" applyProtection="0"/>
    <xf numFmtId="0" fontId="105" fillId="0" borderId="0" applyProtection="0"/>
    <xf numFmtId="0" fontId="105" fillId="0" borderId="0" applyProtection="0"/>
    <xf numFmtId="0" fontId="105" fillId="0" borderId="0" applyProtection="0"/>
    <xf numFmtId="0" fontId="105" fillId="0" borderId="0" applyProtection="0"/>
    <xf numFmtId="0" fontId="58" fillId="0" borderId="0"/>
    <xf numFmtId="0" fontId="105" fillId="0" borderId="0" applyProtection="0"/>
    <xf numFmtId="0" fontId="132" fillId="0" borderId="0"/>
    <xf numFmtId="0" fontId="132" fillId="0" borderId="0"/>
    <xf numFmtId="0" fontId="133" fillId="0" borderId="0"/>
    <xf numFmtId="0" fontId="132" fillId="0" borderId="0"/>
    <xf numFmtId="0" fontId="132" fillId="0" borderId="0"/>
    <xf numFmtId="166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4" fontId="18" fillId="0" borderId="0">
      <alignment horizontal="center" wrapText="1"/>
      <protection locked="0"/>
    </xf>
    <xf numFmtId="215" fontId="11" fillId="0" borderId="0" applyFont="0" applyFill="0" applyBorder="0" applyAlignment="0" applyProtection="0"/>
    <xf numFmtId="225" fontId="92" fillId="0" borderId="0" applyFont="0" applyFill="0" applyBorder="0" applyAlignment="0" applyProtection="0"/>
    <xf numFmtId="10" fontId="11" fillId="0" borderId="0" applyFont="0" applyFill="0" applyBorder="0" applyAlignment="0" applyProtection="0"/>
    <xf numFmtId="220" fontId="11" fillId="0" borderId="0" applyFont="0" applyFill="0" applyBorder="0" applyAlignment="0" applyProtection="0"/>
    <xf numFmtId="0" fontId="134" fillId="0" borderId="66">
      <alignment horizontal="center" vertical="center" wrapText="1"/>
    </xf>
    <xf numFmtId="0" fontId="135" fillId="0" borderId="0">
      <alignment wrapText="1"/>
    </xf>
    <xf numFmtId="226" fontId="47" fillId="0" borderId="0">
      <alignment horizontal="center" vertical="center"/>
    </xf>
    <xf numFmtId="0" fontId="11" fillId="40" borderId="11" applyNumberFormat="0" applyAlignment="0" applyProtection="0"/>
    <xf numFmtId="0" fontId="11" fillId="19" borderId="11" applyNumberFormat="0" applyFont="0" applyAlignment="0" applyProtection="0"/>
    <xf numFmtId="0" fontId="10" fillId="40" borderId="11" applyNumberFormat="0" applyAlignment="0" applyProtection="0"/>
    <xf numFmtId="0" fontId="7" fillId="19" borderId="11" applyNumberFormat="0" applyFont="0" applyAlignment="0" applyProtection="0"/>
    <xf numFmtId="0" fontId="11" fillId="19" borderId="11" applyNumberFormat="0" applyFont="0" applyAlignment="0" applyProtection="0"/>
    <xf numFmtId="0" fontId="130" fillId="19" borderId="11" applyNumberFormat="0" applyFont="0" applyAlignment="0" applyProtection="0"/>
    <xf numFmtId="0" fontId="11" fillId="40" borderId="11" applyNumberFormat="0" applyAlignment="0" applyProtection="0"/>
    <xf numFmtId="0" fontId="7" fillId="19" borderId="11" applyNumberFormat="0" applyFont="0" applyAlignment="0" applyProtection="0"/>
    <xf numFmtId="0" fontId="136" fillId="0" borderId="0">
      <alignment horizontal="left" vertical="center"/>
      <protection locked="0"/>
    </xf>
    <xf numFmtId="0" fontId="31" fillId="0" borderId="12" applyNumberFormat="0" applyFill="0" applyAlignment="0" applyProtection="0"/>
    <xf numFmtId="0" fontId="31" fillId="0" borderId="12" applyNumberFormat="0" applyFill="0">
      <alignment vertical="top" wrapText="1"/>
      <protection locked="0"/>
    </xf>
    <xf numFmtId="170" fontId="9" fillId="0" borderId="0" applyFill="0" applyBorder="0" applyAlignment="0"/>
    <xf numFmtId="172" fontId="9" fillId="0" borderId="0" applyFill="0" applyBorder="0" applyAlignment="0"/>
    <xf numFmtId="170" fontId="9" fillId="0" borderId="0" applyFill="0" applyBorder="0" applyAlignment="0"/>
    <xf numFmtId="176" fontId="9" fillId="0" borderId="0" applyFill="0" applyBorder="0" applyAlignment="0"/>
    <xf numFmtId="172" fontId="9" fillId="0" borderId="0" applyFill="0" applyBorder="0" applyAlignment="0"/>
    <xf numFmtId="227" fontId="11" fillId="0" borderId="0"/>
    <xf numFmtId="9" fontId="7" fillId="0" borderId="0" applyFont="0" applyFill="0" applyBorder="0" applyAlignment="0" applyProtection="0"/>
    <xf numFmtId="9" fontId="109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12" applyNumberFormat="0" applyFill="0" applyAlignment="0" applyProtection="0"/>
    <xf numFmtId="0" fontId="35" fillId="0" borderId="67" applyNumberFormat="0" applyFill="0" applyAlignment="0" applyProtection="0"/>
    <xf numFmtId="0" fontId="35" fillId="0" borderId="67" applyNumberFormat="0" applyFill="0" applyAlignment="0" applyProtection="0"/>
    <xf numFmtId="0" fontId="16" fillId="0" borderId="0" applyNumberFormat="0" applyFont="0" applyFill="0" applyBorder="0" applyAlignment="0" applyProtection="0">
      <alignment horizontal="left"/>
    </xf>
    <xf numFmtId="3" fontId="137" fillId="0" borderId="20" applyFill="0">
      <alignment horizontal="right" vertical="center"/>
    </xf>
    <xf numFmtId="0" fontId="110" fillId="0" borderId="48">
      <alignment horizontal="left" vertical="center" wrapText="1" indent="1"/>
    </xf>
    <xf numFmtId="0" fontId="137" fillId="0" borderId="20">
      <alignment horizontal="left" vertical="center" wrapText="1"/>
    </xf>
    <xf numFmtId="0" fontId="138" fillId="0" borderId="0" applyNumberFormat="0" applyFill="0" applyBorder="0" applyAlignment="0" applyProtection="0">
      <alignment horizontal="left"/>
    </xf>
    <xf numFmtId="0" fontId="139" fillId="0" borderId="0" applyNumberFormat="0"/>
    <xf numFmtId="206" fontId="103" fillId="0" borderId="61"/>
    <xf numFmtId="0" fontId="15" fillId="0" borderId="1" applyNumberFormat="0" applyFill="0" applyAlignment="0" applyProtection="0"/>
    <xf numFmtId="0" fontId="15" fillId="0" borderId="1" applyNumberFormat="0" applyFill="0">
      <alignment vertical="top" wrapText="1"/>
      <protection locked="0"/>
    </xf>
    <xf numFmtId="0" fontId="32" fillId="41" borderId="0" applyNumberFormat="0" applyBorder="0" applyAlignment="0" applyProtection="0"/>
    <xf numFmtId="0" fontId="32" fillId="4" borderId="0" applyNumberFormat="0" applyBorder="0" applyAlignment="0" applyProtection="0"/>
    <xf numFmtId="0" fontId="32" fillId="41" borderId="0" applyNumberFormat="0" applyBorder="0" applyAlignment="0" applyProtection="0"/>
    <xf numFmtId="0" fontId="32" fillId="6" borderId="0" applyNumberFormat="0" applyBorder="0" applyAlignment="0" applyProtection="0"/>
    <xf numFmtId="0" fontId="32" fillId="4" borderId="0" applyNumberFormat="0" applyBorder="0" applyAlignment="0" applyProtection="0"/>
    <xf numFmtId="0" fontId="32" fillId="41" borderId="0" applyNumberFormat="0" applyBorder="0" applyAlignment="0" applyProtection="0"/>
    <xf numFmtId="0" fontId="32" fillId="6" borderId="0" applyNumberFormat="0" applyBorder="0" applyAlignment="0" applyProtection="0"/>
    <xf numFmtId="0" fontId="10" fillId="0" borderId="0" applyProtection="0"/>
    <xf numFmtId="0" fontId="9" fillId="0" borderId="0"/>
    <xf numFmtId="40" fontId="140" fillId="0" borderId="0" applyBorder="0">
      <alignment horizontal="right"/>
    </xf>
    <xf numFmtId="49" fontId="107" fillId="0" borderId="0" applyFill="0" applyBorder="0" applyAlignment="0"/>
    <xf numFmtId="220" fontId="11" fillId="0" borderId="0" applyFill="0" applyBorder="0" applyAlignment="0"/>
    <xf numFmtId="223" fontId="11" fillId="0" borderId="0" applyFill="0" applyBorder="0" applyAlignment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>
      <alignment vertical="top" wrapText="1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>
      <alignment vertical="top" wrapText="1"/>
      <protection locked="0"/>
    </xf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36" fillId="18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36" fillId="18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141" fillId="76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141" fillId="76" borderId="17" applyNumberFormat="0" applyAlignment="0" applyProtection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38" fillId="76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38" fillId="76" borderId="18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>
      <alignment vertical="top" wrapText="1"/>
      <protection locked="0"/>
    </xf>
    <xf numFmtId="210" fontId="133" fillId="0" borderId="0" applyFont="0" applyFill="0" applyBorder="0" applyAlignment="0" applyProtection="0"/>
    <xf numFmtId="0" fontId="19" fillId="3" borderId="0" applyNumberFormat="0" applyBorder="0" applyAlignment="0" applyProtection="0"/>
    <xf numFmtId="0" fontId="19" fillId="39" borderId="0" applyNumberFormat="0" applyBorder="0">
      <alignment vertical="top" wrapText="1"/>
      <protection locked="0"/>
    </xf>
    <xf numFmtId="0" fontId="13" fillId="63" borderId="0" applyNumberFormat="0" applyBorder="0" applyAlignment="0" applyProtection="0"/>
    <xf numFmtId="0" fontId="13" fillId="22" borderId="0" applyNumberFormat="0" applyBorder="0" applyAlignment="0" applyProtection="0"/>
    <xf numFmtId="0" fontId="13" fillId="63" borderId="0" applyNumberFormat="0" applyBorder="0" applyAlignment="0" applyProtection="0"/>
    <xf numFmtId="0" fontId="13" fillId="77" borderId="0" applyNumberFormat="0" applyBorder="0" applyAlignment="0" applyProtection="0"/>
    <xf numFmtId="0" fontId="13" fillId="22" borderId="0" applyNumberFormat="0" applyBorder="0" applyAlignment="0" applyProtection="0"/>
    <xf numFmtId="0" fontId="13" fillId="63" borderId="0" applyNumberFormat="0" applyBorder="0" applyAlignment="0" applyProtection="0"/>
    <xf numFmtId="0" fontId="13" fillId="77" borderId="0" applyNumberFormat="0" applyBorder="0" applyAlignment="0" applyProtection="0"/>
    <xf numFmtId="0" fontId="13" fillId="65" borderId="0" applyNumberFormat="0" applyBorder="0" applyAlignment="0" applyProtection="0"/>
    <xf numFmtId="0" fontId="13" fillId="23" borderId="0" applyNumberFormat="0" applyBorder="0" applyAlignment="0" applyProtection="0"/>
    <xf numFmtId="0" fontId="13" fillId="65" borderId="0" applyNumberFormat="0" applyBorder="0" applyAlignment="0" applyProtection="0"/>
    <xf numFmtId="0" fontId="13" fillId="25" borderId="0" applyNumberFormat="0" applyBorder="0" applyAlignment="0" applyProtection="0"/>
    <xf numFmtId="0" fontId="13" fillId="23" borderId="0" applyNumberFormat="0" applyBorder="0" applyAlignment="0" applyProtection="0"/>
    <xf numFmtId="0" fontId="13" fillId="65" borderId="0" applyNumberFormat="0" applyBorder="0" applyAlignment="0" applyProtection="0"/>
    <xf numFmtId="0" fontId="13" fillId="25" borderId="0" applyNumberFormat="0" applyBorder="0" applyAlignment="0" applyProtection="0"/>
    <xf numFmtId="0" fontId="13" fillId="53" borderId="0" applyNumberFormat="0" applyBorder="0" applyAlignment="0" applyProtection="0"/>
    <xf numFmtId="0" fontId="13" fillId="24" borderId="0" applyNumberFormat="0" applyBorder="0" applyAlignment="0" applyProtection="0"/>
    <xf numFmtId="0" fontId="13" fillId="53" borderId="0" applyNumberFormat="0" applyBorder="0" applyAlignment="0" applyProtection="0"/>
    <xf numFmtId="0" fontId="13" fillId="11" borderId="0" applyNumberFormat="0" applyBorder="0" applyAlignment="0" applyProtection="0"/>
    <xf numFmtId="0" fontId="13" fillId="24" borderId="0" applyNumberFormat="0" applyBorder="0" applyAlignment="0" applyProtection="0"/>
    <xf numFmtId="0" fontId="13" fillId="53" borderId="0" applyNumberFormat="0" applyBorder="0" applyAlignment="0" applyProtection="0"/>
    <xf numFmtId="0" fontId="13" fillId="11" borderId="0" applyNumberFormat="0" applyBorder="0" applyAlignment="0" applyProtection="0"/>
    <xf numFmtId="0" fontId="13" fillId="54" borderId="0" applyNumberFormat="0" applyBorder="0" applyAlignment="0" applyProtection="0"/>
    <xf numFmtId="0" fontId="13" fillId="13" borderId="0" applyNumberFormat="0" applyBorder="0" applyAlignment="0" applyProtection="0"/>
    <xf numFmtId="0" fontId="13" fillId="54" borderId="0" applyNumberFormat="0" applyBorder="0" applyAlignment="0" applyProtection="0"/>
    <xf numFmtId="0" fontId="13" fillId="78" borderId="0" applyNumberFormat="0" applyBorder="0" applyAlignment="0" applyProtection="0"/>
    <xf numFmtId="0" fontId="13" fillId="13" borderId="0" applyNumberFormat="0" applyBorder="0" applyAlignment="0" applyProtection="0"/>
    <xf numFmtId="0" fontId="13" fillId="54" borderId="0" applyNumberFormat="0" applyBorder="0" applyAlignment="0" applyProtection="0"/>
    <xf numFmtId="0" fontId="13" fillId="78" borderId="0" applyNumberFormat="0" applyBorder="0" applyAlignment="0" applyProtection="0"/>
    <xf numFmtId="0" fontId="13" fillId="55" borderId="0" applyNumberFormat="0" applyBorder="0" applyAlignment="0" applyProtection="0"/>
    <xf numFmtId="0" fontId="13" fillId="14" borderId="0" applyNumberFormat="0" applyBorder="0" applyAlignment="0" applyProtection="0"/>
    <xf numFmtId="0" fontId="13" fillId="55" borderId="0" applyNumberFormat="0" applyBorder="0" applyAlignment="0" applyProtection="0"/>
    <xf numFmtId="0" fontId="13" fillId="14" borderId="0" applyNumberFormat="0" applyBorder="0" applyAlignment="0" applyProtection="0"/>
    <xf numFmtId="0" fontId="13" fillId="55" borderId="0" applyNumberFormat="0" applyBorder="0" applyAlignment="0" applyProtection="0"/>
    <xf numFmtId="0" fontId="13" fillId="66" borderId="0" applyNumberFormat="0" applyBorder="0" applyAlignment="0" applyProtection="0"/>
    <xf numFmtId="0" fontId="13" fillId="25" borderId="0" applyNumberFormat="0" applyBorder="0" applyAlignment="0" applyProtection="0"/>
    <xf numFmtId="0" fontId="13" fillId="66" borderId="0" applyNumberFormat="0" applyBorder="0" applyAlignment="0" applyProtection="0"/>
    <xf numFmtId="0" fontId="13" fillId="23" borderId="0" applyNumberFormat="0" applyBorder="0" applyAlignment="0" applyProtection="0"/>
    <xf numFmtId="0" fontId="13" fillId="25" borderId="0" applyNumberFormat="0" applyBorder="0" applyAlignment="0" applyProtection="0"/>
    <xf numFmtId="0" fontId="13" fillId="66" borderId="0" applyNumberFormat="0" applyBorder="0" applyAlignment="0" applyProtection="0"/>
    <xf numFmtId="0" fontId="13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63" borderId="0" applyNumberFormat="0" applyBorder="0">
      <alignment vertical="top" wrapText="1"/>
      <protection locked="0"/>
    </xf>
    <xf numFmtId="0" fontId="13" fillId="23" borderId="0" applyNumberFormat="0" applyBorder="0" applyAlignment="0" applyProtection="0"/>
    <xf numFmtId="0" fontId="13" fillId="65" borderId="0" applyNumberFormat="0" applyBorder="0">
      <alignment vertical="top" wrapText="1"/>
      <protection locked="0"/>
    </xf>
    <xf numFmtId="0" fontId="13" fillId="24" borderId="0" applyNumberFormat="0" applyBorder="0" applyAlignment="0" applyProtection="0"/>
    <xf numFmtId="0" fontId="13" fillId="53" borderId="0" applyNumberFormat="0" applyBorder="0">
      <alignment vertical="top" wrapText="1"/>
      <protection locked="0"/>
    </xf>
    <xf numFmtId="0" fontId="13" fillId="13" borderId="0" applyNumberFormat="0" applyBorder="0" applyAlignment="0" applyProtection="0"/>
    <xf numFmtId="0" fontId="13" fillId="54" borderId="0" applyNumberFormat="0" applyBorder="0">
      <alignment vertical="top" wrapText="1"/>
      <protection locked="0"/>
    </xf>
    <xf numFmtId="0" fontId="13" fillId="14" borderId="0" applyNumberFormat="0" applyBorder="0" applyAlignment="0" applyProtection="0"/>
    <xf numFmtId="0" fontId="13" fillId="55" borderId="0" applyNumberFormat="0" applyBorder="0">
      <alignment vertical="top" wrapText="1"/>
      <protection locked="0"/>
    </xf>
    <xf numFmtId="0" fontId="13" fillId="25" borderId="0" applyNumberFormat="0" applyBorder="0" applyAlignment="0" applyProtection="0"/>
    <xf numFmtId="0" fontId="13" fillId="66" borderId="0" applyNumberFormat="0" applyBorder="0">
      <alignment vertical="top" wrapText="1"/>
      <protection locked="0"/>
    </xf>
    <xf numFmtId="0" fontId="1" fillId="0" borderId="0"/>
    <xf numFmtId="0" fontId="38" fillId="76" borderId="18" applyNumberFormat="0" applyAlignment="0" applyProtection="0"/>
    <xf numFmtId="49" fontId="44" fillId="0" borderId="10" applyNumberFormat="0" applyBorder="0">
      <alignment horizontal="left" vertical="center"/>
    </xf>
    <xf numFmtId="0" fontId="112" fillId="27" borderId="48" applyNumberFormat="0" applyBorder="0" applyProtection="0">
      <alignment horizontal="center" vertical="center"/>
    </xf>
    <xf numFmtId="0" fontId="15" fillId="0" borderId="59" applyNumberFormat="0" applyFill="0" applyAlignment="0" applyProtection="0"/>
    <xf numFmtId="0" fontId="15" fillId="0" borderId="59" applyNumberFormat="0" applyFill="0" applyAlignment="0" applyProtection="0"/>
    <xf numFmtId="206" fontId="102" fillId="27" borderId="60"/>
    <xf numFmtId="37" fontId="20" fillId="0" borderId="0" applyFill="0" applyBorder="0" applyAlignment="0">
      <protection locked="0"/>
    </xf>
    <xf numFmtId="0" fontId="16" fillId="0" borderId="0"/>
    <xf numFmtId="0" fontId="16" fillId="0" borderId="0"/>
    <xf numFmtId="0" fontId="1" fillId="0" borderId="0"/>
    <xf numFmtId="0" fontId="36" fillId="7" borderId="17" applyNumberFormat="0" applyAlignment="0" applyProtection="0"/>
    <xf numFmtId="0" fontId="1" fillId="0" borderId="0"/>
    <xf numFmtId="0" fontId="16" fillId="0" borderId="0"/>
    <xf numFmtId="183" fontId="40" fillId="0" borderId="19" applyFont="0" applyFill="0" applyBorder="0" applyAlignment="0" applyProtection="0"/>
    <xf numFmtId="0" fontId="1" fillId="0" borderId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76" borderId="18" applyNumberFormat="0" applyAlignment="0" applyProtection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141" fillId="76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141" fillId="76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36" fillId="18" borderId="17" applyNumberFormat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18" borderId="17" applyNumberFormat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38" fontId="33" fillId="0" borderId="0" applyFill="0" applyBorder="0" applyAlignment="0" applyProtection="0"/>
    <xf numFmtId="0" fontId="15" fillId="0" borderId="1" applyNumberFormat="0" applyFill="0">
      <alignment vertical="top" wrapText="1"/>
      <protection locked="0"/>
    </xf>
    <xf numFmtId="0" fontId="15" fillId="0" borderId="1" applyNumberFormat="0" applyFill="0" applyAlignment="0" applyProtection="0"/>
    <xf numFmtId="206" fontId="103" fillId="0" borderId="61"/>
    <xf numFmtId="0" fontId="137" fillId="0" borderId="20">
      <alignment horizontal="left" vertical="center" wrapText="1"/>
    </xf>
    <xf numFmtId="0" fontId="110" fillId="0" borderId="48">
      <alignment horizontal="left" vertical="center" wrapText="1" indent="1"/>
    </xf>
    <xf numFmtId="3" fontId="137" fillId="0" borderId="20" applyFill="0">
      <alignment horizontal="right" vertical="center"/>
    </xf>
    <xf numFmtId="0" fontId="7" fillId="19" borderId="11" applyNumberFormat="0" applyFont="0" applyAlignment="0" applyProtection="0"/>
    <xf numFmtId="0" fontId="11" fillId="40" borderId="11" applyNumberFormat="0" applyAlignment="0" applyProtection="0"/>
    <xf numFmtId="0" fontId="130" fillId="19" borderId="11" applyNumberFormat="0" applyFont="0" applyAlignment="0" applyProtection="0"/>
    <xf numFmtId="0" fontId="11" fillId="19" borderId="11" applyNumberFormat="0" applyFont="0" applyAlignment="0" applyProtection="0"/>
    <xf numFmtId="0" fontId="7" fillId="19" borderId="11" applyNumberFormat="0" applyFont="0" applyAlignment="0" applyProtection="0"/>
    <xf numFmtId="0" fontId="10" fillId="40" borderId="11" applyNumberFormat="0" applyAlignment="0" applyProtection="0"/>
    <xf numFmtId="0" fontId="11" fillId="19" borderId="11" applyNumberFormat="0" applyFont="0" applyAlignment="0" applyProtection="0"/>
    <xf numFmtId="0" fontId="11" fillId="40" borderId="11" applyNumberFormat="0" applyAlignment="0" applyProtection="0"/>
    <xf numFmtId="0" fontId="48" fillId="0" borderId="10" applyBorder="0">
      <alignment horizontal="left" vertical="center"/>
    </xf>
    <xf numFmtId="0" fontId="58" fillId="0" borderId="0"/>
    <xf numFmtId="0" fontId="1" fillId="0" borderId="0"/>
    <xf numFmtId="0" fontId="1" fillId="0" borderId="0"/>
    <xf numFmtId="0" fontId="89" fillId="0" borderId="0" applyAlignment="0">
      <alignment vertical="top" wrapText="1"/>
      <protection locked="0"/>
    </xf>
    <xf numFmtId="0" fontId="11" fillId="0" borderId="0"/>
    <xf numFmtId="0" fontId="1" fillId="0" borderId="0"/>
    <xf numFmtId="0" fontId="125" fillId="68" borderId="65" applyNumberFormat="0" applyProtection="0">
      <alignment horizontal="left" vertical="center" indent="3"/>
    </xf>
    <xf numFmtId="0" fontId="124" fillId="75" borderId="65" applyFont="0">
      <alignment horizontal="left" vertical="center" wrapText="1" indent="2"/>
      <protection locked="0"/>
    </xf>
    <xf numFmtId="0" fontId="123" fillId="74" borderId="65">
      <alignment horizontal="left" vertical="center" wrapText="1" indent="1"/>
      <protection locked="0"/>
    </xf>
    <xf numFmtId="0" fontId="121" fillId="0" borderId="0"/>
    <xf numFmtId="10" fontId="110" fillId="71" borderId="20" applyNumberFormat="0" applyBorder="0" applyAlignment="0" applyProtection="0"/>
    <xf numFmtId="37" fontId="20" fillId="0" borderId="0" applyFill="0" applyBorder="0" applyAlignment="0">
      <protection locked="0"/>
    </xf>
    <xf numFmtId="0" fontId="111" fillId="0" borderId="19">
      <alignment horizontal="left" vertical="center"/>
    </xf>
    <xf numFmtId="206" fontId="103" fillId="0" borderId="61"/>
    <xf numFmtId="206" fontId="102" fillId="27" borderId="60"/>
    <xf numFmtId="0" fontId="15" fillId="0" borderId="1" applyNumberFormat="0" applyFill="0" applyAlignment="0" applyProtection="0"/>
    <xf numFmtId="37" fontId="20" fillId="0" borderId="0" applyFill="0" applyBorder="0" applyAlignment="0">
      <protection locked="0"/>
    </xf>
    <xf numFmtId="0" fontId="121" fillId="0" borderId="0"/>
    <xf numFmtId="0" fontId="121" fillId="0" borderId="0"/>
    <xf numFmtId="0" fontId="1" fillId="0" borderId="0"/>
    <xf numFmtId="0" fontId="11" fillId="0" borderId="0"/>
    <xf numFmtId="0" fontId="1" fillId="0" borderId="0"/>
    <xf numFmtId="0" fontId="89" fillId="0" borderId="0" applyAlignment="0">
      <alignment vertical="top" wrapText="1"/>
      <protection locked="0"/>
    </xf>
    <xf numFmtId="0" fontId="1" fillId="0" borderId="0"/>
    <xf numFmtId="0" fontId="1" fillId="0" borderId="0"/>
    <xf numFmtId="0" fontId="58" fillId="0" borderId="0"/>
    <xf numFmtId="0" fontId="89" fillId="0" borderId="0" applyAlignment="0">
      <alignment vertical="top" wrapText="1"/>
      <protection locked="0"/>
    </xf>
    <xf numFmtId="0" fontId="58" fillId="0" borderId="0"/>
    <xf numFmtId="38" fontId="33" fillId="0" borderId="0" applyFill="0" applyBorder="0" applyAlignment="0" applyProtection="0"/>
    <xf numFmtId="38" fontId="33" fillId="0" borderId="0" applyFill="0" applyBorder="0" applyAlignment="0" applyProtection="0"/>
    <xf numFmtId="0" fontId="16" fillId="0" borderId="0"/>
    <xf numFmtId="0" fontId="38" fillId="21" borderId="18" applyNumberFormat="0" applyAlignment="0" applyProtection="0"/>
    <xf numFmtId="0" fontId="37" fillId="21" borderId="17" applyNumberFormat="0" applyAlignment="0" applyProtection="0"/>
    <xf numFmtId="0" fontId="11" fillId="19" borderId="11" applyNumberFormat="0" applyFont="0" applyAlignment="0" applyProtection="0"/>
    <xf numFmtId="0" fontId="16" fillId="0" borderId="0"/>
    <xf numFmtId="0" fontId="16" fillId="0" borderId="0"/>
    <xf numFmtId="0" fontId="15" fillId="0" borderId="1" applyNumberFormat="0" applyFill="0" applyAlignment="0" applyProtection="0"/>
    <xf numFmtId="0" fontId="1" fillId="0" borderId="0"/>
    <xf numFmtId="0" fontId="1" fillId="0" borderId="0"/>
    <xf numFmtId="0" fontId="89" fillId="0" borderId="0" applyAlignment="0">
      <alignment vertical="top" wrapText="1"/>
      <protection locked="0"/>
    </xf>
    <xf numFmtId="0" fontId="7" fillId="0" borderId="0"/>
    <xf numFmtId="0" fontId="89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1" fillId="0" borderId="0"/>
    <xf numFmtId="0" fontId="89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2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44" fontId="11" fillId="0" borderId="0" applyFont="0" applyFill="0" applyBorder="0" applyAlignment="0" applyProtection="0"/>
    <xf numFmtId="0" fontId="1" fillId="0" borderId="0"/>
    <xf numFmtId="0" fontId="11" fillId="0" borderId="0" applyProtection="0"/>
    <xf numFmtId="0" fontId="11" fillId="0" borderId="0"/>
    <xf numFmtId="0" fontId="7" fillId="0" borderId="0"/>
    <xf numFmtId="0" fontId="48" fillId="0" borderId="10" applyBorder="0">
      <alignment horizontal="left" vertical="center"/>
    </xf>
    <xf numFmtId="0" fontId="11" fillId="19" borderId="11" applyNumberFormat="0" applyFont="0" applyAlignment="0" applyProtection="0"/>
    <xf numFmtId="49" fontId="44" fillId="0" borderId="10" applyNumberFormat="0" applyBorder="0">
      <alignment horizontal="left" vertical="center"/>
    </xf>
    <xf numFmtId="38" fontId="16" fillId="0" borderId="15" applyNumberFormat="0" applyFont="0" applyFill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183" fontId="40" fillId="0" borderId="19" applyFont="0" applyFill="0" applyBorder="0" applyAlignment="0" applyProtection="0"/>
    <xf numFmtId="0" fontId="7" fillId="0" borderId="0"/>
    <xf numFmtId="0" fontId="1" fillId="0" borderId="0"/>
    <xf numFmtId="0" fontId="1" fillId="0" borderId="0"/>
    <xf numFmtId="44" fontId="7" fillId="0" borderId="0" applyFont="0" applyFill="0" applyBorder="0" applyAlignment="0" applyProtection="0"/>
    <xf numFmtId="0" fontId="11" fillId="19" borderId="11" applyNumberFormat="0" applyFont="0" applyAlignment="0" applyProtection="0"/>
    <xf numFmtId="0" fontId="1" fillId="0" borderId="0"/>
    <xf numFmtId="0" fontId="1" fillId="0" borderId="0"/>
    <xf numFmtId="203" fontId="48" fillId="0" borderId="19">
      <alignment vertical="top" wrapText="1"/>
      <protection locked="0"/>
    </xf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0" fontId="10" fillId="0" borderId="0"/>
    <xf numFmtId="43" fontId="11" fillId="0" borderId="0" applyFill="0" applyBorder="0" applyAlignment="0" applyProtection="0"/>
    <xf numFmtId="0" fontId="11" fillId="0" borderId="0" applyProtection="0"/>
    <xf numFmtId="0" fontId="1" fillId="0" borderId="0"/>
    <xf numFmtId="0" fontId="1" fillId="0" borderId="0"/>
    <xf numFmtId="6" fontId="40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49" fontId="17" fillId="0" borderId="2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5" fontId="16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37" fontId="40" fillId="0" borderId="0" applyFill="0" applyBorder="0" applyAlignment="0">
      <protection locked="0"/>
    </xf>
    <xf numFmtId="44" fontId="4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0" fillId="0" borderId="0"/>
    <xf numFmtId="43" fontId="11" fillId="0" borderId="0" applyFont="0" applyFill="0" applyBorder="0" applyAlignment="0" applyProtection="0"/>
    <xf numFmtId="43" fontId="11" fillId="0" borderId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44" fontId="7" fillId="0" borderId="0" applyFont="0" applyFill="0" applyBorder="0" applyAlignment="0" applyProtection="0"/>
    <xf numFmtId="0" fontId="1" fillId="0" borderId="0"/>
    <xf numFmtId="0" fontId="38" fillId="21" borderId="18" applyNumberFormat="0" applyAlignment="0" applyProtection="0"/>
    <xf numFmtId="0" fontId="37" fillId="21" borderId="17" applyNumberFormat="0" applyAlignment="0" applyProtection="0"/>
    <xf numFmtId="0" fontId="36" fillId="7" borderId="17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38" fontId="40" fillId="0" borderId="0" applyFill="0" applyBorder="0" applyAlignment="0" applyProtection="0"/>
    <xf numFmtId="0" fontId="15" fillId="0" borderId="1" applyNumberFormat="0" applyFill="0" applyAlignment="0" applyProtection="0"/>
    <xf numFmtId="38" fontId="40" fillId="0" borderId="15" applyNumberFormat="0" applyFont="0" applyFill="0" applyAlignment="0" applyProtection="0"/>
    <xf numFmtId="0" fontId="22" fillId="37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7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1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1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31" borderId="18" applyNumberFormat="0" applyAlignment="0" applyProtection="0"/>
    <xf numFmtId="0" fontId="22" fillId="35" borderId="18" applyNumberFormat="0" applyAlignment="0" applyProtection="0"/>
    <xf numFmtId="0" fontId="22" fillId="35" borderId="18" applyNumberFormat="0" applyAlignment="0" applyProtection="0"/>
    <xf numFmtId="0" fontId="22" fillId="31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11" fillId="0" borderId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 applyProtection="0"/>
    <xf numFmtId="0" fontId="1" fillId="0" borderId="0"/>
    <xf numFmtId="0" fontId="11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164" fontId="75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0" fontId="1" fillId="0" borderId="0"/>
    <xf numFmtId="0" fontId="1" fillId="0" borderId="0"/>
    <xf numFmtId="0" fontId="1" fillId="0" borderId="0"/>
    <xf numFmtId="0" fontId="1" fillId="0" borderId="0"/>
    <xf numFmtId="44" fontId="11" fillId="0" borderId="0" applyFont="0" applyFill="0" applyBorder="0" applyAlignment="0" applyProtection="0"/>
    <xf numFmtId="0" fontId="22" fillId="40" borderId="11" applyNumberFormat="0" applyAlignment="0" applyProtection="0"/>
    <xf numFmtId="38" fontId="40" fillId="0" borderId="15" applyNumberFormat="0" applyFont="0" applyFill="0" applyAlignment="0" applyProtection="0"/>
    <xf numFmtId="0" fontId="22" fillId="37" borderId="17" applyNumberFormat="0" applyAlignment="0" applyProtection="0"/>
    <xf numFmtId="0" fontId="22" fillId="31" borderId="17" applyNumberFormat="0" applyAlignment="0" applyProtection="0"/>
    <xf numFmtId="0" fontId="22" fillId="31" borderId="18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5" fillId="0" borderId="1" applyNumberFormat="0" applyFill="0" applyAlignment="0" applyProtection="0"/>
    <xf numFmtId="0" fontId="1" fillId="0" borderId="0"/>
    <xf numFmtId="0" fontId="1" fillId="0" borderId="0"/>
    <xf numFmtId="0" fontId="11" fillId="19" borderId="11" applyNumberFormat="0" applyFont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1" fillId="0" borderId="0"/>
    <xf numFmtId="0" fontId="15" fillId="0" borderId="1" applyNumberFormat="0" applyFill="0" applyAlignment="0" applyProtection="0"/>
    <xf numFmtId="0" fontId="111" fillId="0" borderId="19">
      <alignment horizontal="left" vertical="center"/>
    </xf>
    <xf numFmtId="44" fontId="7" fillId="0" borderId="0" applyFont="0" applyFill="0" applyBorder="0" applyAlignment="0" applyProtection="0"/>
    <xf numFmtId="44" fontId="89" fillId="0" borderId="0" applyFont="0" applyFill="0" applyBorder="0" applyAlignment="0" applyProtection="0">
      <alignment vertical="top" wrapText="1"/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40" borderId="11" applyNumberFormat="0" applyAlignment="0" applyProtection="0"/>
    <xf numFmtId="0" fontId="11" fillId="19" borderId="11" applyNumberFormat="0" applyFont="0" applyAlignment="0" applyProtection="0"/>
    <xf numFmtId="0" fontId="10" fillId="40" borderId="11" applyNumberFormat="0" applyAlignment="0" applyProtection="0"/>
    <xf numFmtId="0" fontId="7" fillId="19" borderId="11" applyNumberFormat="0" applyFont="0" applyAlignment="0" applyProtection="0"/>
    <xf numFmtId="0" fontId="11" fillId="19" borderId="11" applyNumberFormat="0" applyFont="0" applyAlignment="0" applyProtection="0"/>
    <xf numFmtId="0" fontId="130" fillId="19" borderId="11" applyNumberFormat="0" applyFont="0" applyAlignment="0" applyProtection="0"/>
    <xf numFmtId="0" fontId="11" fillId="40" borderId="11" applyNumberFormat="0" applyAlignment="0" applyProtection="0"/>
    <xf numFmtId="0" fontId="7" fillId="19" borderId="11" applyNumberFormat="0" applyFont="0" applyAlignment="0" applyProtection="0"/>
    <xf numFmtId="0" fontId="15" fillId="0" borderId="1" applyNumberFormat="0" applyFill="0" applyAlignment="0" applyProtection="0"/>
    <xf numFmtId="0" fontId="15" fillId="0" borderId="1" applyNumberFormat="0" applyFill="0">
      <alignment vertical="top" wrapText="1"/>
      <protection locked="0"/>
    </xf>
    <xf numFmtId="38" fontId="16" fillId="0" borderId="15" applyNumberFormat="0" applyFont="0" applyFill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36" fillId="18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36" fillId="18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141" fillId="76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141" fillId="76" borderId="17" applyNumberFormat="0" applyAlignment="0" applyProtection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38" fillId="76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38" fillId="76" borderId="18" applyNumberFormat="0" applyAlignment="0" applyProtection="0"/>
    <xf numFmtId="0" fontId="1" fillId="0" borderId="0"/>
    <xf numFmtId="0" fontId="38" fillId="76" borderId="18" applyNumberFormat="0" applyAlignment="0" applyProtection="0"/>
    <xf numFmtId="49" fontId="44" fillId="0" borderId="10" applyNumberFormat="0" applyBorder="0">
      <alignment horizontal="left" vertical="center"/>
    </xf>
    <xf numFmtId="0" fontId="1" fillId="0" borderId="0"/>
    <xf numFmtId="0" fontId="36" fillId="7" borderId="17" applyNumberFormat="0" applyAlignment="0" applyProtection="0"/>
    <xf numFmtId="0" fontId="1" fillId="0" borderId="0"/>
    <xf numFmtId="183" fontId="40" fillId="0" borderId="19" applyFont="0" applyFill="0" applyBorder="0" applyAlignment="0" applyProtection="0"/>
    <xf numFmtId="0" fontId="1" fillId="0" borderId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76" borderId="18" applyNumberFormat="0" applyAlignment="0" applyProtection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141" fillId="76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141" fillId="76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36" fillId="18" borderId="17" applyNumberFormat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18" borderId="17" applyNumberFormat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15" fillId="0" borderId="1" applyNumberFormat="0" applyFill="0">
      <alignment vertical="top" wrapText="1"/>
      <protection locked="0"/>
    </xf>
    <xf numFmtId="0" fontId="15" fillId="0" borderId="1" applyNumberFormat="0" applyFill="0" applyAlignment="0" applyProtection="0"/>
    <xf numFmtId="0" fontId="7" fillId="19" borderId="11" applyNumberFormat="0" applyFont="0" applyAlignment="0" applyProtection="0"/>
    <xf numFmtId="0" fontId="11" fillId="40" borderId="11" applyNumberFormat="0" applyAlignment="0" applyProtection="0"/>
    <xf numFmtId="0" fontId="130" fillId="19" borderId="11" applyNumberFormat="0" applyFont="0" applyAlignment="0" applyProtection="0"/>
    <xf numFmtId="0" fontId="11" fillId="19" borderId="11" applyNumberFormat="0" applyFont="0" applyAlignment="0" applyProtection="0"/>
    <xf numFmtId="0" fontId="7" fillId="19" borderId="11" applyNumberFormat="0" applyFont="0" applyAlignment="0" applyProtection="0"/>
    <xf numFmtId="0" fontId="10" fillId="40" borderId="11" applyNumberFormat="0" applyAlignment="0" applyProtection="0"/>
    <xf numFmtId="0" fontId="11" fillId="19" borderId="11" applyNumberFormat="0" applyFont="0" applyAlignment="0" applyProtection="0"/>
    <xf numFmtId="0" fontId="11" fillId="40" borderId="11" applyNumberFormat="0" applyAlignment="0" applyProtection="0"/>
    <xf numFmtId="0" fontId="48" fillId="0" borderId="10" applyBorder="0">
      <alignment horizontal="left" vertical="center"/>
    </xf>
    <xf numFmtId="0" fontId="1" fillId="0" borderId="0"/>
    <xf numFmtId="0" fontId="1" fillId="0" borderId="0"/>
    <xf numFmtId="0" fontId="1" fillId="0" borderId="0"/>
    <xf numFmtId="0" fontId="111" fillId="0" borderId="19">
      <alignment horizontal="left" vertical="center"/>
    </xf>
    <xf numFmtId="0" fontId="15" fillId="0" borderId="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21" borderId="18" applyNumberFormat="0" applyAlignment="0" applyProtection="0"/>
    <xf numFmtId="0" fontId="37" fillId="21" borderId="17" applyNumberFormat="0" applyAlignment="0" applyProtection="0"/>
    <xf numFmtId="0" fontId="11" fillId="19" borderId="11" applyNumberFormat="0" applyFont="0" applyAlignment="0" applyProtection="0"/>
    <xf numFmtId="0" fontId="15" fillId="0" borderId="1" applyNumberFormat="0" applyFill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7" fillId="0" borderId="0" applyFont="0" applyFill="0" applyBorder="0" applyAlignment="0" applyProtection="0"/>
    <xf numFmtId="0" fontId="1" fillId="0" borderId="0"/>
    <xf numFmtId="0" fontId="1" fillId="0" borderId="0"/>
  </cellStyleXfs>
  <cellXfs count="144">
    <xf numFmtId="0" fontId="0" fillId="0" borderId="0" xfId="0"/>
    <xf numFmtId="0" fontId="7" fillId="0" borderId="0" xfId="50"/>
    <xf numFmtId="0" fontId="51" fillId="0" borderId="0" xfId="50" applyFont="1" applyAlignment="1">
      <alignment horizontal="center"/>
    </xf>
    <xf numFmtId="3" fontId="0" fillId="0" borderId="0" xfId="0" applyNumberFormat="1" applyFill="1"/>
    <xf numFmtId="0" fontId="52" fillId="0" borderId="21" xfId="0" applyFont="1" applyBorder="1" applyAlignment="1">
      <alignment wrapText="1"/>
    </xf>
    <xf numFmtId="0" fontId="52" fillId="0" borderId="0" xfId="0" applyFont="1" applyFill="1" applyBorder="1" applyAlignment="1">
      <alignment wrapText="1"/>
    </xf>
    <xf numFmtId="0" fontId="11" fillId="0" borderId="0" xfId="99" applyFont="1"/>
    <xf numFmtId="0" fontId="54" fillId="0" borderId="0" xfId="99" applyFont="1" applyAlignment="1">
      <alignment horizontal="centerContinuous"/>
    </xf>
    <xf numFmtId="0" fontId="54" fillId="0" borderId="0" xfId="99" applyFont="1" applyAlignment="1">
      <alignment horizontal="right"/>
    </xf>
    <xf numFmtId="0" fontId="11" fillId="0" borderId="27" xfId="99" applyFont="1" applyBorder="1"/>
    <xf numFmtId="0" fontId="55" fillId="0" borderId="28" xfId="99" applyFont="1" applyBorder="1" applyAlignment="1">
      <alignment horizontal="right"/>
    </xf>
    <xf numFmtId="49" fontId="11" fillId="0" borderId="27" xfId="99" applyNumberFormat="1" applyFont="1" applyBorder="1" applyAlignment="1">
      <alignment horizontal="left"/>
    </xf>
    <xf numFmtId="0" fontId="11" fillId="0" borderId="29" xfId="99" applyFont="1" applyBorder="1"/>
    <xf numFmtId="0" fontId="11" fillId="0" borderId="16" xfId="99" applyFont="1" applyBorder="1"/>
    <xf numFmtId="0" fontId="55" fillId="0" borderId="0" xfId="99" applyFont="1"/>
    <xf numFmtId="0" fontId="11" fillId="0" borderId="0" xfId="99" applyFont="1" applyAlignment="1">
      <alignment horizontal="right"/>
    </xf>
    <xf numFmtId="0" fontId="11" fillId="0" borderId="0" xfId="99" applyFont="1" applyAlignment="1"/>
    <xf numFmtId="49" fontId="55" fillId="27" borderId="20" xfId="99" applyNumberFormat="1" applyFont="1" applyFill="1" applyBorder="1"/>
    <xf numFmtId="0" fontId="55" fillId="27" borderId="23" xfId="99" applyFont="1" applyFill="1" applyBorder="1" applyAlignment="1">
      <alignment horizontal="center"/>
    </xf>
    <xf numFmtId="0" fontId="55" fillId="27" borderId="23" xfId="99" applyNumberFormat="1" applyFont="1" applyFill="1" applyBorder="1" applyAlignment="1">
      <alignment horizontal="center"/>
    </xf>
    <xf numFmtId="0" fontId="55" fillId="27" borderId="20" xfId="99" applyFont="1" applyFill="1" applyBorder="1" applyAlignment="1">
      <alignment horizontal="center"/>
    </xf>
    <xf numFmtId="0" fontId="55" fillId="27" borderId="20" xfId="99" applyFont="1" applyFill="1" applyBorder="1" applyAlignment="1">
      <alignment horizontal="center" wrapText="1"/>
    </xf>
    <xf numFmtId="0" fontId="40" fillId="0" borderId="13" xfId="99" applyFont="1" applyBorder="1" applyAlignment="1">
      <alignment horizontal="center"/>
    </xf>
    <xf numFmtId="0" fontId="40" fillId="0" borderId="24" xfId="99" applyFont="1" applyBorder="1"/>
    <xf numFmtId="0" fontId="11" fillId="0" borderId="19" xfId="99" applyFont="1" applyBorder="1" applyAlignment="1">
      <alignment horizontal="center"/>
    </xf>
    <xf numFmtId="0" fontId="11" fillId="0" borderId="19" xfId="99" applyNumberFormat="1" applyFont="1" applyBorder="1" applyAlignment="1">
      <alignment horizontal="right"/>
    </xf>
    <xf numFmtId="0" fontId="11" fillId="0" borderId="23" xfId="99" applyNumberFormat="1" applyFont="1" applyBorder="1"/>
    <xf numFmtId="0" fontId="11" fillId="0" borderId="34" xfId="99" applyNumberFormat="1" applyFont="1" applyFill="1" applyBorder="1"/>
    <xf numFmtId="0" fontId="11" fillId="0" borderId="35" xfId="99" applyNumberFormat="1" applyFont="1" applyFill="1" applyBorder="1"/>
    <xf numFmtId="0" fontId="11" fillId="0" borderId="34" xfId="99" applyFont="1" applyFill="1" applyBorder="1"/>
    <xf numFmtId="0" fontId="11" fillId="0" borderId="35" xfId="99" applyFont="1" applyFill="1" applyBorder="1"/>
    <xf numFmtId="187" fontId="56" fillId="0" borderId="36" xfId="99" applyNumberFormat="1" applyFont="1" applyBorder="1"/>
    <xf numFmtId="4" fontId="56" fillId="0" borderId="35" xfId="99" applyNumberFormat="1" applyFont="1" applyBorder="1"/>
    <xf numFmtId="0" fontId="7" fillId="0" borderId="0" xfId="50" applyBorder="1"/>
    <xf numFmtId="0" fontId="58" fillId="29" borderId="27" xfId="99" applyFont="1" applyFill="1" applyBorder="1"/>
    <xf numFmtId="0" fontId="59" fillId="29" borderId="28" xfId="99" applyFont="1" applyFill="1" applyBorder="1" applyAlignment="1">
      <alignment horizontal="right"/>
    </xf>
    <xf numFmtId="0" fontId="58" fillId="29" borderId="29" xfId="99" applyFont="1" applyFill="1" applyBorder="1"/>
    <xf numFmtId="0" fontId="58" fillId="29" borderId="16" xfId="99" applyFont="1" applyFill="1" applyBorder="1"/>
    <xf numFmtId="0" fontId="58" fillId="0" borderId="0" xfId="50" applyFont="1" applyBorder="1"/>
    <xf numFmtId="0" fontId="60" fillId="26" borderId="0" xfId="50" applyFont="1" applyFill="1" applyBorder="1" applyAlignment="1">
      <alignment horizontal="center" vertical="top" wrapText="1"/>
    </xf>
    <xf numFmtId="0" fontId="61" fillId="26" borderId="0" xfId="50" applyFont="1" applyFill="1" applyBorder="1" applyAlignment="1">
      <alignment horizontal="center" vertical="top" wrapText="1"/>
    </xf>
    <xf numFmtId="0" fontId="58" fillId="0" borderId="0" xfId="50" applyFont="1"/>
    <xf numFmtId="0" fontId="58" fillId="0" borderId="0" xfId="0" applyFont="1"/>
    <xf numFmtId="0" fontId="0" fillId="0" borderId="40" xfId="0" applyBorder="1"/>
    <xf numFmtId="0" fontId="0" fillId="0" borderId="41" xfId="0" applyBorder="1"/>
    <xf numFmtId="0" fontId="11" fillId="0" borderId="25" xfId="99" applyFont="1" applyBorder="1" applyAlignment="1">
      <alignment horizontal="center"/>
    </xf>
    <xf numFmtId="49" fontId="11" fillId="0" borderId="30" xfId="99" applyNumberFormat="1" applyFont="1" applyBorder="1" applyAlignment="1">
      <alignment horizontal="center"/>
    </xf>
    <xf numFmtId="4" fontId="0" fillId="0" borderId="0" xfId="0" applyNumberFormat="1"/>
    <xf numFmtId="49" fontId="40" fillId="0" borderId="16" xfId="99" applyNumberFormat="1" applyFont="1" applyBorder="1" applyAlignment="1">
      <alignment wrapText="1"/>
    </xf>
    <xf numFmtId="0" fontId="11" fillId="0" borderId="0" xfId="99" applyFont="1"/>
    <xf numFmtId="187" fontId="56" fillId="0" borderId="36" xfId="99" applyNumberFormat="1" applyFont="1" applyBorder="1"/>
    <xf numFmtId="4" fontId="56" fillId="0" borderId="35" xfId="99" applyNumberFormat="1" applyFont="1" applyBorder="1"/>
    <xf numFmtId="0" fontId="56" fillId="0" borderId="36" xfId="99" applyFont="1" applyFill="1" applyBorder="1" applyAlignment="1">
      <alignment horizontal="center" vertical="top"/>
    </xf>
    <xf numFmtId="0" fontId="11" fillId="0" borderId="0" xfId="99" applyFont="1"/>
    <xf numFmtId="187" fontId="56" fillId="0" borderId="36" xfId="99" applyNumberFormat="1" applyFont="1" applyBorder="1"/>
    <xf numFmtId="4" fontId="56" fillId="0" borderId="35" xfId="99" applyNumberFormat="1" applyFont="1" applyBorder="1"/>
    <xf numFmtId="4" fontId="56" fillId="0" borderId="36" xfId="99" applyNumberFormat="1" applyFont="1" applyFill="1" applyBorder="1"/>
    <xf numFmtId="49" fontId="40" fillId="0" borderId="27" xfId="99" applyNumberFormat="1" applyFont="1" applyBorder="1" applyAlignment="1">
      <alignment wrapText="1"/>
    </xf>
    <xf numFmtId="0" fontId="11" fillId="0" borderId="0" xfId="99" applyFont="1"/>
    <xf numFmtId="0" fontId="56" fillId="0" borderId="36" xfId="99" applyFont="1" applyFill="1" applyBorder="1" applyAlignment="1">
      <alignment horizontal="center" vertical="top"/>
    </xf>
    <xf numFmtId="0" fontId="11" fillId="0" borderId="0" xfId="99" applyFont="1"/>
    <xf numFmtId="187" fontId="56" fillId="0" borderId="36" xfId="99" applyNumberFormat="1" applyFont="1" applyBorder="1"/>
    <xf numFmtId="4" fontId="56" fillId="0" borderId="35" xfId="99" applyNumberFormat="1" applyFont="1" applyBorder="1"/>
    <xf numFmtId="0" fontId="11" fillId="0" borderId="0" xfId="99" applyFont="1"/>
    <xf numFmtId="187" fontId="56" fillId="0" borderId="36" xfId="99" applyNumberFormat="1" applyFont="1" applyBorder="1"/>
    <xf numFmtId="4" fontId="56" fillId="0" borderId="35" xfId="99" applyNumberFormat="1" applyFont="1" applyBorder="1"/>
    <xf numFmtId="0" fontId="56" fillId="0" borderId="36" xfId="99" applyFont="1" applyFill="1" applyBorder="1" applyAlignment="1">
      <alignment horizontal="center" vertical="top"/>
    </xf>
    <xf numFmtId="0" fontId="56" fillId="0" borderId="34" xfId="1442" applyFont="1" applyFill="1" applyBorder="1" applyAlignment="1">
      <alignment vertical="top" wrapText="1"/>
    </xf>
    <xf numFmtId="0" fontId="11" fillId="0" borderId="0" xfId="99" applyFont="1"/>
    <xf numFmtId="0" fontId="11" fillId="0" borderId="0" xfId="99" applyFont="1"/>
    <xf numFmtId="0" fontId="56" fillId="0" borderId="36" xfId="99" applyFont="1" applyFill="1" applyBorder="1" applyAlignment="1">
      <alignment horizontal="center" vertical="top"/>
    </xf>
    <xf numFmtId="0" fontId="11" fillId="0" borderId="0" xfId="99" applyFont="1"/>
    <xf numFmtId="0" fontId="11" fillId="0" borderId="0" xfId="99" applyFont="1"/>
    <xf numFmtId="0" fontId="0" fillId="0" borderId="0" xfId="0"/>
    <xf numFmtId="0" fontId="11" fillId="0" borderId="0" xfId="99" applyFont="1"/>
    <xf numFmtId="0" fontId="11" fillId="0" borderId="0" xfId="99" applyFont="1" applyAlignment="1">
      <alignment horizontal="right"/>
    </xf>
    <xf numFmtId="0" fontId="11" fillId="0" borderId="34" xfId="99" applyNumberFormat="1" applyFont="1" applyFill="1" applyBorder="1"/>
    <xf numFmtId="0" fontId="11" fillId="0" borderId="35" xfId="99" applyNumberFormat="1" applyFont="1" applyFill="1" applyBorder="1"/>
    <xf numFmtId="0" fontId="11" fillId="0" borderId="34" xfId="99" applyFont="1" applyFill="1" applyBorder="1"/>
    <xf numFmtId="0" fontId="11" fillId="0" borderId="35" xfId="99" applyFont="1" applyFill="1" applyBorder="1"/>
    <xf numFmtId="187" fontId="56" fillId="0" borderId="36" xfId="99" applyNumberFormat="1" applyFont="1" applyBorder="1"/>
    <xf numFmtId="4" fontId="56" fillId="0" borderId="35" xfId="99" applyNumberFormat="1" applyFont="1" applyBorder="1"/>
    <xf numFmtId="0" fontId="11" fillId="27" borderId="20" xfId="99" applyFont="1" applyFill="1" applyBorder="1" applyAlignment="1">
      <alignment horizontal="center"/>
    </xf>
    <xf numFmtId="0" fontId="57" fillId="27" borderId="24" xfId="99" applyFont="1" applyFill="1" applyBorder="1"/>
    <xf numFmtId="0" fontId="11" fillId="27" borderId="19" xfId="99" applyFont="1" applyFill="1" applyBorder="1" applyAlignment="1">
      <alignment horizontal="center"/>
    </xf>
    <xf numFmtId="4" fontId="11" fillId="27" borderId="19" xfId="99" applyNumberFormat="1" applyFont="1" applyFill="1" applyBorder="1" applyAlignment="1">
      <alignment horizontal="right"/>
    </xf>
    <xf numFmtId="4" fontId="11" fillId="27" borderId="23" xfId="99" applyNumberFormat="1" applyFont="1" applyFill="1" applyBorder="1" applyAlignment="1">
      <alignment horizontal="right"/>
    </xf>
    <xf numFmtId="4" fontId="40" fillId="27" borderId="20" xfId="99" applyNumberFormat="1" applyFont="1" applyFill="1" applyBorder="1"/>
    <xf numFmtId="0" fontId="11" fillId="27" borderId="19" xfId="99" applyFont="1" applyFill="1" applyBorder="1"/>
    <xf numFmtId="4" fontId="40" fillId="27" borderId="23" xfId="99" applyNumberFormat="1" applyFont="1" applyFill="1" applyBorder="1"/>
    <xf numFmtId="3" fontId="40" fillId="28" borderId="22" xfId="99" applyNumberFormat="1" applyFont="1" applyFill="1" applyBorder="1"/>
    <xf numFmtId="0" fontId="56" fillId="0" borderId="36" xfId="99" applyFont="1" applyFill="1" applyBorder="1" applyAlignment="1">
      <alignment horizontal="center" vertical="top"/>
    </xf>
    <xf numFmtId="4" fontId="56" fillId="0" borderId="36" xfId="99" applyNumberFormat="1" applyFont="1" applyFill="1" applyBorder="1"/>
    <xf numFmtId="4" fontId="40" fillId="27" borderId="0" xfId="99" applyNumberFormat="1" applyFont="1" applyFill="1" applyBorder="1"/>
    <xf numFmtId="0" fontId="11" fillId="27" borderId="0" xfId="99" applyFont="1" applyFill="1" applyBorder="1"/>
    <xf numFmtId="187" fontId="56" fillId="0" borderId="45" xfId="99" applyNumberFormat="1" applyFont="1" applyBorder="1"/>
    <xf numFmtId="0" fontId="40" fillId="0" borderId="36" xfId="99" applyFont="1" applyFill="1" applyBorder="1" applyAlignment="1">
      <alignment vertical="top" wrapText="1"/>
    </xf>
    <xf numFmtId="0" fontId="56" fillId="0" borderId="0" xfId="99" applyFont="1"/>
    <xf numFmtId="0" fontId="88" fillId="0" borderId="0" xfId="0" applyFont="1"/>
    <xf numFmtId="3" fontId="56" fillId="0" borderId="36" xfId="99" applyNumberFormat="1" applyFont="1" applyFill="1" applyBorder="1" applyAlignment="1">
      <alignment horizontal="right"/>
    </xf>
    <xf numFmtId="0" fontId="56" fillId="0" borderId="36" xfId="99" applyFont="1" applyFill="1" applyBorder="1" applyAlignment="1">
      <alignment vertical="top"/>
    </xf>
    <xf numFmtId="49" fontId="56" fillId="0" borderId="36" xfId="99" applyNumberFormat="1" applyFont="1" applyFill="1" applyBorder="1" applyAlignment="1">
      <alignment horizontal="center" shrinkToFit="1"/>
    </xf>
    <xf numFmtId="4" fontId="56" fillId="0" borderId="36" xfId="99" applyNumberFormat="1" applyFont="1" applyFill="1" applyBorder="1" applyAlignment="1">
      <alignment horizontal="right"/>
    </xf>
    <xf numFmtId="0" fontId="56" fillId="0" borderId="36" xfId="99" applyFont="1" applyFill="1" applyBorder="1" applyAlignment="1">
      <alignment vertical="top" wrapText="1"/>
    </xf>
    <xf numFmtId="0" fontId="56" fillId="0" borderId="20" xfId="0" applyFont="1" applyFill="1" applyBorder="1" applyAlignment="1">
      <alignment wrapText="1"/>
    </xf>
    <xf numFmtId="0" fontId="56" fillId="0" borderId="36" xfId="0" applyFont="1" applyFill="1" applyBorder="1" applyAlignment="1">
      <alignment wrapText="1"/>
    </xf>
    <xf numFmtId="0" fontId="0" fillId="0" borderId="0" xfId="0" applyBorder="1"/>
    <xf numFmtId="0" fontId="11" fillId="0" borderId="0" xfId="99" applyFont="1" applyBorder="1"/>
    <xf numFmtId="4" fontId="56" fillId="0" borderId="0" xfId="99" applyNumberFormat="1" applyFont="1" applyFill="1" applyBorder="1" applyAlignment="1">
      <alignment horizontal="right"/>
    </xf>
    <xf numFmtId="3" fontId="56" fillId="0" borderId="0" xfId="99" applyNumberFormat="1" applyFont="1" applyFill="1" applyBorder="1" applyAlignment="1">
      <alignment horizontal="right"/>
    </xf>
    <xf numFmtId="4" fontId="56" fillId="67" borderId="36" xfId="99" applyNumberFormat="1" applyFont="1" applyFill="1" applyBorder="1" applyAlignment="1">
      <alignment horizontal="right"/>
    </xf>
    <xf numFmtId="0" fontId="56" fillId="29" borderId="36" xfId="99" applyFont="1" applyFill="1" applyBorder="1" applyAlignment="1">
      <alignment vertical="top" wrapText="1"/>
    </xf>
    <xf numFmtId="49" fontId="56" fillId="29" borderId="36" xfId="99" applyNumberFormat="1" applyFont="1" applyFill="1" applyBorder="1" applyAlignment="1">
      <alignment horizontal="center" shrinkToFit="1"/>
    </xf>
    <xf numFmtId="4" fontId="56" fillId="29" borderId="36" xfId="99" applyNumberFormat="1" applyFont="1" applyFill="1" applyBorder="1" applyAlignment="1">
      <alignment horizontal="right"/>
    </xf>
    <xf numFmtId="187" fontId="56" fillId="29" borderId="36" xfId="99" applyNumberFormat="1" applyFont="1" applyFill="1" applyBorder="1"/>
    <xf numFmtId="4" fontId="56" fillId="29" borderId="35" xfId="99" applyNumberFormat="1" applyFont="1" applyFill="1" applyBorder="1"/>
    <xf numFmtId="0" fontId="11" fillId="29" borderId="0" xfId="99" applyFont="1" applyFill="1"/>
    <xf numFmtId="0" fontId="7" fillId="0" borderId="38" xfId="5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3" xfId="0" applyBorder="1" applyAlignment="1">
      <alignment horizontal="center"/>
    </xf>
    <xf numFmtId="44" fontId="64" fillId="0" borderId="43" xfId="103" applyFont="1" applyBorder="1" applyAlignment="1">
      <alignment horizontal="center"/>
    </xf>
    <xf numFmtId="44" fontId="64" fillId="0" borderId="44" xfId="103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0" borderId="20" xfId="103" applyFont="1" applyBorder="1" applyAlignment="1">
      <alignment horizontal="center"/>
    </xf>
    <xf numFmtId="44" fontId="0" fillId="0" borderId="42" xfId="103" applyFont="1" applyBorder="1" applyAlignment="1">
      <alignment horizontal="center"/>
    </xf>
    <xf numFmtId="0" fontId="58" fillId="29" borderId="25" xfId="99" applyFont="1" applyFill="1" applyBorder="1" applyAlignment="1">
      <alignment horizontal="center"/>
    </xf>
    <xf numFmtId="0" fontId="58" fillId="29" borderId="26" xfId="99" applyFont="1" applyFill="1" applyBorder="1" applyAlignment="1">
      <alignment horizontal="center"/>
    </xf>
    <xf numFmtId="49" fontId="58" fillId="29" borderId="30" xfId="99" applyNumberFormat="1" applyFont="1" applyFill="1" applyBorder="1" applyAlignment="1">
      <alignment horizontal="center"/>
    </xf>
    <xf numFmtId="49" fontId="58" fillId="29" borderId="31" xfId="99" applyNumberFormat="1" applyFont="1" applyFill="1" applyBorder="1" applyAlignment="1">
      <alignment horizontal="center"/>
    </xf>
    <xf numFmtId="0" fontId="11" fillId="0" borderId="32" xfId="99" applyFont="1" applyBorder="1" applyAlignment="1">
      <alignment horizontal="center" shrinkToFit="1"/>
    </xf>
    <xf numFmtId="0" fontId="11" fillId="0" borderId="16" xfId="99" applyFont="1" applyBorder="1" applyAlignment="1">
      <alignment horizontal="center" shrinkToFit="1"/>
    </xf>
    <xf numFmtId="0" fontId="11" fillId="0" borderId="33" xfId="99" applyFont="1" applyBorder="1" applyAlignment="1">
      <alignment horizontal="center" shrinkToFit="1"/>
    </xf>
    <xf numFmtId="0" fontId="62" fillId="30" borderId="37" xfId="0" applyFont="1" applyFill="1" applyBorder="1" applyAlignment="1">
      <alignment horizontal="center"/>
    </xf>
    <xf numFmtId="0" fontId="62" fillId="30" borderId="38" xfId="0" applyFont="1" applyFill="1" applyBorder="1" applyAlignment="1">
      <alignment horizontal="center"/>
    </xf>
    <xf numFmtId="0" fontId="62" fillId="30" borderId="39" xfId="0" applyFont="1" applyFill="1" applyBorder="1" applyAlignment="1">
      <alignment horizontal="center"/>
    </xf>
    <xf numFmtId="0" fontId="63" fillId="27" borderId="0" xfId="99" applyFont="1" applyFill="1" applyBorder="1" applyAlignment="1">
      <alignment horizontal="center"/>
    </xf>
    <xf numFmtId="0" fontId="63" fillId="27" borderId="14" xfId="99" applyFont="1" applyFill="1" applyBorder="1" applyAlignment="1">
      <alignment horizontal="center"/>
    </xf>
    <xf numFmtId="0" fontId="63" fillId="27" borderId="28" xfId="99" applyFont="1" applyFill="1" applyBorder="1" applyAlignment="1">
      <alignment horizontal="center"/>
    </xf>
    <xf numFmtId="0" fontId="63" fillId="27" borderId="27" xfId="99" applyFont="1" applyFill="1" applyBorder="1" applyAlignment="1">
      <alignment horizontal="center"/>
    </xf>
    <xf numFmtId="0" fontId="63" fillId="27" borderId="29" xfId="99" applyFont="1" applyFill="1" applyBorder="1" applyAlignment="1">
      <alignment horizontal="center"/>
    </xf>
    <xf numFmtId="0" fontId="53" fillId="0" borderId="0" xfId="99" applyFont="1" applyAlignment="1">
      <alignment horizontal="center"/>
    </xf>
    <xf numFmtId="0" fontId="56" fillId="0" borderId="0" xfId="99" applyFont="1" applyAlignment="1">
      <alignment horizontal="left" wrapText="1"/>
    </xf>
  </cellXfs>
  <cellStyles count="3048">
    <cellStyle name="_021220_EZS a EPS bez kabeláže verze 3" xfId="1975"/>
    <cellStyle name="_030 KL WAKKENHAT " xfId="1"/>
    <cellStyle name="_040315_rozšíření STK 3vývody+AV kabely+podlahovka" xfId="1976"/>
    <cellStyle name="_070305_RD Velvarská 17_EZS ss" xfId="1977"/>
    <cellStyle name="_11.12.. PKR SOD VRN CPI-1.kolo" xfId="2"/>
    <cellStyle name="_156_PP_0101_ZTP_SP_00" xfId="195"/>
    <cellStyle name="_156_PP_0101_ZTP_SP_00 2" xfId="194"/>
    <cellStyle name="_156_PP_0101_ZTP_SP_00 3" xfId="193"/>
    <cellStyle name="_156_PP_0101_ZTP_SP_00 4" xfId="192"/>
    <cellStyle name="_156_PP_0101_ZTP_SP_00 5" xfId="191"/>
    <cellStyle name="_156_PP_0101_ZTP_SP_00 6" xfId="212"/>
    <cellStyle name="_156_PP_0801_PIS_VV_00" xfId="223"/>
    <cellStyle name="_156_PP_0801_PIS_VV_00 2" xfId="222"/>
    <cellStyle name="_156_PP_0801_PIS_VV_00 3" xfId="213"/>
    <cellStyle name="_156_PP_0801_PIS_VV_00 4" xfId="122"/>
    <cellStyle name="_156_PP_0801_PIS_VV_00 5" xfId="190"/>
    <cellStyle name="_156_PP_0801_PIS_VV_00 6" xfId="189"/>
    <cellStyle name="_271_R_RD Čížek" xfId="188"/>
    <cellStyle name="_271_R_RD Čížek 2" xfId="252"/>
    <cellStyle name="_271_R_RD Čížek 3" xfId="187"/>
    <cellStyle name="_271_R_RD Čížek 4" xfId="186"/>
    <cellStyle name="_271_R_RD Čížek 5" xfId="185"/>
    <cellStyle name="_271_R_RD Čížek 6" xfId="184"/>
    <cellStyle name="_3700_RAC" xfId="1978"/>
    <cellStyle name="_Appendix N_Detailed Price Breakdown" xfId="1921"/>
    <cellStyle name="_AS_SO001-Pavilon slepic-SLP-Rozpocet" xfId="1979"/>
    <cellStyle name="_Babice_rozp2" xfId="183"/>
    <cellStyle name="_BPC II-SLP-Rozpočet_SK" xfId="1980"/>
    <cellStyle name="_cina_rozp" xfId="182"/>
    <cellStyle name="_CN_vzor_ROK 2002" xfId="3"/>
    <cellStyle name="_CZ_9_2003_D" xfId="181"/>
    <cellStyle name="_Dubový mlýn_rozp" xfId="180"/>
    <cellStyle name="_E92_EZS_PP" xfId="1981"/>
    <cellStyle name="_Holýšov_rozp" xfId="179"/>
    <cellStyle name="_IATCC_rozp" xfId="178"/>
    <cellStyle name="_Ladronka_2_VV-DVD_kontrola_FINAL" xfId="177"/>
    <cellStyle name="_Ladronka_2_VV-DVD_kontrola_FINAL 2" xfId="176"/>
    <cellStyle name="_Ladronka_2_VV-DVD_kontrola_FINAL 3" xfId="175"/>
    <cellStyle name="_Ladronka_2_VV-DVD_kontrola_FINAL 4" xfId="174"/>
    <cellStyle name="_Ladronka_2_VV-DVD_kontrola_FINAL_cel_vzor" xfId="173"/>
    <cellStyle name="_N0467_03 - nemocnice Ústí nad Orlicí - Energie -bez RV a mont.m" xfId="172"/>
    <cellStyle name="_N0789_03 eml" xfId="171"/>
    <cellStyle name="_Nabídka KV SiPass" xfId="170"/>
    <cellStyle name="_nabLS_co_2" xfId="169"/>
    <cellStyle name="_NKC 124_08_V2 slaboproud 080626" xfId="4"/>
    <cellStyle name="_PCR_rozp" xfId="168"/>
    <cellStyle name="_PERSONAL" xfId="5"/>
    <cellStyle name="_PERSONAL 2" xfId="165"/>
    <cellStyle name="_PERSONAL 3" xfId="164"/>
    <cellStyle name="_PERSONAL 4" xfId="163"/>
    <cellStyle name="_PERSONAL 5" xfId="162"/>
    <cellStyle name="_PERSONAL 6" xfId="206"/>
    <cellStyle name="_PERSONAL 7" xfId="1446"/>
    <cellStyle name="_PERSONAL 8" xfId="167"/>
    <cellStyle name="_PERSONAL 8 2" xfId="1524"/>
    <cellStyle name="_PERSONAL_1" xfId="6"/>
    <cellStyle name="_PERSONAL_1 2" xfId="209"/>
    <cellStyle name="_PERSONAL_1 2 2" xfId="1750"/>
    <cellStyle name="_PERSONAL_1 2 3" xfId="1878"/>
    <cellStyle name="_PERSONAL_1 2 4" xfId="1665"/>
    <cellStyle name="_PERSONAL_1 3" xfId="208"/>
    <cellStyle name="_PERSONAL_1 4" xfId="207"/>
    <cellStyle name="_PERSONAL_1 5" xfId="251"/>
    <cellStyle name="_PERSONAL_1 6" xfId="256"/>
    <cellStyle name="_PERSONAL_1 7" xfId="1447"/>
    <cellStyle name="_PERSONAL_1 8" xfId="161"/>
    <cellStyle name="_PERSONAL_1 8 2" xfId="1525"/>
    <cellStyle name="_PERSONAL_1 9" xfId="1649"/>
    <cellStyle name="_PleasHB_rozp" xfId="160"/>
    <cellStyle name="_popis_standardu" xfId="1982"/>
    <cellStyle name="_Pracovní příkaz k realizaci 16.4.2009 Jabulka " xfId="7"/>
    <cellStyle name="_PS_M_93_02_slaboproud" xfId="1922"/>
    <cellStyle name="_Q-Sadovky-výkaz-2003-07-01" xfId="159"/>
    <cellStyle name="_Q-Sadovky-výkaz-2003-07-01 10" xfId="158"/>
    <cellStyle name="_Q-Sadovky-výkaz-2003-07-01 10 2" xfId="157"/>
    <cellStyle name="_Q-Sadovky-výkaz-2003-07-01 10 3" xfId="156"/>
    <cellStyle name="_Q-Sadovky-výkaz-2003-07-01 10 4" xfId="155"/>
    <cellStyle name="_Q-Sadovky-výkaz-2003-07-01 10 5" xfId="154"/>
    <cellStyle name="_Q-Sadovky-výkaz-2003-07-01 10 6" xfId="153"/>
    <cellStyle name="_Q-Sadovky-výkaz-2003-07-01 11" xfId="152"/>
    <cellStyle name="_Q-Sadovky-výkaz-2003-07-01 11 2" xfId="151"/>
    <cellStyle name="_Q-Sadovky-výkaz-2003-07-01 11 3" xfId="150"/>
    <cellStyle name="_Q-Sadovky-výkaz-2003-07-01 11 4" xfId="149"/>
    <cellStyle name="_Q-Sadovky-výkaz-2003-07-01 11 5" xfId="148"/>
    <cellStyle name="_Q-Sadovky-výkaz-2003-07-01 11 6" xfId="147"/>
    <cellStyle name="_Q-Sadovky-výkaz-2003-07-01 12" xfId="257"/>
    <cellStyle name="_Q-Sadovky-výkaz-2003-07-01 12 2" xfId="146"/>
    <cellStyle name="_Q-Sadovky-výkaz-2003-07-01 12 3" xfId="210"/>
    <cellStyle name="_Q-Sadovky-výkaz-2003-07-01 12 4" xfId="253"/>
    <cellStyle name="_Q-Sadovky-výkaz-2003-07-01 12 5" xfId="254"/>
    <cellStyle name="_Q-Sadovky-výkaz-2003-07-01 12 6" xfId="255"/>
    <cellStyle name="_Q-Sadovky-výkaz-2003-07-01 13" xfId="145"/>
    <cellStyle name="_Q-Sadovky-výkaz-2003-07-01 13 2" xfId="144"/>
    <cellStyle name="_Q-Sadovky-výkaz-2003-07-01 13 3" xfId="143"/>
    <cellStyle name="_Q-Sadovky-výkaz-2003-07-01 13 4" xfId="142"/>
    <cellStyle name="_Q-Sadovky-výkaz-2003-07-01 13 5" xfId="141"/>
    <cellStyle name="_Q-Sadovky-výkaz-2003-07-01 13 6" xfId="140"/>
    <cellStyle name="_Q-Sadovky-výkaz-2003-07-01 14" xfId="139"/>
    <cellStyle name="_Q-Sadovky-výkaz-2003-07-01 14 2" xfId="138"/>
    <cellStyle name="_Q-Sadovky-výkaz-2003-07-01 14 3" xfId="137"/>
    <cellStyle name="_Q-Sadovky-výkaz-2003-07-01 14 4" xfId="136"/>
    <cellStyle name="_Q-Sadovky-výkaz-2003-07-01 14 5" xfId="135"/>
    <cellStyle name="_Q-Sadovky-výkaz-2003-07-01 14 6" xfId="134"/>
    <cellStyle name="_Q-Sadovky-výkaz-2003-07-01 15" xfId="133"/>
    <cellStyle name="_Q-Sadovky-výkaz-2003-07-01 15 2" xfId="132"/>
    <cellStyle name="_Q-Sadovky-výkaz-2003-07-01 15 3" xfId="131"/>
    <cellStyle name="_Q-Sadovky-výkaz-2003-07-01 15 4" xfId="130"/>
    <cellStyle name="_Q-Sadovky-výkaz-2003-07-01 15 5" xfId="129"/>
    <cellStyle name="_Q-Sadovky-výkaz-2003-07-01 15 6" xfId="128"/>
    <cellStyle name="_Q-Sadovky-výkaz-2003-07-01 16" xfId="127"/>
    <cellStyle name="_Q-Sadovky-výkaz-2003-07-01 16 2" xfId="126"/>
    <cellStyle name="_Q-Sadovky-výkaz-2003-07-01 16 3" xfId="125"/>
    <cellStyle name="_Q-Sadovky-výkaz-2003-07-01 16 4" xfId="124"/>
    <cellStyle name="_Q-Sadovky-výkaz-2003-07-01 16 5" xfId="123"/>
    <cellStyle name="_Q-Sadovky-výkaz-2003-07-01 16 6" xfId="224"/>
    <cellStyle name="_Q-Sadovky-výkaz-2003-07-01 17" xfId="225"/>
    <cellStyle name="_Q-Sadovky-výkaz-2003-07-01 17 2" xfId="166"/>
    <cellStyle name="_Q-Sadovky-výkaz-2003-07-01 17 3" xfId="226"/>
    <cellStyle name="_Q-Sadovky-výkaz-2003-07-01 17 4" xfId="227"/>
    <cellStyle name="_Q-Sadovky-výkaz-2003-07-01 17 5" xfId="228"/>
    <cellStyle name="_Q-Sadovky-výkaz-2003-07-01 17 6" xfId="229"/>
    <cellStyle name="_Q-Sadovky-výkaz-2003-07-01 18" xfId="230"/>
    <cellStyle name="_Q-Sadovky-výkaz-2003-07-01 18 2" xfId="231"/>
    <cellStyle name="_Q-Sadovky-výkaz-2003-07-01 18 3" xfId="232"/>
    <cellStyle name="_Q-Sadovky-výkaz-2003-07-01 18 4" xfId="233"/>
    <cellStyle name="_Q-Sadovky-výkaz-2003-07-01 18 5" xfId="234"/>
    <cellStyle name="_Q-Sadovky-výkaz-2003-07-01 18 6" xfId="235"/>
    <cellStyle name="_Q-Sadovky-výkaz-2003-07-01 19" xfId="236"/>
    <cellStyle name="_Q-Sadovky-výkaz-2003-07-01 19 2" xfId="237"/>
    <cellStyle name="_Q-Sadovky-výkaz-2003-07-01 19 3" xfId="238"/>
    <cellStyle name="_Q-Sadovky-výkaz-2003-07-01 19 4" xfId="239"/>
    <cellStyle name="_Q-Sadovky-výkaz-2003-07-01 19 5" xfId="240"/>
    <cellStyle name="_Q-Sadovky-výkaz-2003-07-01 19 6" xfId="241"/>
    <cellStyle name="_Q-Sadovky-výkaz-2003-07-01 2" xfId="242"/>
    <cellStyle name="_Q-Sadovky-výkaz-2003-07-01 2 2" xfId="243"/>
    <cellStyle name="_Q-Sadovky-výkaz-2003-07-01 2 3" xfId="244"/>
    <cellStyle name="_Q-Sadovky-výkaz-2003-07-01 2 4" xfId="245"/>
    <cellStyle name="_Q-Sadovky-výkaz-2003-07-01 2 5" xfId="246"/>
    <cellStyle name="_Q-Sadovky-výkaz-2003-07-01 2 6" xfId="247"/>
    <cellStyle name="_Q-Sadovky-výkaz-2003-07-01 20" xfId="248"/>
    <cellStyle name="_Q-Sadovky-výkaz-2003-07-01 20 2" xfId="249"/>
    <cellStyle name="_Q-Sadovky-výkaz-2003-07-01 20 3" xfId="250"/>
    <cellStyle name="_Q-Sadovky-výkaz-2003-07-01 20 4" xfId="258"/>
    <cellStyle name="_Q-Sadovky-výkaz-2003-07-01 20 5" xfId="259"/>
    <cellStyle name="_Q-Sadovky-výkaz-2003-07-01 20 6" xfId="260"/>
    <cellStyle name="_Q-Sadovky-výkaz-2003-07-01 21" xfId="261"/>
    <cellStyle name="_Q-Sadovky-výkaz-2003-07-01 21 2" xfId="262"/>
    <cellStyle name="_Q-Sadovky-výkaz-2003-07-01 21 3" xfId="263"/>
    <cellStyle name="_Q-Sadovky-výkaz-2003-07-01 21 4" xfId="264"/>
    <cellStyle name="_Q-Sadovky-výkaz-2003-07-01 21 5" xfId="265"/>
    <cellStyle name="_Q-Sadovky-výkaz-2003-07-01 21 6" xfId="266"/>
    <cellStyle name="_Q-Sadovky-výkaz-2003-07-01 22" xfId="267"/>
    <cellStyle name="_Q-Sadovky-výkaz-2003-07-01 22 2" xfId="268"/>
    <cellStyle name="_Q-Sadovky-výkaz-2003-07-01 22 3" xfId="269"/>
    <cellStyle name="_Q-Sadovky-výkaz-2003-07-01 22 4" xfId="270"/>
    <cellStyle name="_Q-Sadovky-výkaz-2003-07-01 22 5" xfId="271"/>
    <cellStyle name="_Q-Sadovky-výkaz-2003-07-01 22 6" xfId="272"/>
    <cellStyle name="_Q-Sadovky-výkaz-2003-07-01 23" xfId="273"/>
    <cellStyle name="_Q-Sadovky-výkaz-2003-07-01 23 2" xfId="274"/>
    <cellStyle name="_Q-Sadovky-výkaz-2003-07-01 23 3" xfId="275"/>
    <cellStyle name="_Q-Sadovky-výkaz-2003-07-01 23 4" xfId="276"/>
    <cellStyle name="_Q-Sadovky-výkaz-2003-07-01 23 5" xfId="277"/>
    <cellStyle name="_Q-Sadovky-výkaz-2003-07-01 23 6" xfId="278"/>
    <cellStyle name="_Q-Sadovky-výkaz-2003-07-01 24" xfId="279"/>
    <cellStyle name="_Q-Sadovky-výkaz-2003-07-01 25" xfId="280"/>
    <cellStyle name="_Q-Sadovky-výkaz-2003-07-01 26" xfId="281"/>
    <cellStyle name="_Q-Sadovky-výkaz-2003-07-01 27" xfId="282"/>
    <cellStyle name="_Q-Sadovky-výkaz-2003-07-01 28" xfId="283"/>
    <cellStyle name="_Q-Sadovky-výkaz-2003-07-01 3" xfId="284"/>
    <cellStyle name="_Q-Sadovky-výkaz-2003-07-01 3 2" xfId="285"/>
    <cellStyle name="_Q-Sadovky-výkaz-2003-07-01 3 3" xfId="286"/>
    <cellStyle name="_Q-Sadovky-výkaz-2003-07-01 3 4" xfId="287"/>
    <cellStyle name="_Q-Sadovky-výkaz-2003-07-01 3 5" xfId="288"/>
    <cellStyle name="_Q-Sadovky-výkaz-2003-07-01 3 6" xfId="289"/>
    <cellStyle name="_Q-Sadovky-výkaz-2003-07-01 4" xfId="290"/>
    <cellStyle name="_Q-Sadovky-výkaz-2003-07-01 4 2" xfId="291"/>
    <cellStyle name="_Q-Sadovky-výkaz-2003-07-01 4 3" xfId="292"/>
    <cellStyle name="_Q-Sadovky-výkaz-2003-07-01 4 4" xfId="293"/>
    <cellStyle name="_Q-Sadovky-výkaz-2003-07-01 4 5" xfId="294"/>
    <cellStyle name="_Q-Sadovky-výkaz-2003-07-01 4 6" xfId="295"/>
    <cellStyle name="_Q-Sadovky-výkaz-2003-07-01 5" xfId="296"/>
    <cellStyle name="_Q-Sadovky-výkaz-2003-07-01 5 2" xfId="297"/>
    <cellStyle name="_Q-Sadovky-výkaz-2003-07-01 5 3" xfId="298"/>
    <cellStyle name="_Q-Sadovky-výkaz-2003-07-01 5 4" xfId="299"/>
    <cellStyle name="_Q-Sadovky-výkaz-2003-07-01 5 5" xfId="300"/>
    <cellStyle name="_Q-Sadovky-výkaz-2003-07-01 5 6" xfId="301"/>
    <cellStyle name="_Q-Sadovky-výkaz-2003-07-01 6" xfId="302"/>
    <cellStyle name="_Q-Sadovky-výkaz-2003-07-01 6 2" xfId="303"/>
    <cellStyle name="_Q-Sadovky-výkaz-2003-07-01 6 3" xfId="304"/>
    <cellStyle name="_Q-Sadovky-výkaz-2003-07-01 6 4" xfId="305"/>
    <cellStyle name="_Q-Sadovky-výkaz-2003-07-01 6 5" xfId="306"/>
    <cellStyle name="_Q-Sadovky-výkaz-2003-07-01 6 6" xfId="307"/>
    <cellStyle name="_Q-Sadovky-výkaz-2003-07-01 7" xfId="308"/>
    <cellStyle name="_Q-Sadovky-výkaz-2003-07-01 7 2" xfId="309"/>
    <cellStyle name="_Q-Sadovky-výkaz-2003-07-01 7 3" xfId="310"/>
    <cellStyle name="_Q-Sadovky-výkaz-2003-07-01 7 4" xfId="311"/>
    <cellStyle name="_Q-Sadovky-výkaz-2003-07-01 7 5" xfId="312"/>
    <cellStyle name="_Q-Sadovky-výkaz-2003-07-01 7 6" xfId="313"/>
    <cellStyle name="_Q-Sadovky-výkaz-2003-07-01 8" xfId="314"/>
    <cellStyle name="_Q-Sadovky-výkaz-2003-07-01 8 2" xfId="315"/>
    <cellStyle name="_Q-Sadovky-výkaz-2003-07-01 8 3" xfId="316"/>
    <cellStyle name="_Q-Sadovky-výkaz-2003-07-01 8 4" xfId="317"/>
    <cellStyle name="_Q-Sadovky-výkaz-2003-07-01 8 5" xfId="318"/>
    <cellStyle name="_Q-Sadovky-výkaz-2003-07-01 8 6" xfId="319"/>
    <cellStyle name="_Q-Sadovky-výkaz-2003-07-01 9" xfId="320"/>
    <cellStyle name="_Q-Sadovky-výkaz-2003-07-01 9 2" xfId="321"/>
    <cellStyle name="_Q-Sadovky-výkaz-2003-07-01 9 3" xfId="322"/>
    <cellStyle name="_Q-Sadovky-výkaz-2003-07-01 9 4" xfId="323"/>
    <cellStyle name="_Q-Sadovky-výkaz-2003-07-01 9 5" xfId="324"/>
    <cellStyle name="_Q-Sadovky-výkaz-2003-07-01 9 6" xfId="325"/>
    <cellStyle name="_Q-Sadovky-výkaz-2003-07-01_1" xfId="326"/>
    <cellStyle name="_Q-Sadovky-výkaz-2003-07-01_1 2" xfId="327"/>
    <cellStyle name="_Q-Sadovky-výkaz-2003-07-01_1 3" xfId="328"/>
    <cellStyle name="_Q-Sadovky-výkaz-2003-07-01_1 4" xfId="329"/>
    <cellStyle name="_Q-Sadovky-výkaz-2003-07-01_1 4 2" xfId="1473"/>
    <cellStyle name="_Q-Sadovky-výkaz-2003-07-01_1 4 2 2" xfId="2769"/>
    <cellStyle name="_Q-Sadovky-výkaz-2003-07-01_1 4 3" xfId="1752"/>
    <cellStyle name="_Q-Sadovky-výkaz-2003-07-01_1 5" xfId="330"/>
    <cellStyle name="_Q-Sadovky-výkaz-2003-07-01_1 5 2" xfId="1474"/>
    <cellStyle name="_Q-Sadovky-výkaz-2003-07-01_1 5 2 2" xfId="2770"/>
    <cellStyle name="_Q-Sadovky-výkaz-2003-07-01_1 5 3" xfId="1753"/>
    <cellStyle name="_Q-Sadovky-výkaz-2003-07-01_1 6" xfId="331"/>
    <cellStyle name="_Q-Sadovky-výkaz-2003-07-01_1 6 2" xfId="1475"/>
    <cellStyle name="_Q-Sadovky-výkaz-2003-07-01_1 6 2 2" xfId="2771"/>
    <cellStyle name="_Q-Sadovky-výkaz-2003-07-01_1 6 3" xfId="1754"/>
    <cellStyle name="_Q-Sadovky-výkaz-2003-07-01_1 7" xfId="1472"/>
    <cellStyle name="_Q-Sadovky-výkaz-2003-07-01_1 7 2" xfId="2768"/>
    <cellStyle name="_Q-Sadovky-výkaz-2003-07-01_1 8" xfId="1751"/>
    <cellStyle name="_Q-Sadovky-výkaz-2003-07-01_2" xfId="332"/>
    <cellStyle name="_Q-Sadovky-výkaz-2003-07-01_2 10" xfId="333"/>
    <cellStyle name="_Q-Sadovky-výkaz-2003-07-01_2 10 2" xfId="334"/>
    <cellStyle name="_Q-Sadovky-výkaz-2003-07-01_2 10 3" xfId="335"/>
    <cellStyle name="_Q-Sadovky-výkaz-2003-07-01_2 10 4" xfId="336"/>
    <cellStyle name="_Q-Sadovky-výkaz-2003-07-01_2 11" xfId="337"/>
    <cellStyle name="_Q-Sadovky-výkaz-2003-07-01_2 11 2" xfId="338"/>
    <cellStyle name="_Q-Sadovky-výkaz-2003-07-01_2 11 3" xfId="339"/>
    <cellStyle name="_Q-Sadovky-výkaz-2003-07-01_2 11 4" xfId="340"/>
    <cellStyle name="_Q-Sadovky-výkaz-2003-07-01_2 12" xfId="341"/>
    <cellStyle name="_Q-Sadovky-výkaz-2003-07-01_2 12 2" xfId="342"/>
    <cellStyle name="_Q-Sadovky-výkaz-2003-07-01_2 12 3" xfId="343"/>
    <cellStyle name="_Q-Sadovky-výkaz-2003-07-01_2 12 4" xfId="344"/>
    <cellStyle name="_Q-Sadovky-výkaz-2003-07-01_2 13" xfId="345"/>
    <cellStyle name="_Q-Sadovky-výkaz-2003-07-01_2 13 2" xfId="346"/>
    <cellStyle name="_Q-Sadovky-výkaz-2003-07-01_2 13 3" xfId="347"/>
    <cellStyle name="_Q-Sadovky-výkaz-2003-07-01_2 13 4" xfId="348"/>
    <cellStyle name="_Q-Sadovky-výkaz-2003-07-01_2 14" xfId="349"/>
    <cellStyle name="_Q-Sadovky-výkaz-2003-07-01_2 14 2" xfId="350"/>
    <cellStyle name="_Q-Sadovky-výkaz-2003-07-01_2 14 3" xfId="351"/>
    <cellStyle name="_Q-Sadovky-výkaz-2003-07-01_2 14 4" xfId="352"/>
    <cellStyle name="_Q-Sadovky-výkaz-2003-07-01_2 15" xfId="353"/>
    <cellStyle name="_Q-Sadovky-výkaz-2003-07-01_2 15 2" xfId="354"/>
    <cellStyle name="_Q-Sadovky-výkaz-2003-07-01_2 15 3" xfId="355"/>
    <cellStyle name="_Q-Sadovky-výkaz-2003-07-01_2 15 4" xfId="356"/>
    <cellStyle name="_Q-Sadovky-výkaz-2003-07-01_2 16" xfId="357"/>
    <cellStyle name="_Q-Sadovky-výkaz-2003-07-01_2 16 2" xfId="358"/>
    <cellStyle name="_Q-Sadovky-výkaz-2003-07-01_2 16 3" xfId="359"/>
    <cellStyle name="_Q-Sadovky-výkaz-2003-07-01_2 16 4" xfId="360"/>
    <cellStyle name="_Q-Sadovky-výkaz-2003-07-01_2 17" xfId="361"/>
    <cellStyle name="_Q-Sadovky-výkaz-2003-07-01_2 17 2" xfId="362"/>
    <cellStyle name="_Q-Sadovky-výkaz-2003-07-01_2 17 3" xfId="363"/>
    <cellStyle name="_Q-Sadovky-výkaz-2003-07-01_2 17 4" xfId="364"/>
    <cellStyle name="_Q-Sadovky-výkaz-2003-07-01_2 18" xfId="365"/>
    <cellStyle name="_Q-Sadovky-výkaz-2003-07-01_2 18 2" xfId="366"/>
    <cellStyle name="_Q-Sadovky-výkaz-2003-07-01_2 18 3" xfId="367"/>
    <cellStyle name="_Q-Sadovky-výkaz-2003-07-01_2 18 4" xfId="368"/>
    <cellStyle name="_Q-Sadovky-výkaz-2003-07-01_2 19" xfId="369"/>
    <cellStyle name="_Q-Sadovky-výkaz-2003-07-01_2 19 2" xfId="370"/>
    <cellStyle name="_Q-Sadovky-výkaz-2003-07-01_2 19 3" xfId="371"/>
    <cellStyle name="_Q-Sadovky-výkaz-2003-07-01_2 19 4" xfId="372"/>
    <cellStyle name="_Q-Sadovky-výkaz-2003-07-01_2 2" xfId="373"/>
    <cellStyle name="_Q-Sadovky-výkaz-2003-07-01_2 2 2" xfId="374"/>
    <cellStyle name="_Q-Sadovky-výkaz-2003-07-01_2 2 3" xfId="375"/>
    <cellStyle name="_Q-Sadovky-výkaz-2003-07-01_2 2 4" xfId="376"/>
    <cellStyle name="_Q-Sadovky-výkaz-2003-07-01_2 20" xfId="377"/>
    <cellStyle name="_Q-Sadovky-výkaz-2003-07-01_2 20 2" xfId="378"/>
    <cellStyle name="_Q-Sadovky-výkaz-2003-07-01_2 20 3" xfId="379"/>
    <cellStyle name="_Q-Sadovky-výkaz-2003-07-01_2 20 4" xfId="380"/>
    <cellStyle name="_Q-Sadovky-výkaz-2003-07-01_2 21" xfId="381"/>
    <cellStyle name="_Q-Sadovky-výkaz-2003-07-01_2 21 2" xfId="382"/>
    <cellStyle name="_Q-Sadovky-výkaz-2003-07-01_2 21 3" xfId="383"/>
    <cellStyle name="_Q-Sadovky-výkaz-2003-07-01_2 21 4" xfId="384"/>
    <cellStyle name="_Q-Sadovky-výkaz-2003-07-01_2 22" xfId="385"/>
    <cellStyle name="_Q-Sadovky-výkaz-2003-07-01_2 22 2" xfId="386"/>
    <cellStyle name="_Q-Sadovky-výkaz-2003-07-01_2 22 3" xfId="387"/>
    <cellStyle name="_Q-Sadovky-výkaz-2003-07-01_2 22 4" xfId="388"/>
    <cellStyle name="_Q-Sadovky-výkaz-2003-07-01_2 23" xfId="389"/>
    <cellStyle name="_Q-Sadovky-výkaz-2003-07-01_2 23 2" xfId="390"/>
    <cellStyle name="_Q-Sadovky-výkaz-2003-07-01_2 23 3" xfId="391"/>
    <cellStyle name="_Q-Sadovky-výkaz-2003-07-01_2 23 4" xfId="392"/>
    <cellStyle name="_Q-Sadovky-výkaz-2003-07-01_2 24" xfId="393"/>
    <cellStyle name="_Q-Sadovky-výkaz-2003-07-01_2 25" xfId="394"/>
    <cellStyle name="_Q-Sadovky-výkaz-2003-07-01_2 26" xfId="395"/>
    <cellStyle name="_Q-Sadovky-výkaz-2003-07-01_2 27" xfId="396"/>
    <cellStyle name="_Q-Sadovky-výkaz-2003-07-01_2 28" xfId="397"/>
    <cellStyle name="_Q-Sadovky-výkaz-2003-07-01_2 3" xfId="398"/>
    <cellStyle name="_Q-Sadovky-výkaz-2003-07-01_2 3 2" xfId="399"/>
    <cellStyle name="_Q-Sadovky-výkaz-2003-07-01_2 3 3" xfId="400"/>
    <cellStyle name="_Q-Sadovky-výkaz-2003-07-01_2 3 4" xfId="401"/>
    <cellStyle name="_Q-Sadovky-výkaz-2003-07-01_2 4" xfId="402"/>
    <cellStyle name="_Q-Sadovky-výkaz-2003-07-01_2 4 2" xfId="403"/>
    <cellStyle name="_Q-Sadovky-výkaz-2003-07-01_2 4 3" xfId="404"/>
    <cellStyle name="_Q-Sadovky-výkaz-2003-07-01_2 4 4" xfId="405"/>
    <cellStyle name="_Q-Sadovky-výkaz-2003-07-01_2 5" xfId="406"/>
    <cellStyle name="_Q-Sadovky-výkaz-2003-07-01_2 5 2" xfId="407"/>
    <cellStyle name="_Q-Sadovky-výkaz-2003-07-01_2 5 3" xfId="408"/>
    <cellStyle name="_Q-Sadovky-výkaz-2003-07-01_2 5 4" xfId="409"/>
    <cellStyle name="_Q-Sadovky-výkaz-2003-07-01_2 6" xfId="410"/>
    <cellStyle name="_Q-Sadovky-výkaz-2003-07-01_2 6 2" xfId="411"/>
    <cellStyle name="_Q-Sadovky-výkaz-2003-07-01_2 6 3" xfId="412"/>
    <cellStyle name="_Q-Sadovky-výkaz-2003-07-01_2 6 4" xfId="413"/>
    <cellStyle name="_Q-Sadovky-výkaz-2003-07-01_2 7" xfId="414"/>
    <cellStyle name="_Q-Sadovky-výkaz-2003-07-01_2 7 2" xfId="415"/>
    <cellStyle name="_Q-Sadovky-výkaz-2003-07-01_2 7 3" xfId="416"/>
    <cellStyle name="_Q-Sadovky-výkaz-2003-07-01_2 7 4" xfId="417"/>
    <cellStyle name="_Q-Sadovky-výkaz-2003-07-01_2 8" xfId="418"/>
    <cellStyle name="_Q-Sadovky-výkaz-2003-07-01_2 8 2" xfId="419"/>
    <cellStyle name="_Q-Sadovky-výkaz-2003-07-01_2 8 3" xfId="420"/>
    <cellStyle name="_Q-Sadovky-výkaz-2003-07-01_2 8 4" xfId="421"/>
    <cellStyle name="_Q-Sadovky-výkaz-2003-07-01_2 9" xfId="422"/>
    <cellStyle name="_Q-Sadovky-výkaz-2003-07-01_2 9 2" xfId="423"/>
    <cellStyle name="_Q-Sadovky-výkaz-2003-07-01_2 9 3" xfId="424"/>
    <cellStyle name="_Q-Sadovky-výkaz-2003-07-01_2 9 4" xfId="425"/>
    <cellStyle name="_Q-Sadovky-výkaz-2003-07-01_3" xfId="426"/>
    <cellStyle name="_Q-Sadovky-výkaz-2003-07-01_3 2" xfId="427"/>
    <cellStyle name="_Q-Sadovky-výkaz-2003-07-01_3 3" xfId="428"/>
    <cellStyle name="_Q-Sadovky-výkaz-2003-07-01_3 4" xfId="429"/>
    <cellStyle name="_Q-Sadovky-výkaz-2003-07-01_3 4 2" xfId="1477"/>
    <cellStyle name="_Q-Sadovky-výkaz-2003-07-01_3 4 2 2" xfId="2773"/>
    <cellStyle name="_Q-Sadovky-výkaz-2003-07-01_3 4 3" xfId="1756"/>
    <cellStyle name="_Q-Sadovky-výkaz-2003-07-01_3 5" xfId="430"/>
    <cellStyle name="_Q-Sadovky-výkaz-2003-07-01_3 5 2" xfId="1478"/>
    <cellStyle name="_Q-Sadovky-výkaz-2003-07-01_3 5 2 2" xfId="2774"/>
    <cellStyle name="_Q-Sadovky-výkaz-2003-07-01_3 5 3" xfId="1757"/>
    <cellStyle name="_Q-Sadovky-výkaz-2003-07-01_3 6" xfId="431"/>
    <cellStyle name="_Q-Sadovky-výkaz-2003-07-01_3 6 2" xfId="1479"/>
    <cellStyle name="_Q-Sadovky-výkaz-2003-07-01_3 6 2 2" xfId="2775"/>
    <cellStyle name="_Q-Sadovky-výkaz-2003-07-01_3 6 3" xfId="1758"/>
    <cellStyle name="_Q-Sadovky-výkaz-2003-07-01_3 7" xfId="1476"/>
    <cellStyle name="_Q-Sadovky-výkaz-2003-07-01_3 7 2" xfId="2772"/>
    <cellStyle name="_Q-Sadovky-výkaz-2003-07-01_3 8" xfId="1755"/>
    <cellStyle name="_REKAPITULACE_SLP_VFU pavilon slepic" xfId="1983"/>
    <cellStyle name="_ROZPOCET se vzorci" xfId="1984"/>
    <cellStyle name="_SO 02.06.02 M+R" xfId="432"/>
    <cellStyle name="_SO002_3_E91_SK" xfId="1985"/>
    <cellStyle name="_spec_sil_04_2003" xfId="433"/>
    <cellStyle name="_spec_sil_04_2003 2" xfId="434"/>
    <cellStyle name="_spec_sil_04_2003 3" xfId="435"/>
    <cellStyle name="_spec_sil_04_2003 4" xfId="436"/>
    <cellStyle name="_spec_sil_04_2003 5" xfId="437"/>
    <cellStyle name="_spec_sil_04_2003 6" xfId="438"/>
    <cellStyle name="_stav" xfId="439"/>
    <cellStyle name="_Summary bill of rates COOLINGL" xfId="1923"/>
    <cellStyle name="_Summary bill of rates COOLINGL_1" xfId="1924"/>
    <cellStyle name="_Summary bill of rates COOLINGL_2" xfId="1925"/>
    <cellStyle name="_Summary bill of rates COOLINGL_3" xfId="1926"/>
    <cellStyle name="_Summary bill of rates VENTILATIONL" xfId="1927"/>
    <cellStyle name="_Summary bill of rates VENTILATIONL_1" xfId="1928"/>
    <cellStyle name="_Summary bill of rates VENTILATIONL_2" xfId="1929"/>
    <cellStyle name="_Summary bill of rates VENTILATIONL_3" xfId="1930"/>
    <cellStyle name="_teco" xfId="440"/>
    <cellStyle name="_VŠEOBECNÉ PODMÍNKY" xfId="441"/>
    <cellStyle name="_VŠEOBECNÉ PODMÍNKY 2" xfId="442"/>
    <cellStyle name="_VŠEOBECNÉ PODMÍNKY 3" xfId="443"/>
    <cellStyle name="_VŠEOBECNÉ PODMÍNKY 4" xfId="444"/>
    <cellStyle name="_VŠEOBECNÉ PODMÍNKY 5" xfId="445"/>
    <cellStyle name="_VŠEOBECNÉ PODMÍNKY 6" xfId="446"/>
    <cellStyle name="_Vzor ON  060101" xfId="8"/>
    <cellStyle name="_ZPA Jinonice_rozp" xfId="447"/>
    <cellStyle name="1" xfId="448"/>
    <cellStyle name="1 000 Kč_HW" xfId="449"/>
    <cellStyle name="1 10" xfId="1851"/>
    <cellStyle name="1 11" xfId="1842"/>
    <cellStyle name="1 12" xfId="1850"/>
    <cellStyle name="1 13" xfId="1843"/>
    <cellStyle name="1 14" xfId="1907"/>
    <cellStyle name="1 15" xfId="1910"/>
    <cellStyle name="1 16" xfId="2776"/>
    <cellStyle name="1 17" xfId="1650"/>
    <cellStyle name="1 2" xfId="450"/>
    <cellStyle name="1 3" xfId="451"/>
    <cellStyle name="1 4" xfId="452"/>
    <cellStyle name="1 5" xfId="453"/>
    <cellStyle name="1 6" xfId="454"/>
    <cellStyle name="1 7" xfId="1448"/>
    <cellStyle name="1 8" xfId="1602"/>
    <cellStyle name="1 8 2" xfId="1759"/>
    <cellStyle name="1 9" xfId="1841"/>
    <cellStyle name="1_AED-YAZ MaR-LOTQ_EXE-001 specifikace" xfId="455"/>
    <cellStyle name="1D čísla" xfId="1986"/>
    <cellStyle name="20 % – Zvýraznění 1 2" xfId="1666"/>
    <cellStyle name="20 % – Zvýraznění 2 2" xfId="1667"/>
    <cellStyle name="20 % – Zvýraznění 3 2" xfId="1668"/>
    <cellStyle name="20 % – Zvýraznění 4 2" xfId="1669"/>
    <cellStyle name="20 % – Zvýraznění 5 2" xfId="1670"/>
    <cellStyle name="20 % – Zvýraznění 6 2" xfId="1671"/>
    <cellStyle name="20 % – Zvýraznění1" xfId="1728" builtinId="30" customBuiltin="1"/>
    <cellStyle name="20 % – Zvýraznění1 2" xfId="456"/>
    <cellStyle name="20 % – Zvýraznění1 2 2" xfId="457"/>
    <cellStyle name="20 % – Zvýraznění1 2 2 2" xfId="1988"/>
    <cellStyle name="20 % – Zvýraznění1 2 2 3" xfId="1987"/>
    <cellStyle name="20 % – Zvýraznění1 2 3" xfId="458"/>
    <cellStyle name="20 % – Zvýraznění1 2 3 2" xfId="1990"/>
    <cellStyle name="20 % – Zvýraznění1 2 3 3" xfId="1989"/>
    <cellStyle name="20 % – Zvýraznění1 2 4" xfId="459"/>
    <cellStyle name="20 % – Zvýraznění1 2 4 2" xfId="1992"/>
    <cellStyle name="20 % – Zvýraznění1 2 4 3" xfId="1991"/>
    <cellStyle name="20 % – Zvýraznění1 2 5" xfId="460"/>
    <cellStyle name="20 % – Zvýraznění1 2 5 2" xfId="1993"/>
    <cellStyle name="20 % – Zvýraznění1 2 6" xfId="461"/>
    <cellStyle name="20 % – Zvýraznění1 2 7" xfId="462"/>
    <cellStyle name="20 % – Zvýraznění1 2 8" xfId="1876"/>
    <cellStyle name="20 % – Zvýraznění1 3" xfId="463"/>
    <cellStyle name="20 % – Zvýraznění1 3 2" xfId="464"/>
    <cellStyle name="20 % – Zvýraznění1 3 2 2" xfId="1996"/>
    <cellStyle name="20 % – Zvýraznění1 3 2 3" xfId="1995"/>
    <cellStyle name="20 % – Zvýraznění1 3 3" xfId="1997"/>
    <cellStyle name="20 % – Zvýraznění1 3 4" xfId="1994"/>
    <cellStyle name="20 % – Zvýraznění1 4" xfId="465"/>
    <cellStyle name="20 % – Zvýraznění1 4 2" xfId="466"/>
    <cellStyle name="20 % – Zvýraznění1 4 2 2" xfId="1999"/>
    <cellStyle name="20 % – Zvýraznění1 4 3" xfId="1998"/>
    <cellStyle name="20 % – Zvýraznění1 5" xfId="1526"/>
    <cellStyle name="20 % – Zvýraznění1 5 2" xfId="2001"/>
    <cellStyle name="20 % – Zvýraznění1 5 3" xfId="2000"/>
    <cellStyle name="20 % – Zvýraznění1 6" xfId="2002"/>
    <cellStyle name="20 % – Zvýraznění2" xfId="1727" builtinId="34" customBuiltin="1"/>
    <cellStyle name="20 % – Zvýraznění2 2" xfId="467"/>
    <cellStyle name="20 % – Zvýraznění2 2 2" xfId="468"/>
    <cellStyle name="20 % – Zvýraznění2 2 2 2" xfId="2004"/>
    <cellStyle name="20 % – Zvýraznění2 2 2 3" xfId="2003"/>
    <cellStyle name="20 % – Zvýraznění2 2 3" xfId="469"/>
    <cellStyle name="20 % – Zvýraznění2 2 3 2" xfId="2006"/>
    <cellStyle name="20 % – Zvýraznění2 2 3 3" xfId="2005"/>
    <cellStyle name="20 % – Zvýraznění2 2 4" xfId="470"/>
    <cellStyle name="20 % – Zvýraznění2 2 4 2" xfId="2008"/>
    <cellStyle name="20 % – Zvýraznění2 2 4 3" xfId="2007"/>
    <cellStyle name="20 % – Zvýraznění2 2 5" xfId="471"/>
    <cellStyle name="20 % – Zvýraznění2 2 5 2" xfId="2009"/>
    <cellStyle name="20 % – Zvýraznění2 2 6" xfId="472"/>
    <cellStyle name="20 % – Zvýraznění2 2 7" xfId="473"/>
    <cellStyle name="20 % – Zvýraznění2 2 8" xfId="1875"/>
    <cellStyle name="20 % – Zvýraznění2 3" xfId="474"/>
    <cellStyle name="20 % – Zvýraznění2 3 2" xfId="475"/>
    <cellStyle name="20 % – Zvýraznění2 3 2 2" xfId="2012"/>
    <cellStyle name="20 % – Zvýraznění2 3 2 3" xfId="2011"/>
    <cellStyle name="20 % – Zvýraznění2 3 3" xfId="2013"/>
    <cellStyle name="20 % – Zvýraznění2 3 4" xfId="2010"/>
    <cellStyle name="20 % – Zvýraznění2 4" xfId="476"/>
    <cellStyle name="20 % – Zvýraznění2 4 2" xfId="477"/>
    <cellStyle name="20 % – Zvýraznění2 4 2 2" xfId="2015"/>
    <cellStyle name="20 % – Zvýraznění2 4 3" xfId="2014"/>
    <cellStyle name="20 % – Zvýraznění2 5" xfId="1527"/>
    <cellStyle name="20 % – Zvýraznění2 5 2" xfId="2017"/>
    <cellStyle name="20 % – Zvýraznění2 5 3" xfId="2016"/>
    <cellStyle name="20 % – Zvýraznění2 6" xfId="2018"/>
    <cellStyle name="20 % – Zvýraznění3" xfId="1726" builtinId="38" customBuiltin="1"/>
    <cellStyle name="20 % – Zvýraznění3 2" xfId="478"/>
    <cellStyle name="20 % – Zvýraznění3 2 2" xfId="479"/>
    <cellStyle name="20 % – Zvýraznění3 2 2 2" xfId="2020"/>
    <cellStyle name="20 % – Zvýraznění3 2 2 3" xfId="2019"/>
    <cellStyle name="20 % – Zvýraznění3 2 3" xfId="480"/>
    <cellStyle name="20 % – Zvýraznění3 2 3 2" xfId="2022"/>
    <cellStyle name="20 % – Zvýraznění3 2 3 3" xfId="2021"/>
    <cellStyle name="20 % – Zvýraznění3 2 4" xfId="481"/>
    <cellStyle name="20 % – Zvýraznění3 2 4 2" xfId="2024"/>
    <cellStyle name="20 % – Zvýraznění3 2 4 3" xfId="2023"/>
    <cellStyle name="20 % – Zvýraznění3 2 5" xfId="482"/>
    <cellStyle name="20 % – Zvýraznění3 2 5 2" xfId="2025"/>
    <cellStyle name="20 % – Zvýraznění3 2 6" xfId="483"/>
    <cellStyle name="20 % – Zvýraznění3 2 7" xfId="1874"/>
    <cellStyle name="20 % – Zvýraznění3 3" xfId="484"/>
    <cellStyle name="20 % – Zvýraznění3 3 2" xfId="485"/>
    <cellStyle name="20 % – Zvýraznění3 3 2 2" xfId="2028"/>
    <cellStyle name="20 % – Zvýraznění3 3 2 3" xfId="2027"/>
    <cellStyle name="20 % – Zvýraznění3 3 3" xfId="2029"/>
    <cellStyle name="20 % – Zvýraznění3 3 4" xfId="2026"/>
    <cellStyle name="20 % – Zvýraznění3 4" xfId="486"/>
    <cellStyle name="20 % – Zvýraznění3 4 2" xfId="487"/>
    <cellStyle name="20 % – Zvýraznění3 4 2 2" xfId="2031"/>
    <cellStyle name="20 % – Zvýraznění3 4 3" xfId="2030"/>
    <cellStyle name="20 % – Zvýraznění3 5" xfId="1528"/>
    <cellStyle name="20 % – Zvýraznění3 5 2" xfId="2033"/>
    <cellStyle name="20 % – Zvýraznění3 5 3" xfId="2032"/>
    <cellStyle name="20 % – Zvýraznění3 6" xfId="2034"/>
    <cellStyle name="20 % – Zvýraznění4" xfId="1725" builtinId="42" customBuiltin="1"/>
    <cellStyle name="20 % – Zvýraznění4 2" xfId="488"/>
    <cellStyle name="20 % – Zvýraznění4 2 2" xfId="489"/>
    <cellStyle name="20 % – Zvýraznění4 2 2 2" xfId="2036"/>
    <cellStyle name="20 % – Zvýraznění4 2 2 3" xfId="2035"/>
    <cellStyle name="20 % – Zvýraznění4 2 3" xfId="490"/>
    <cellStyle name="20 % – Zvýraznění4 2 3 2" xfId="2038"/>
    <cellStyle name="20 % – Zvýraznění4 2 3 3" xfId="2037"/>
    <cellStyle name="20 % – Zvýraznění4 2 4" xfId="491"/>
    <cellStyle name="20 % – Zvýraznění4 2 4 2" xfId="2040"/>
    <cellStyle name="20 % – Zvýraznění4 2 4 3" xfId="2039"/>
    <cellStyle name="20 % – Zvýraznění4 2 5" xfId="492"/>
    <cellStyle name="20 % – Zvýraznění4 2 5 2" xfId="2041"/>
    <cellStyle name="20 % – Zvýraznění4 2 6" xfId="493"/>
    <cellStyle name="20 % – Zvýraznění4 2 7" xfId="494"/>
    <cellStyle name="20 % – Zvýraznění4 2 8" xfId="1873"/>
    <cellStyle name="20 % – Zvýraznění4 3" xfId="495"/>
    <cellStyle name="20 % – Zvýraznění4 3 2" xfId="496"/>
    <cellStyle name="20 % – Zvýraznění4 3 2 2" xfId="2044"/>
    <cellStyle name="20 % – Zvýraznění4 3 2 3" xfId="2043"/>
    <cellStyle name="20 % – Zvýraznění4 3 3" xfId="2045"/>
    <cellStyle name="20 % – Zvýraznění4 3 4" xfId="2042"/>
    <cellStyle name="20 % – Zvýraznění4 4" xfId="497"/>
    <cellStyle name="20 % – Zvýraznění4 4 2" xfId="498"/>
    <cellStyle name="20 % – Zvýraznění4 4 2 2" xfId="2047"/>
    <cellStyle name="20 % – Zvýraznění4 4 3" xfId="2046"/>
    <cellStyle name="20 % – Zvýraznění4 5" xfId="1529"/>
    <cellStyle name="20 % – Zvýraznění4 5 2" xfId="2049"/>
    <cellStyle name="20 % – Zvýraznění4 5 3" xfId="2048"/>
    <cellStyle name="20 % – Zvýraznění4 6" xfId="2050"/>
    <cellStyle name="20 % – Zvýraznění5" xfId="1724" builtinId="46" customBuiltin="1"/>
    <cellStyle name="20 % – Zvýraznění5 2" xfId="499"/>
    <cellStyle name="20 % – Zvýraznění5 2 2" xfId="500"/>
    <cellStyle name="20 % – Zvýraznění5 2 2 2" xfId="2052"/>
    <cellStyle name="20 % – Zvýraznění5 2 2 3" xfId="2051"/>
    <cellStyle name="20 % – Zvýraznění5 2 3" xfId="501"/>
    <cellStyle name="20 % – Zvýraznění5 2 3 2" xfId="2054"/>
    <cellStyle name="20 % – Zvýraznění5 2 3 3" xfId="2053"/>
    <cellStyle name="20 % – Zvýraznění5 2 4" xfId="502"/>
    <cellStyle name="20 % – Zvýraznění5 2 4 2" xfId="2056"/>
    <cellStyle name="20 % – Zvýraznění5 2 4 3" xfId="2055"/>
    <cellStyle name="20 % – Zvýraznění5 2 5" xfId="503"/>
    <cellStyle name="20 % – Zvýraznění5 2 5 2" xfId="2057"/>
    <cellStyle name="20 % – Zvýraznění5 2 6" xfId="504"/>
    <cellStyle name="20 % – Zvýraznění5 2 7" xfId="505"/>
    <cellStyle name="20 % – Zvýraznění5 2 8" xfId="1872"/>
    <cellStyle name="20 % – Zvýraznění5 3" xfId="506"/>
    <cellStyle name="20 % – Zvýraznění5 3 2" xfId="507"/>
    <cellStyle name="20 % – Zvýraznění5 3 2 2" xfId="2059"/>
    <cellStyle name="20 % – Zvýraznění5 3 3" xfId="2058"/>
    <cellStyle name="20 % – Zvýraznění5 4" xfId="508"/>
    <cellStyle name="20 % – Zvýraznění5 4 2" xfId="509"/>
    <cellStyle name="20 % – Zvýraznění5 4 2 2" xfId="2061"/>
    <cellStyle name="20 % – Zvýraznění5 4 3" xfId="2060"/>
    <cellStyle name="20 % – Zvýraznění5 5" xfId="1530"/>
    <cellStyle name="20 % – Zvýraznění5 5 2" xfId="2062"/>
    <cellStyle name="20 % – Zvýraznění5 6" xfId="2063"/>
    <cellStyle name="20 % – Zvýraznění6" xfId="1723" builtinId="50" customBuiltin="1"/>
    <cellStyle name="20 % – Zvýraznění6 2" xfId="510"/>
    <cellStyle name="20 % – Zvýraznění6 2 2" xfId="511"/>
    <cellStyle name="20 % – Zvýraznění6 2 2 2" xfId="2065"/>
    <cellStyle name="20 % – Zvýraznění6 2 2 3" xfId="2064"/>
    <cellStyle name="20 % – Zvýraznění6 2 3" xfId="512"/>
    <cellStyle name="20 % – Zvýraznění6 2 3 2" xfId="2067"/>
    <cellStyle name="20 % – Zvýraznění6 2 3 3" xfId="2066"/>
    <cellStyle name="20 % – Zvýraznění6 2 4" xfId="513"/>
    <cellStyle name="20 % – Zvýraznění6 2 4 2" xfId="2069"/>
    <cellStyle name="20 % – Zvýraznění6 2 4 3" xfId="2068"/>
    <cellStyle name="20 % – Zvýraznění6 2 5" xfId="514"/>
    <cellStyle name="20 % – Zvýraznění6 2 5 2" xfId="2070"/>
    <cellStyle name="20 % – Zvýraznění6 2 6" xfId="515"/>
    <cellStyle name="20 % – Zvýraznění6 2 7" xfId="516"/>
    <cellStyle name="20 % – Zvýraznění6 2 8" xfId="1871"/>
    <cellStyle name="20 % – Zvýraznění6 3" xfId="517"/>
    <cellStyle name="20 % – Zvýraznění6 3 2" xfId="518"/>
    <cellStyle name="20 % – Zvýraznění6 3 2 2" xfId="2073"/>
    <cellStyle name="20 % – Zvýraznění6 3 2 3" xfId="2072"/>
    <cellStyle name="20 % – Zvýraznění6 3 3" xfId="2074"/>
    <cellStyle name="20 % – Zvýraznění6 3 4" xfId="2071"/>
    <cellStyle name="20 % – Zvýraznění6 4" xfId="519"/>
    <cellStyle name="20 % – Zvýraznění6 4 2" xfId="520"/>
    <cellStyle name="20 % – Zvýraznění6 4 2 2" xfId="2076"/>
    <cellStyle name="20 % – Zvýraznění6 4 3" xfId="2075"/>
    <cellStyle name="20 % – Zvýraznění6 5" xfId="1531"/>
    <cellStyle name="20 % – Zvýraznění6 5 2" xfId="2078"/>
    <cellStyle name="20 % – Zvýraznění6 5 3" xfId="2077"/>
    <cellStyle name="20 % – Zvýraznění6 6" xfId="2079"/>
    <cellStyle name="20 % - zvýraznenie1" xfId="2080"/>
    <cellStyle name="20 % - zvýraznenie1 2" xfId="2081"/>
    <cellStyle name="20 % - zvýraznenie1 2 2" xfId="2082"/>
    <cellStyle name="20 % - zvýraznenie1 3" xfId="2083"/>
    <cellStyle name="20 % - zvýraznenie2" xfId="2084"/>
    <cellStyle name="20 % - zvýraznenie2 2" xfId="2085"/>
    <cellStyle name="20 % - zvýraznenie2 2 2" xfId="2086"/>
    <cellStyle name="20 % - zvýraznenie2 3" xfId="2087"/>
    <cellStyle name="20 % - zvýraznenie3" xfId="2088"/>
    <cellStyle name="20 % - zvýraznenie3 2" xfId="2089"/>
    <cellStyle name="20 % - zvýraznenie3 2 2" xfId="2090"/>
    <cellStyle name="20 % - zvýraznenie3 3" xfId="2091"/>
    <cellStyle name="20 % - zvýraznenie4" xfId="2092"/>
    <cellStyle name="20 % - zvýraznenie4 2" xfId="2093"/>
    <cellStyle name="20 % - zvýraznenie4 2 2" xfId="2094"/>
    <cellStyle name="20 % - zvýraznenie4 3" xfId="2095"/>
    <cellStyle name="20 % - zvýraznenie5" xfId="2096"/>
    <cellStyle name="20 % - zvýraznenie5 2" xfId="2097"/>
    <cellStyle name="20 % - zvýraznenie5 2 2" xfId="2098"/>
    <cellStyle name="20 % - zvýraznenie5 3" xfId="2099"/>
    <cellStyle name="20 % - zvýraznenie6" xfId="2100"/>
    <cellStyle name="20 % - zvýraznenie6 2" xfId="2101"/>
    <cellStyle name="20 % - zvýraznenie6 2 2" xfId="2102"/>
    <cellStyle name="20 % - zvýraznenie6 3" xfId="2103"/>
    <cellStyle name="2D čísla" xfId="2104"/>
    <cellStyle name="3D čísla" xfId="2105"/>
    <cellStyle name="40 % – Zvýraznění 1 2" xfId="1672"/>
    <cellStyle name="40 % – Zvýraznění 2 2" xfId="1673"/>
    <cellStyle name="40 % – Zvýraznění 3 2" xfId="1674"/>
    <cellStyle name="40 % – Zvýraznění 4 2" xfId="1675"/>
    <cellStyle name="40 % – Zvýraznění 5 2" xfId="1676"/>
    <cellStyle name="40 % – Zvýraznění 6 2" xfId="1677"/>
    <cellStyle name="40 % – Zvýraznění1" xfId="1722" builtinId="31" customBuiltin="1"/>
    <cellStyle name="40 % – Zvýraznění1 2" xfId="521"/>
    <cellStyle name="40 % – Zvýraznění1 2 2" xfId="522"/>
    <cellStyle name="40 % – Zvýraznění1 2 2 2" xfId="2107"/>
    <cellStyle name="40 % – Zvýraznění1 2 2 3" xfId="2106"/>
    <cellStyle name="40 % – Zvýraznění1 2 3" xfId="523"/>
    <cellStyle name="40 % – Zvýraznění1 2 3 2" xfId="2109"/>
    <cellStyle name="40 % – Zvýraznění1 2 3 3" xfId="2108"/>
    <cellStyle name="40 % – Zvýraznění1 2 4" xfId="524"/>
    <cellStyle name="40 % – Zvýraznění1 2 4 2" xfId="2111"/>
    <cellStyle name="40 % – Zvýraznění1 2 4 3" xfId="2110"/>
    <cellStyle name="40 % – Zvýraznění1 2 5" xfId="525"/>
    <cellStyle name="40 % – Zvýraznění1 2 5 2" xfId="2112"/>
    <cellStyle name="40 % – Zvýraznění1 2 6" xfId="526"/>
    <cellStyle name="40 % – Zvýraznění1 2 7" xfId="1870"/>
    <cellStyle name="40 % – Zvýraznění1 3" xfId="527"/>
    <cellStyle name="40 % – Zvýraznění1 3 2" xfId="528"/>
    <cellStyle name="40 % – Zvýraznění1 3 2 2" xfId="2115"/>
    <cellStyle name="40 % – Zvýraznění1 3 2 3" xfId="2114"/>
    <cellStyle name="40 % – Zvýraznění1 3 3" xfId="2116"/>
    <cellStyle name="40 % – Zvýraznění1 3 4" xfId="2113"/>
    <cellStyle name="40 % – Zvýraznění1 4" xfId="529"/>
    <cellStyle name="40 % – Zvýraznění1 4 2" xfId="530"/>
    <cellStyle name="40 % – Zvýraznění1 4 2 2" xfId="2118"/>
    <cellStyle name="40 % – Zvýraznění1 4 3" xfId="2117"/>
    <cellStyle name="40 % – Zvýraznění1 5" xfId="1532"/>
    <cellStyle name="40 % – Zvýraznění1 5 2" xfId="2120"/>
    <cellStyle name="40 % – Zvýraznění1 5 3" xfId="2119"/>
    <cellStyle name="40 % – Zvýraznění1 6" xfId="2121"/>
    <cellStyle name="40 % – Zvýraznění2" xfId="1721" builtinId="35" customBuiltin="1"/>
    <cellStyle name="40 % – Zvýraznění2 2" xfId="531"/>
    <cellStyle name="40 % – Zvýraznění2 2 2" xfId="532"/>
    <cellStyle name="40 % – Zvýraznění2 2 2 2" xfId="2123"/>
    <cellStyle name="40 % – Zvýraznění2 2 2 3" xfId="2122"/>
    <cellStyle name="40 % – Zvýraznění2 2 3" xfId="533"/>
    <cellStyle name="40 % – Zvýraznění2 2 3 2" xfId="2125"/>
    <cellStyle name="40 % – Zvýraznění2 2 3 3" xfId="2124"/>
    <cellStyle name="40 % – Zvýraznění2 2 4" xfId="534"/>
    <cellStyle name="40 % – Zvýraznění2 2 4 2" xfId="2127"/>
    <cellStyle name="40 % – Zvýraznění2 2 4 3" xfId="2126"/>
    <cellStyle name="40 % – Zvýraznění2 2 5" xfId="535"/>
    <cellStyle name="40 % – Zvýraznění2 2 5 2" xfId="2128"/>
    <cellStyle name="40 % – Zvýraznění2 2 6" xfId="536"/>
    <cellStyle name="40 % – Zvýraznění2 2 7" xfId="1869"/>
    <cellStyle name="40 % – Zvýraznění2 3" xfId="537"/>
    <cellStyle name="40 % – Zvýraznění2 3 2" xfId="538"/>
    <cellStyle name="40 % – Zvýraznění2 3 2 2" xfId="2130"/>
    <cellStyle name="40 % – Zvýraznění2 3 3" xfId="2129"/>
    <cellStyle name="40 % – Zvýraznění2 4" xfId="539"/>
    <cellStyle name="40 % – Zvýraznění2 4 2" xfId="540"/>
    <cellStyle name="40 % – Zvýraznění2 4 2 2" xfId="2132"/>
    <cellStyle name="40 % – Zvýraznění2 4 3" xfId="2131"/>
    <cellStyle name="40 % – Zvýraznění2 5" xfId="1533"/>
    <cellStyle name="40 % – Zvýraznění2 5 2" xfId="2133"/>
    <cellStyle name="40 % – Zvýraznění2 6" xfId="2134"/>
    <cellStyle name="40 % – Zvýraznění3" xfId="1720" builtinId="39" customBuiltin="1"/>
    <cellStyle name="40 % – Zvýraznění3 2" xfId="541"/>
    <cellStyle name="40 % – Zvýraznění3 2 2" xfId="542"/>
    <cellStyle name="40 % – Zvýraznění3 2 2 2" xfId="2136"/>
    <cellStyle name="40 % – Zvýraznění3 2 2 3" xfId="2135"/>
    <cellStyle name="40 % – Zvýraznění3 2 3" xfId="543"/>
    <cellStyle name="40 % – Zvýraznění3 2 3 2" xfId="2138"/>
    <cellStyle name="40 % – Zvýraznění3 2 3 3" xfId="2137"/>
    <cellStyle name="40 % – Zvýraznění3 2 4" xfId="544"/>
    <cellStyle name="40 % – Zvýraznění3 2 4 2" xfId="2140"/>
    <cellStyle name="40 % – Zvýraznění3 2 4 3" xfId="2139"/>
    <cellStyle name="40 % – Zvýraznění3 2 5" xfId="545"/>
    <cellStyle name="40 % – Zvýraznění3 2 5 2" xfId="2141"/>
    <cellStyle name="40 % – Zvýraznění3 2 6" xfId="546"/>
    <cellStyle name="40 % – Zvýraznění3 2 7" xfId="1868"/>
    <cellStyle name="40 % – Zvýraznění3 3" xfId="547"/>
    <cellStyle name="40 % – Zvýraznění3 3 2" xfId="548"/>
    <cellStyle name="40 % – Zvýraznění3 3 2 2" xfId="2144"/>
    <cellStyle name="40 % – Zvýraznění3 3 2 3" xfId="2143"/>
    <cellStyle name="40 % – Zvýraznění3 3 3" xfId="2145"/>
    <cellStyle name="40 % – Zvýraznění3 3 4" xfId="2142"/>
    <cellStyle name="40 % – Zvýraznění3 4" xfId="549"/>
    <cellStyle name="40 % – Zvýraznění3 4 2" xfId="550"/>
    <cellStyle name="40 % – Zvýraznění3 4 2 2" xfId="2147"/>
    <cellStyle name="40 % – Zvýraznění3 4 3" xfId="2146"/>
    <cellStyle name="40 % – Zvýraznění3 5" xfId="1534"/>
    <cellStyle name="40 % – Zvýraznění3 5 2" xfId="2149"/>
    <cellStyle name="40 % – Zvýraznění3 5 3" xfId="2148"/>
    <cellStyle name="40 % – Zvýraznění3 6" xfId="2150"/>
    <cellStyle name="40 % – Zvýraznění4" xfId="1719" builtinId="43" customBuiltin="1"/>
    <cellStyle name="40 % – Zvýraznění4 2" xfId="551"/>
    <cellStyle name="40 % – Zvýraznění4 2 2" xfId="552"/>
    <cellStyle name="40 % – Zvýraznění4 2 2 2" xfId="2152"/>
    <cellStyle name="40 % – Zvýraznění4 2 2 3" xfId="2151"/>
    <cellStyle name="40 % – Zvýraznění4 2 3" xfId="553"/>
    <cellStyle name="40 % – Zvýraznění4 2 3 2" xfId="2154"/>
    <cellStyle name="40 % – Zvýraznění4 2 3 3" xfId="2153"/>
    <cellStyle name="40 % – Zvýraznění4 2 4" xfId="554"/>
    <cellStyle name="40 % – Zvýraznění4 2 4 2" xfId="2156"/>
    <cellStyle name="40 % – Zvýraznění4 2 4 3" xfId="2155"/>
    <cellStyle name="40 % – Zvýraznění4 2 5" xfId="555"/>
    <cellStyle name="40 % – Zvýraznění4 2 5 2" xfId="2157"/>
    <cellStyle name="40 % – Zvýraznění4 2 6" xfId="556"/>
    <cellStyle name="40 % – Zvýraznění4 2 7" xfId="1867"/>
    <cellStyle name="40 % – Zvýraznění4 3" xfId="557"/>
    <cellStyle name="40 % – Zvýraznění4 3 2" xfId="558"/>
    <cellStyle name="40 % – Zvýraznění4 3 2 2" xfId="2160"/>
    <cellStyle name="40 % – Zvýraznění4 3 2 3" xfId="2159"/>
    <cellStyle name="40 % – Zvýraznění4 3 3" xfId="2161"/>
    <cellStyle name="40 % – Zvýraznění4 3 4" xfId="2158"/>
    <cellStyle name="40 % – Zvýraznění4 4" xfId="559"/>
    <cellStyle name="40 % – Zvýraznění4 4 2" xfId="560"/>
    <cellStyle name="40 % – Zvýraznění4 4 2 2" xfId="2163"/>
    <cellStyle name="40 % – Zvýraznění4 4 3" xfId="2162"/>
    <cellStyle name="40 % – Zvýraznění4 5" xfId="1535"/>
    <cellStyle name="40 % – Zvýraznění4 5 2" xfId="2165"/>
    <cellStyle name="40 % – Zvýraznění4 5 3" xfId="2164"/>
    <cellStyle name="40 % – Zvýraznění4 6" xfId="2166"/>
    <cellStyle name="40 % – Zvýraznění5" xfId="1718" builtinId="47" customBuiltin="1"/>
    <cellStyle name="40 % – Zvýraznění5 2" xfId="561"/>
    <cellStyle name="40 % – Zvýraznění5 2 2" xfId="562"/>
    <cellStyle name="40 % – Zvýraznění5 2 2 2" xfId="2168"/>
    <cellStyle name="40 % – Zvýraznění5 2 2 3" xfId="2167"/>
    <cellStyle name="40 % – Zvýraznění5 2 3" xfId="563"/>
    <cellStyle name="40 % – Zvýraznění5 2 3 2" xfId="2170"/>
    <cellStyle name="40 % – Zvýraznění5 2 3 3" xfId="2169"/>
    <cellStyle name="40 % – Zvýraznění5 2 4" xfId="564"/>
    <cellStyle name="40 % – Zvýraznění5 2 4 2" xfId="2172"/>
    <cellStyle name="40 % – Zvýraznění5 2 4 3" xfId="2171"/>
    <cellStyle name="40 % – Zvýraznění5 2 5" xfId="565"/>
    <cellStyle name="40 % – Zvýraznění5 2 5 2" xfId="2173"/>
    <cellStyle name="40 % – Zvýraznění5 2 6" xfId="566"/>
    <cellStyle name="40 % – Zvýraznění5 2 7" xfId="1866"/>
    <cellStyle name="40 % – Zvýraznění5 3" xfId="567"/>
    <cellStyle name="40 % – Zvýraznění5 3 2" xfId="568"/>
    <cellStyle name="40 % – Zvýraznění5 3 2 2" xfId="2176"/>
    <cellStyle name="40 % – Zvýraznění5 3 2 3" xfId="2175"/>
    <cellStyle name="40 % – Zvýraznění5 3 3" xfId="2177"/>
    <cellStyle name="40 % – Zvýraznění5 3 4" xfId="2174"/>
    <cellStyle name="40 % – Zvýraznění5 4" xfId="569"/>
    <cellStyle name="40 % – Zvýraznění5 4 2" xfId="570"/>
    <cellStyle name="40 % – Zvýraznění5 4 2 2" xfId="2179"/>
    <cellStyle name="40 % – Zvýraznění5 4 3" xfId="2178"/>
    <cellStyle name="40 % – Zvýraznění5 5" xfId="1536"/>
    <cellStyle name="40 % – Zvýraznění5 5 2" xfId="2181"/>
    <cellStyle name="40 % – Zvýraznění5 5 3" xfId="2180"/>
    <cellStyle name="40 % – Zvýraznění5 6" xfId="2182"/>
    <cellStyle name="40 % – Zvýraznění6" xfId="1717" builtinId="51" customBuiltin="1"/>
    <cellStyle name="40 % – Zvýraznění6 2" xfId="571"/>
    <cellStyle name="40 % – Zvýraznění6 2 2" xfId="572"/>
    <cellStyle name="40 % – Zvýraznění6 2 2 2" xfId="2184"/>
    <cellStyle name="40 % – Zvýraznění6 2 2 3" xfId="2183"/>
    <cellStyle name="40 % – Zvýraznění6 2 3" xfId="573"/>
    <cellStyle name="40 % – Zvýraznění6 2 3 2" xfId="2186"/>
    <cellStyle name="40 % – Zvýraznění6 2 3 3" xfId="2185"/>
    <cellStyle name="40 % – Zvýraznění6 2 4" xfId="574"/>
    <cellStyle name="40 % – Zvýraznění6 2 4 2" xfId="2188"/>
    <cellStyle name="40 % – Zvýraznění6 2 4 3" xfId="2187"/>
    <cellStyle name="40 % – Zvýraznění6 2 5" xfId="575"/>
    <cellStyle name="40 % – Zvýraznění6 2 5 2" xfId="2189"/>
    <cellStyle name="40 % – Zvýraznění6 2 6" xfId="576"/>
    <cellStyle name="40 % – Zvýraznění6 2 7" xfId="577"/>
    <cellStyle name="40 % – Zvýraznění6 2 8" xfId="1865"/>
    <cellStyle name="40 % – Zvýraznění6 3" xfId="197"/>
    <cellStyle name="40 % – Zvýraznění6 3 2" xfId="578"/>
    <cellStyle name="40 % – Zvýraznění6 3 2 2" xfId="2192"/>
    <cellStyle name="40 % – Zvýraznění6 3 2 3" xfId="2191"/>
    <cellStyle name="40 % – Zvýraznění6 3 3" xfId="2193"/>
    <cellStyle name="40 % – Zvýraznění6 3 4" xfId="2190"/>
    <cellStyle name="40 % – Zvýraznění6 4" xfId="579"/>
    <cellStyle name="40 % – Zvýraznění6 4 2" xfId="580"/>
    <cellStyle name="40 % – Zvýraznění6 4 2 2" xfId="2195"/>
    <cellStyle name="40 % – Zvýraznění6 4 3" xfId="2194"/>
    <cellStyle name="40 % – Zvýraznění6 5" xfId="1537"/>
    <cellStyle name="40 % – Zvýraznění6 5 2" xfId="2197"/>
    <cellStyle name="40 % – Zvýraznění6 5 3" xfId="2196"/>
    <cellStyle name="40 % – Zvýraznění6 6" xfId="2198"/>
    <cellStyle name="40 % - zvýraznenie1" xfId="2199"/>
    <cellStyle name="40 % - zvýraznenie1 2" xfId="2200"/>
    <cellStyle name="40 % - zvýraznenie1 2 2" xfId="2201"/>
    <cellStyle name="40 % - zvýraznenie1 3" xfId="2202"/>
    <cellStyle name="40 % - zvýraznenie2" xfId="2203"/>
    <cellStyle name="40 % - zvýraznenie2 2" xfId="2204"/>
    <cellStyle name="40 % - zvýraznenie2 2 2" xfId="2205"/>
    <cellStyle name="40 % - zvýraznenie2 3" xfId="2206"/>
    <cellStyle name="40 % - zvýraznenie3" xfId="2207"/>
    <cellStyle name="40 % - zvýraznenie3 2" xfId="2208"/>
    <cellStyle name="40 % - zvýraznenie3 2 2" xfId="2209"/>
    <cellStyle name="40 % - zvýraznenie3 3" xfId="2210"/>
    <cellStyle name="40 % - zvýraznenie4" xfId="2211"/>
    <cellStyle name="40 % - zvýraznenie4 2" xfId="2212"/>
    <cellStyle name="40 % - zvýraznenie4 2 2" xfId="2213"/>
    <cellStyle name="40 % - zvýraznenie4 3" xfId="2214"/>
    <cellStyle name="40 % - zvýraznenie5" xfId="2215"/>
    <cellStyle name="40 % - zvýraznenie5 2" xfId="2216"/>
    <cellStyle name="40 % - zvýraznenie5 2 2" xfId="2217"/>
    <cellStyle name="40 % - zvýraznenie5 3" xfId="2218"/>
    <cellStyle name="40 % - zvýraznenie6" xfId="2219"/>
    <cellStyle name="40 % - zvýraznenie6 2" xfId="2220"/>
    <cellStyle name="40 % - zvýraznenie6 2 2" xfId="2221"/>
    <cellStyle name="40 % - zvýraznenie6 3" xfId="2222"/>
    <cellStyle name="5" xfId="581"/>
    <cellStyle name="5 10" xfId="582"/>
    <cellStyle name="5 11" xfId="583"/>
    <cellStyle name="5 12" xfId="584"/>
    <cellStyle name="5 13" xfId="585"/>
    <cellStyle name="5 14" xfId="586"/>
    <cellStyle name="5 15" xfId="587"/>
    <cellStyle name="5 16" xfId="588"/>
    <cellStyle name="5 17" xfId="589"/>
    <cellStyle name="5 18" xfId="590"/>
    <cellStyle name="5 19" xfId="591"/>
    <cellStyle name="5 2" xfId="592"/>
    <cellStyle name="5 20" xfId="593"/>
    <cellStyle name="5 21" xfId="594"/>
    <cellStyle name="5 22" xfId="595"/>
    <cellStyle name="5 3" xfId="596"/>
    <cellStyle name="5 4" xfId="597"/>
    <cellStyle name="5 5" xfId="598"/>
    <cellStyle name="5 6" xfId="599"/>
    <cellStyle name="5 7" xfId="600"/>
    <cellStyle name="5 8" xfId="601"/>
    <cellStyle name="5 9" xfId="602"/>
    <cellStyle name="60 % – Zvýraznění 1 2" xfId="1678"/>
    <cellStyle name="60 % – Zvýraznění 2 2" xfId="1679"/>
    <cellStyle name="60 % – Zvýraznění 3 2" xfId="1680"/>
    <cellStyle name="60 % – Zvýraznění 4 2" xfId="1681"/>
    <cellStyle name="60 % – Zvýraznění 5 2" xfId="1682"/>
    <cellStyle name="60 % – Zvýraznění 6 2" xfId="1683"/>
    <cellStyle name="60 % – Zvýraznění1" xfId="1716" builtinId="32" customBuiltin="1"/>
    <cellStyle name="60 % – Zvýraznění1 2" xfId="603"/>
    <cellStyle name="60 % – Zvýraznění1 2 2" xfId="604"/>
    <cellStyle name="60 % – Zvýraznění1 2 2 2" xfId="2223"/>
    <cellStyle name="60 % – Zvýraznění1 2 3" xfId="605"/>
    <cellStyle name="60 % – Zvýraznění1 2 3 2" xfId="2224"/>
    <cellStyle name="60 % – Zvýraznění1 2 4" xfId="606"/>
    <cellStyle name="60 % – Zvýraznění1 2 4 2" xfId="2225"/>
    <cellStyle name="60 % – Zvýraznění1 2 5" xfId="607"/>
    <cellStyle name="60 % – Zvýraznění1 2 6" xfId="608"/>
    <cellStyle name="60 % – Zvýraznění1 2 7" xfId="1864"/>
    <cellStyle name="60 % – Zvýraznění1 3" xfId="609"/>
    <cellStyle name="60 % – Zvýraznění1 3 2" xfId="610"/>
    <cellStyle name="60 % – Zvýraznění1 3 2 2" xfId="2227"/>
    <cellStyle name="60 % – Zvýraznění1 3 3" xfId="2226"/>
    <cellStyle name="60 % – Zvýraznění1 4" xfId="611"/>
    <cellStyle name="60 % – Zvýraznění1 4 2" xfId="612"/>
    <cellStyle name="60 % – Zvýraznění1 4 3" xfId="2228"/>
    <cellStyle name="60 % – Zvýraznění1 5" xfId="1538"/>
    <cellStyle name="60 % – Zvýraznění1 5 2" xfId="2229"/>
    <cellStyle name="60 % – Zvýraznění2" xfId="1742" builtinId="36" customBuiltin="1"/>
    <cellStyle name="60 % – Zvýraznění2 2" xfId="613"/>
    <cellStyle name="60 % – Zvýraznění2 2 2" xfId="614"/>
    <cellStyle name="60 % – Zvýraznění2 2 2 2" xfId="2230"/>
    <cellStyle name="60 % – Zvýraznění2 2 3" xfId="615"/>
    <cellStyle name="60 % – Zvýraznění2 2 3 2" xfId="2231"/>
    <cellStyle name="60 % – Zvýraznění2 2 4" xfId="616"/>
    <cellStyle name="60 % – Zvýraznění2 2 4 2" xfId="2232"/>
    <cellStyle name="60 % – Zvýraznění2 2 5" xfId="617"/>
    <cellStyle name="60 % – Zvýraznění2 2 6" xfId="618"/>
    <cellStyle name="60 % – Zvýraznění2 2 7" xfId="1863"/>
    <cellStyle name="60 % – Zvýraznění2 3" xfId="619"/>
    <cellStyle name="60 % – Zvýraznění2 3 2" xfId="620"/>
    <cellStyle name="60 % – Zvýraznění2 3 2 2" xfId="2234"/>
    <cellStyle name="60 % – Zvýraznění2 3 3" xfId="2233"/>
    <cellStyle name="60 % – Zvýraznění2 4" xfId="621"/>
    <cellStyle name="60 % – Zvýraznění2 4 2" xfId="622"/>
    <cellStyle name="60 % – Zvýraznění2 4 3" xfId="2235"/>
    <cellStyle name="60 % – Zvýraznění2 5" xfId="1539"/>
    <cellStyle name="60 % – Zvýraznění2 5 2" xfId="2236"/>
    <cellStyle name="60 % – Zvýraznění3" xfId="1743" builtinId="40" customBuiltin="1"/>
    <cellStyle name="60 % – Zvýraznění3 2" xfId="623"/>
    <cellStyle name="60 % – Zvýraznění3 2 2" xfId="624"/>
    <cellStyle name="60 % – Zvýraznění3 2 2 2" xfId="2237"/>
    <cellStyle name="60 % – Zvýraznění3 2 3" xfId="625"/>
    <cellStyle name="60 % – Zvýraznění3 2 3 2" xfId="2238"/>
    <cellStyle name="60 % – Zvýraznění3 2 4" xfId="626"/>
    <cellStyle name="60 % – Zvýraznění3 2 4 2" xfId="2239"/>
    <cellStyle name="60 % – Zvýraznění3 2 5" xfId="627"/>
    <cellStyle name="60 % – Zvýraznění3 2 6" xfId="628"/>
    <cellStyle name="60 % – Zvýraznění3 2 7" xfId="629"/>
    <cellStyle name="60 % – Zvýraznění3 2 8" xfId="1862"/>
    <cellStyle name="60 % – Zvýraznění3 3" xfId="630"/>
    <cellStyle name="60 % – Zvýraznění3 3 2" xfId="631"/>
    <cellStyle name="60 % – Zvýraznění3 3 2 2" xfId="2241"/>
    <cellStyle name="60 % – Zvýraznění3 3 3" xfId="2240"/>
    <cellStyle name="60 % – Zvýraznění3 4" xfId="632"/>
    <cellStyle name="60 % – Zvýraznění3 4 2" xfId="633"/>
    <cellStyle name="60 % – Zvýraznění3 4 3" xfId="2242"/>
    <cellStyle name="60 % – Zvýraznění3 5" xfId="1540"/>
    <cellStyle name="60 % – Zvýraznění3 5 2" xfId="2243"/>
    <cellStyle name="60 % – Zvýraznění4" xfId="1744" builtinId="44" customBuiltin="1"/>
    <cellStyle name="60 % – Zvýraznění4 2" xfId="634"/>
    <cellStyle name="60 % – Zvýraznění4 2 2" xfId="635"/>
    <cellStyle name="60 % – Zvýraznění4 2 2 2" xfId="2244"/>
    <cellStyle name="60 % – Zvýraznění4 2 3" xfId="636"/>
    <cellStyle name="60 % – Zvýraznění4 2 3 2" xfId="2245"/>
    <cellStyle name="60 % – Zvýraznění4 2 4" xfId="637"/>
    <cellStyle name="60 % – Zvýraznění4 2 4 2" xfId="2246"/>
    <cellStyle name="60 % – Zvýraznění4 2 5" xfId="638"/>
    <cellStyle name="60 % – Zvýraznění4 2 6" xfId="639"/>
    <cellStyle name="60 % – Zvýraznění4 2 7" xfId="1861"/>
    <cellStyle name="60 % – Zvýraznění4 3" xfId="640"/>
    <cellStyle name="60 % – Zvýraznění4 3 2" xfId="641"/>
    <cellStyle name="60 % – Zvýraznění4 3 2 2" xfId="2248"/>
    <cellStyle name="60 % – Zvýraznění4 3 3" xfId="2247"/>
    <cellStyle name="60 % – Zvýraznění4 4" xfId="642"/>
    <cellStyle name="60 % – Zvýraznění4 4 2" xfId="643"/>
    <cellStyle name="60 % – Zvýraznění4 4 3" xfId="2249"/>
    <cellStyle name="60 % – Zvýraznění4 5" xfId="1541"/>
    <cellStyle name="60 % – Zvýraznění4 5 2" xfId="2250"/>
    <cellStyle name="60 % – Zvýraznění5" xfId="1745" builtinId="48" customBuiltin="1"/>
    <cellStyle name="60 % – Zvýraznění5 2" xfId="644"/>
    <cellStyle name="60 % – Zvýraznění5 2 2" xfId="645"/>
    <cellStyle name="60 % – Zvýraznění5 2 2 2" xfId="2251"/>
    <cellStyle name="60 % – Zvýraznění5 2 3" xfId="646"/>
    <cellStyle name="60 % – Zvýraznění5 2 3 2" xfId="2252"/>
    <cellStyle name="60 % – Zvýraznění5 2 4" xfId="647"/>
    <cellStyle name="60 % – Zvýraznění5 2 4 2" xfId="2253"/>
    <cellStyle name="60 % – Zvýraznění5 2 5" xfId="648"/>
    <cellStyle name="60 % – Zvýraznění5 2 6" xfId="649"/>
    <cellStyle name="60 % – Zvýraznění5 2 7" xfId="1860"/>
    <cellStyle name="60 % – Zvýraznění5 3" xfId="650"/>
    <cellStyle name="60 % – Zvýraznění5 3 2" xfId="651"/>
    <cellStyle name="60 % – Zvýraznění5 3 2 2" xfId="2255"/>
    <cellStyle name="60 % – Zvýraznění5 3 3" xfId="2254"/>
    <cellStyle name="60 % – Zvýraznění5 4" xfId="652"/>
    <cellStyle name="60 % – Zvýraznění5 4 2" xfId="653"/>
    <cellStyle name="60 % – Zvýraznění5 4 3" xfId="2256"/>
    <cellStyle name="60 % – Zvýraznění5 5" xfId="1542"/>
    <cellStyle name="60 % – Zvýraznění5 5 2" xfId="2257"/>
    <cellStyle name="60 % – Zvýraznění6" xfId="1746" builtinId="52" customBuiltin="1"/>
    <cellStyle name="60 % – Zvýraznění6 2" xfId="654"/>
    <cellStyle name="60 % – Zvýraznění6 2 2" xfId="655"/>
    <cellStyle name="60 % – Zvýraznění6 2 2 2" xfId="2258"/>
    <cellStyle name="60 % – Zvýraznění6 2 3" xfId="656"/>
    <cellStyle name="60 % – Zvýraznění6 2 3 2" xfId="2259"/>
    <cellStyle name="60 % – Zvýraznění6 2 4" xfId="657"/>
    <cellStyle name="60 % – Zvýraznění6 2 4 2" xfId="2260"/>
    <cellStyle name="60 % – Zvýraznění6 2 5" xfId="658"/>
    <cellStyle name="60 % – Zvýraznění6 2 6" xfId="659"/>
    <cellStyle name="60 % – Zvýraznění6 2 7" xfId="660"/>
    <cellStyle name="60 % – Zvýraznění6 2 8" xfId="1859"/>
    <cellStyle name="60 % – Zvýraznění6 3" xfId="661"/>
    <cellStyle name="60 % – Zvýraznění6 3 2" xfId="662"/>
    <cellStyle name="60 % – Zvýraznění6 3 2 2" xfId="2262"/>
    <cellStyle name="60 % – Zvýraznění6 3 3" xfId="2261"/>
    <cellStyle name="60 % – Zvýraznění6 4" xfId="663"/>
    <cellStyle name="60 % – Zvýraznění6 4 2" xfId="664"/>
    <cellStyle name="60 % – Zvýraznění6 4 3" xfId="2263"/>
    <cellStyle name="60 % – Zvýraznění6 5" xfId="1543"/>
    <cellStyle name="60 % – Zvýraznění6 5 2" xfId="2264"/>
    <cellStyle name="60 % - zvýraznenie1" xfId="2265"/>
    <cellStyle name="60 % - zvýraznenie1 2" xfId="2266"/>
    <cellStyle name="60 % - zvýraznenie2" xfId="2267"/>
    <cellStyle name="60 % - zvýraznenie2 2" xfId="2268"/>
    <cellStyle name="60 % - zvýraznenie3" xfId="2269"/>
    <cellStyle name="60 % - zvýraznenie3 2" xfId="2270"/>
    <cellStyle name="60 % - zvýraznenie4" xfId="2271"/>
    <cellStyle name="60 % - zvýraznenie4 2" xfId="2272"/>
    <cellStyle name="60 % - zvýraznenie5" xfId="2273"/>
    <cellStyle name="60 % - zvýraznenie5 2" xfId="2274"/>
    <cellStyle name="60 % - zvýraznenie6" xfId="2275"/>
    <cellStyle name="60 % - zvýraznenie6 2" xfId="2276"/>
    <cellStyle name="A4 Small 210 x 297 mm" xfId="2277"/>
    <cellStyle name="args.style" xfId="2278"/>
    <cellStyle name="blokcen" xfId="665"/>
    <cellStyle name="blokcen 2" xfId="2279"/>
    <cellStyle name="B-NR" xfId="666"/>
    <cellStyle name="Bold 11" xfId="9"/>
    <cellStyle name="Bold 11 2" xfId="668"/>
    <cellStyle name="Bold 11 3" xfId="669"/>
    <cellStyle name="Bold 11 4" xfId="670"/>
    <cellStyle name="Bold 11 5" xfId="671"/>
    <cellStyle name="Bold 11 6" xfId="672"/>
    <cellStyle name="Bold 11 7" xfId="667"/>
    <cellStyle name="Bold 11 7 2" xfId="1544"/>
    <cellStyle name="Calc Currency (0)" xfId="2280"/>
    <cellStyle name="Calc Currency (2)" xfId="2281"/>
    <cellStyle name="Calc Percent (0)" xfId="2282"/>
    <cellStyle name="Calc Percent (1)" xfId="2283"/>
    <cellStyle name="Calc Percent (2)" xfId="2284"/>
    <cellStyle name="Calc Units (0)" xfId="2285"/>
    <cellStyle name="Calc Units (1)" xfId="2286"/>
    <cellStyle name="Calc Units (2)" xfId="2287"/>
    <cellStyle name="cárkyd" xfId="673"/>
    <cellStyle name="cary" xfId="674"/>
    <cellStyle name="Celá čísla" xfId="2288"/>
    <cellStyle name="Celkem" xfId="10" builtinId="25" customBuiltin="1"/>
    <cellStyle name="Celkem 2" xfId="675"/>
    <cellStyle name="Celkem 2 10" xfId="2846"/>
    <cellStyle name="Celkem 2 11" xfId="1684"/>
    <cellStyle name="Celkem 2 2" xfId="676"/>
    <cellStyle name="Celkem 2 2 2" xfId="2289"/>
    <cellStyle name="Celkem 2 2 2 2" xfId="2924"/>
    <cellStyle name="Celkem 2 2 3" xfId="2680"/>
    <cellStyle name="Celkem 2 2 3 2" xfId="3009"/>
    <cellStyle name="Celkem 2 2 4" xfId="2779"/>
    <cellStyle name="Celkem 2 3" xfId="677"/>
    <cellStyle name="Celkem 2 3 2" xfId="2780"/>
    <cellStyle name="Celkem 2 4" xfId="678"/>
    <cellStyle name="Celkem 2 4 2" xfId="2781"/>
    <cellStyle name="Celkem 2 5" xfId="679"/>
    <cellStyle name="Celkem 2 5 2" xfId="2782"/>
    <cellStyle name="Celkem 2 6" xfId="680"/>
    <cellStyle name="Celkem 2 6 2" xfId="2783"/>
    <cellStyle name="Celkem 2 7" xfId="1760"/>
    <cellStyle name="Celkem 2 7 2" xfId="1931"/>
    <cellStyle name="Celkem 2 7 2 2" xfId="2916"/>
    <cellStyle name="Celkem 2 7 3" xfId="2777"/>
    <cellStyle name="Celkem 2 8" xfId="2701"/>
    <cellStyle name="Celkem 2 8 2" xfId="3017"/>
    <cellStyle name="Celkem 2 9" xfId="2778"/>
    <cellStyle name="Celkem 3" xfId="681"/>
    <cellStyle name="Celkem 3 2" xfId="682"/>
    <cellStyle name="Celkem 3 2 2" xfId="2785"/>
    <cellStyle name="Celkem 3 3" xfId="2290"/>
    <cellStyle name="Celkem 3 4" xfId="2618"/>
    <cellStyle name="Celkem 3 5" xfId="2784"/>
    <cellStyle name="Celkem 4" xfId="683"/>
    <cellStyle name="Celkem 4 2" xfId="684"/>
    <cellStyle name="Celkem 4 2 2" xfId="2787"/>
    <cellStyle name="Celkem 4 3" xfId="2291"/>
    <cellStyle name="Celkem 4 4" xfId="2617"/>
    <cellStyle name="Celkem 4 5" xfId="2786"/>
    <cellStyle name="Celkem 5" xfId="1545"/>
    <cellStyle name="cena" xfId="685"/>
    <cellStyle name="cena 2" xfId="2292"/>
    <cellStyle name="cena celkem" xfId="2293"/>
    <cellStyle name="cena celkem 2" xfId="2679"/>
    <cellStyle name="cena celkem 3" xfId="2619"/>
    <cellStyle name="cena součet" xfId="2294"/>
    <cellStyle name="cena součet 2" xfId="2678"/>
    <cellStyle name="CenaJednPolozky" xfId="11"/>
    <cellStyle name="CenaJednPolozky 2" xfId="687"/>
    <cellStyle name="CenaJednPolozky 3" xfId="688"/>
    <cellStyle name="CenaJednPolozky 4" xfId="689"/>
    <cellStyle name="CenaJednPolozky 5" xfId="690"/>
    <cellStyle name="CenaJednPolozky 6" xfId="691"/>
    <cellStyle name="CenaJednPolozky 7" xfId="686"/>
    <cellStyle name="CenaJednPolozky 7 2" xfId="1546"/>
    <cellStyle name="CenaPolozkyCelk" xfId="12"/>
    <cellStyle name="CenaPolozkyHZSCelk" xfId="13"/>
    <cellStyle name="ceník" xfId="692"/>
    <cellStyle name="ceník 2" xfId="693"/>
    <cellStyle name="ceník 3" xfId="694"/>
    <cellStyle name="ceník 4" xfId="695"/>
    <cellStyle name="ceník 4 2" xfId="1481"/>
    <cellStyle name="ceník 4 2 2" xfId="2789"/>
    <cellStyle name="ceník 4 3" xfId="1762"/>
    <cellStyle name="ceník 5" xfId="696"/>
    <cellStyle name="ceník 5 2" xfId="1482"/>
    <cellStyle name="ceník 5 2 2" xfId="2790"/>
    <cellStyle name="ceník 5 3" xfId="1763"/>
    <cellStyle name="ceník 6" xfId="697"/>
    <cellStyle name="ceník 6 2" xfId="1483"/>
    <cellStyle name="ceník 6 2 2" xfId="2791"/>
    <cellStyle name="ceník 6 3" xfId="1764"/>
    <cellStyle name="ceník 7" xfId="1480"/>
    <cellStyle name="ceník 7 2" xfId="2788"/>
    <cellStyle name="ceník 8" xfId="1761"/>
    <cellStyle name="CisloOddilu" xfId="14"/>
    <cellStyle name="CisloPolozky" xfId="15"/>
    <cellStyle name="CisloSpecif" xfId="16"/>
    <cellStyle name="Comma [0]_!!!GO" xfId="2295"/>
    <cellStyle name="Comma [00]" xfId="2296"/>
    <cellStyle name="Comma 2" xfId="1603"/>
    <cellStyle name="Comma 2 2" xfId="1739"/>
    <cellStyle name="Comma 2 2 2" xfId="2827"/>
    <cellStyle name="Comma_!!!GO" xfId="2297"/>
    <cellStyle name="Copied" xfId="2298"/>
    <cellStyle name="COST1" xfId="2299"/>
    <cellStyle name="Currency (0)" xfId="17"/>
    <cellStyle name="Currency (0) 2" xfId="699"/>
    <cellStyle name="Currency (0) 3" xfId="700"/>
    <cellStyle name="Currency (0) 4" xfId="701"/>
    <cellStyle name="Currency (0) 5" xfId="702"/>
    <cellStyle name="Currency (0) 6" xfId="703"/>
    <cellStyle name="Currency (0) 7" xfId="698"/>
    <cellStyle name="Currency (0) 7 2" xfId="1547"/>
    <cellStyle name="Currency (2)" xfId="18"/>
    <cellStyle name="Currency (2) 2" xfId="705"/>
    <cellStyle name="Currency (2) 3" xfId="706"/>
    <cellStyle name="Currency (2) 4" xfId="707"/>
    <cellStyle name="Currency (2) 5" xfId="708"/>
    <cellStyle name="Currency (2) 6" xfId="709"/>
    <cellStyle name="Currency (2) 7" xfId="704"/>
    <cellStyle name="Currency (2) 7 2" xfId="1548"/>
    <cellStyle name="Currency [0]_!!!GO" xfId="2300"/>
    <cellStyle name="Currency [00]" xfId="2301"/>
    <cellStyle name="Currency_!!!GO" xfId="2302"/>
    <cellStyle name="Čárka 2" xfId="217"/>
    <cellStyle name="Čárka 2 2" xfId="1604"/>
    <cellStyle name="Čárka 2 2 2" xfId="1880"/>
    <cellStyle name="Čárka 2 2 2 2" xfId="2912"/>
    <cellStyle name="Čárka 2 2 3" xfId="2831"/>
    <cellStyle name="Čárka 2 2 4" xfId="1713"/>
    <cellStyle name="Čárka 2 3" xfId="1465"/>
    <cellStyle name="Čárka 2 3 2" xfId="2826"/>
    <cellStyle name="Čárka 2 3 3" xfId="1740"/>
    <cellStyle name="Čárka 2 4" xfId="1748"/>
    <cellStyle name="Čárka 2 4 2" xfId="2824"/>
    <cellStyle name="Čárka 2 5" xfId="2715"/>
    <cellStyle name="Čárka 2 5 2" xfId="3021"/>
    <cellStyle name="Čárka 2 6" xfId="2723"/>
    <cellStyle name="Čárka 2 6 2" xfId="3029"/>
    <cellStyle name="Čárka 2 7" xfId="2757"/>
    <cellStyle name="Čárka 2 8" xfId="2764"/>
    <cellStyle name="Čárka 2 9" xfId="1647"/>
    <cellStyle name="Čárka 3" xfId="204"/>
    <cellStyle name="Čárka 3 2" xfId="1605"/>
    <cellStyle name="Čárka 3 2 2" xfId="2828"/>
    <cellStyle name="Čárka 3 2 3" xfId="1732"/>
    <cellStyle name="Čárka 3 3" xfId="1461"/>
    <cellStyle name="Čárka 3 3 2" xfId="3023"/>
    <cellStyle name="Čárka 3 3 3" xfId="2717"/>
    <cellStyle name="Čárka 3 4" xfId="2726"/>
    <cellStyle name="Čárka 3 4 2" xfId="3032"/>
    <cellStyle name="Čárka 3 5" xfId="2759"/>
    <cellStyle name="Čárka 3 6" xfId="2881"/>
    <cellStyle name="Čárka 3 7" xfId="1652"/>
    <cellStyle name="Čárka 4" xfId="1606"/>
    <cellStyle name="Čárka 4 2" xfId="1731"/>
    <cellStyle name="Čárka 4 2 2" xfId="2829"/>
    <cellStyle name="Čárka 4 3" xfId="2718"/>
    <cellStyle name="Čárka 4 3 2" xfId="3024"/>
    <cellStyle name="Čárka 4 4" xfId="2727"/>
    <cellStyle name="Čárka 4 4 2" xfId="3033"/>
    <cellStyle name="Čárka 4 5" xfId="2760"/>
    <cellStyle name="Čárka 4 6" xfId="1653"/>
    <cellStyle name="Čárka 5" xfId="1749"/>
    <cellStyle name="Čárka 5 2" xfId="2823"/>
    <cellStyle name="čárky [0]_Benzina Dačice" xfId="710"/>
    <cellStyle name="čárky 2" xfId="711"/>
    <cellStyle name="čárky 2 10" xfId="712"/>
    <cellStyle name="čárky 2 10 2" xfId="1485"/>
    <cellStyle name="čárky 2 10 2 2" xfId="2793"/>
    <cellStyle name="čárky 2 10 3" xfId="1766"/>
    <cellStyle name="čárky 2 11" xfId="713"/>
    <cellStyle name="čárky 2 11 2" xfId="1486"/>
    <cellStyle name="čárky 2 11 2 2" xfId="2794"/>
    <cellStyle name="čárky 2 11 3" xfId="1767"/>
    <cellStyle name="čárky 2 12" xfId="714"/>
    <cellStyle name="čárky 2 12 2" xfId="1487"/>
    <cellStyle name="čárky 2 12 2 2" xfId="2795"/>
    <cellStyle name="čárky 2 12 3" xfId="1768"/>
    <cellStyle name="čárky 2 13" xfId="715"/>
    <cellStyle name="čárky 2 13 2" xfId="1488"/>
    <cellStyle name="čárky 2 13 2 2" xfId="2796"/>
    <cellStyle name="čárky 2 13 3" xfId="1769"/>
    <cellStyle name="čárky 2 14" xfId="716"/>
    <cellStyle name="čárky 2 14 2" xfId="1489"/>
    <cellStyle name="čárky 2 14 2 2" xfId="2797"/>
    <cellStyle name="čárky 2 14 3" xfId="1770"/>
    <cellStyle name="čárky 2 15" xfId="717"/>
    <cellStyle name="čárky 2 15 2" xfId="1490"/>
    <cellStyle name="čárky 2 15 2 2" xfId="2798"/>
    <cellStyle name="čárky 2 15 3" xfId="1771"/>
    <cellStyle name="čárky 2 16" xfId="718"/>
    <cellStyle name="čárky 2 16 2" xfId="1491"/>
    <cellStyle name="čárky 2 16 2 2" xfId="2799"/>
    <cellStyle name="čárky 2 16 3" xfId="1772"/>
    <cellStyle name="čárky 2 17" xfId="719"/>
    <cellStyle name="čárky 2 17 2" xfId="1492"/>
    <cellStyle name="čárky 2 17 2 2" xfId="2800"/>
    <cellStyle name="čárky 2 17 3" xfId="1773"/>
    <cellStyle name="čárky 2 18" xfId="720"/>
    <cellStyle name="čárky 2 18 2" xfId="1493"/>
    <cellStyle name="čárky 2 18 2 2" xfId="2801"/>
    <cellStyle name="čárky 2 18 3" xfId="1774"/>
    <cellStyle name="čárky 2 19" xfId="721"/>
    <cellStyle name="čárky 2 19 2" xfId="1494"/>
    <cellStyle name="čárky 2 19 2 2" xfId="2802"/>
    <cellStyle name="čárky 2 19 3" xfId="1775"/>
    <cellStyle name="čárky 2 2" xfId="722"/>
    <cellStyle name="čárky 2 2 2" xfId="1495"/>
    <cellStyle name="čárky 2 2 2 2" xfId="2803"/>
    <cellStyle name="čárky 2 2 3" xfId="1776"/>
    <cellStyle name="čárky 2 20" xfId="723"/>
    <cellStyle name="čárky 2 20 2" xfId="1496"/>
    <cellStyle name="čárky 2 20 2 2" xfId="2804"/>
    <cellStyle name="čárky 2 20 3" xfId="1777"/>
    <cellStyle name="čárky 2 21" xfId="724"/>
    <cellStyle name="čárky 2 21 2" xfId="1497"/>
    <cellStyle name="čárky 2 21 2 2" xfId="2805"/>
    <cellStyle name="čárky 2 21 3" xfId="1778"/>
    <cellStyle name="čárky 2 22" xfId="725"/>
    <cellStyle name="čárky 2 22 2" xfId="1498"/>
    <cellStyle name="čárky 2 22 2 2" xfId="2806"/>
    <cellStyle name="čárky 2 22 3" xfId="1779"/>
    <cellStyle name="čárky 2 23" xfId="726"/>
    <cellStyle name="čárky 2 23 2" xfId="1499"/>
    <cellStyle name="čárky 2 23 2 2" xfId="2807"/>
    <cellStyle name="čárky 2 23 3" xfId="1780"/>
    <cellStyle name="čárky 2 24" xfId="727"/>
    <cellStyle name="čárky 2 24 2" xfId="1500"/>
    <cellStyle name="čárky 2 24 2 2" xfId="2808"/>
    <cellStyle name="čárky 2 24 3" xfId="1781"/>
    <cellStyle name="čárky 2 25" xfId="728"/>
    <cellStyle name="čárky 2 25 2" xfId="1501"/>
    <cellStyle name="čárky 2 25 2 2" xfId="2809"/>
    <cellStyle name="čárky 2 25 3" xfId="1782"/>
    <cellStyle name="čárky 2 26" xfId="1484"/>
    <cellStyle name="čárky 2 26 2" xfId="2792"/>
    <cellStyle name="čárky 2 27" xfId="1765"/>
    <cellStyle name="čárky 2 3" xfId="729"/>
    <cellStyle name="čárky 2 3 2" xfId="1502"/>
    <cellStyle name="čárky 2 3 2 2" xfId="2810"/>
    <cellStyle name="čárky 2 3 3" xfId="1783"/>
    <cellStyle name="čárky 2 4" xfId="730"/>
    <cellStyle name="čárky 2 4 2" xfId="1503"/>
    <cellStyle name="čárky 2 4 2 2" xfId="2811"/>
    <cellStyle name="čárky 2 4 3" xfId="1784"/>
    <cellStyle name="čárky 2 5" xfId="731"/>
    <cellStyle name="čárky 2 5 2" xfId="1504"/>
    <cellStyle name="čárky 2 5 2 2" xfId="2812"/>
    <cellStyle name="čárky 2 5 3" xfId="1785"/>
    <cellStyle name="čárky 2 6" xfId="732"/>
    <cellStyle name="čárky 2 6 2" xfId="1505"/>
    <cellStyle name="čárky 2 6 2 2" xfId="2813"/>
    <cellStyle name="čárky 2 6 3" xfId="1786"/>
    <cellStyle name="čárky 2 7" xfId="733"/>
    <cellStyle name="čárky 2 7 2" xfId="1506"/>
    <cellStyle name="čárky 2 7 2 2" xfId="2814"/>
    <cellStyle name="čárky 2 7 3" xfId="1787"/>
    <cellStyle name="čárky 2 8" xfId="734"/>
    <cellStyle name="čárky 2 8 2" xfId="1507"/>
    <cellStyle name="čárky 2 8 2 2" xfId="2815"/>
    <cellStyle name="čárky 2 8 3" xfId="1788"/>
    <cellStyle name="čárky 2 9" xfId="735"/>
    <cellStyle name="čárky 2 9 2" xfId="1508"/>
    <cellStyle name="čárky 2 9 2 2" xfId="2816"/>
    <cellStyle name="čárky 2 9 3" xfId="1789"/>
    <cellStyle name="Čísla v krycím listu" xfId="19"/>
    <cellStyle name="číslo" xfId="2303"/>
    <cellStyle name="číslo.00_" xfId="736"/>
    <cellStyle name="Date" xfId="20"/>
    <cellStyle name="Date 2" xfId="738"/>
    <cellStyle name="Date 3" xfId="739"/>
    <cellStyle name="Date 4" xfId="740"/>
    <cellStyle name="Date 5" xfId="741"/>
    <cellStyle name="Date 6" xfId="742"/>
    <cellStyle name="Date 7" xfId="737"/>
    <cellStyle name="Date 7 2" xfId="1549"/>
    <cellStyle name="Date Short" xfId="2304"/>
    <cellStyle name="Date-Time" xfId="21"/>
    <cellStyle name="Date-Time 2" xfId="744"/>
    <cellStyle name="Date-Time 3" xfId="745"/>
    <cellStyle name="Date-Time 4" xfId="746"/>
    <cellStyle name="Date-Time 5" xfId="747"/>
    <cellStyle name="Date-Time 6" xfId="748"/>
    <cellStyle name="Date-Time 7" xfId="743"/>
    <cellStyle name="Date-Time 7 2" xfId="1550"/>
    <cellStyle name="Decimal 1" xfId="22"/>
    <cellStyle name="Decimal 1 2" xfId="750"/>
    <cellStyle name="Decimal 1 3" xfId="751"/>
    <cellStyle name="Decimal 1 4" xfId="752"/>
    <cellStyle name="Decimal 1 5" xfId="753"/>
    <cellStyle name="Decimal 1 6" xfId="754"/>
    <cellStyle name="Decimal 1 7" xfId="749"/>
    <cellStyle name="Decimal 1 7 2" xfId="1551"/>
    <cellStyle name="Decimal 2" xfId="23"/>
    <cellStyle name="Decimal 2 2" xfId="756"/>
    <cellStyle name="Decimal 2 3" xfId="757"/>
    <cellStyle name="Decimal 2 4" xfId="758"/>
    <cellStyle name="Decimal 2 5" xfId="759"/>
    <cellStyle name="Decimal 2 6" xfId="760"/>
    <cellStyle name="Decimal 2 7" xfId="755"/>
    <cellStyle name="Decimal 2 7 2" xfId="1552"/>
    <cellStyle name="Decimal 3" xfId="24"/>
    <cellStyle name="Decimal 3 2" xfId="762"/>
    <cellStyle name="Decimal 3 3" xfId="763"/>
    <cellStyle name="Decimal 3 4" xfId="764"/>
    <cellStyle name="Decimal 3 5" xfId="765"/>
    <cellStyle name="Decimal 3 6" xfId="766"/>
    <cellStyle name="Decimal 3 7" xfId="761"/>
    <cellStyle name="Decimal 3 7 2" xfId="1553"/>
    <cellStyle name="Dezimal [0]_--&gt;2-1" xfId="1932"/>
    <cellStyle name="Dezimal_--&gt;2-1" xfId="1933"/>
    <cellStyle name="Dobrá" xfId="2305"/>
    <cellStyle name="Dobrá 2" xfId="2306"/>
    <cellStyle name="Dziesiętny [0]_laroux" xfId="25"/>
    <cellStyle name="Dziesiętny_laroux" xfId="26"/>
    <cellStyle name="Enter Currency (0)" xfId="2307"/>
    <cellStyle name="Enter Currency (2)" xfId="2308"/>
    <cellStyle name="Enter Units (0)" xfId="2309"/>
    <cellStyle name="Enter Units (1)" xfId="2310"/>
    <cellStyle name="Enter Units (2)" xfId="2311"/>
    <cellStyle name="Entered" xfId="2312"/>
    <cellStyle name="Euro" xfId="767"/>
    <cellStyle name="Euro 2" xfId="2313"/>
    <cellStyle name="Excel Built-in Currency" xfId="1661"/>
    <cellStyle name="Excel Built-in Excel Built-in Normal" xfId="2314"/>
    <cellStyle name="Excel Built-in Normal" xfId="1658"/>
    <cellStyle name="Excel Built-in Normal 2" xfId="2315"/>
    <cellStyle name="Excel Built-in normální_výkaz-výměr SO-12" xfId="2316"/>
    <cellStyle name="Excel Built-in Styl 1 2" xfId="2317"/>
    <cellStyle name="Firma" xfId="768"/>
    <cellStyle name="Grey" xfId="2318"/>
    <cellStyle name="Header1" xfId="2319"/>
    <cellStyle name="Header2" xfId="2320"/>
    <cellStyle name="Header2 2" xfId="2677"/>
    <cellStyle name="Header2 2 2" xfId="3008"/>
    <cellStyle name="Header2 3" xfId="2925"/>
    <cellStyle name="hlavicka" xfId="27"/>
    <cellStyle name="Hlavička" xfId="2321"/>
    <cellStyle name="Hlavička 2" xfId="2322"/>
    <cellStyle name="Hlavička 2 2" xfId="2616"/>
    <cellStyle name="Hlavní nadpis" xfId="769"/>
    <cellStyle name="HmotnJednPolozky" xfId="28"/>
    <cellStyle name="HmotnPolozkyCelk" xfId="29"/>
    <cellStyle name="Hyperlink" xfId="2323"/>
    <cellStyle name="Hypertextový odkaz 2" xfId="770"/>
    <cellStyle name="Hypertextový odkaz 2 2" xfId="2324"/>
    <cellStyle name="Hypertextový odkaz 2 3" xfId="2325"/>
    <cellStyle name="Hypertextový odkaz 2 4" xfId="1934"/>
    <cellStyle name="Hypertextový odkaz 3" xfId="1454"/>
    <cellStyle name="Hypertextový odkaz 3 2" xfId="2326"/>
    <cellStyle name="Hypertextový odkaz 4" xfId="2327"/>
    <cellStyle name="Hypertextový odkaz 5" xfId="2328"/>
    <cellStyle name="Hypertextový odkaz 6" xfId="2329"/>
    <cellStyle name="Hypertextový odkaz 7" xfId="2330"/>
    <cellStyle name="Hypertextový odkaz 8" xfId="2331"/>
    <cellStyle name="Hypertextový odkaz 9" xfId="2332"/>
    <cellStyle name="Chybně" xfId="30"/>
    <cellStyle name="Chybně 2" xfId="771"/>
    <cellStyle name="Chybně 2 2" xfId="772"/>
    <cellStyle name="Chybně 2 2 2" xfId="2333"/>
    <cellStyle name="Chybně 2 3" xfId="773"/>
    <cellStyle name="Chybně 2 3 2" xfId="2334"/>
    <cellStyle name="Chybně 2 4" xfId="774"/>
    <cellStyle name="Chybně 2 4 2" xfId="775"/>
    <cellStyle name="Chybně 2 4 3" xfId="2335"/>
    <cellStyle name="Chybně 2 5" xfId="776"/>
    <cellStyle name="Chybně 2 5 2" xfId="777"/>
    <cellStyle name="Chybně 2 6" xfId="778"/>
    <cellStyle name="Chybně 2 6 2" xfId="779"/>
    <cellStyle name="Chybně 2 7" xfId="1858"/>
    <cellStyle name="Chybně 3" xfId="780"/>
    <cellStyle name="Chybně 3 2" xfId="781"/>
    <cellStyle name="Chybně 3 2 2" xfId="2337"/>
    <cellStyle name="Chybně 3 3" xfId="2336"/>
    <cellStyle name="Chybně 4" xfId="782"/>
    <cellStyle name="Chybně 4 2" xfId="783"/>
    <cellStyle name="Chybně 4 3" xfId="2338"/>
    <cellStyle name="Chybně 5" xfId="1554"/>
    <cellStyle name="Chybně 5 2" xfId="2339"/>
    <cellStyle name="Input" xfId="31"/>
    <cellStyle name="Input %" xfId="32"/>
    <cellStyle name="Input % 2" xfId="786"/>
    <cellStyle name="Input % 3" xfId="787"/>
    <cellStyle name="Input % 4" xfId="788"/>
    <cellStyle name="Input % 5" xfId="789"/>
    <cellStyle name="Input % 6" xfId="790"/>
    <cellStyle name="Input % 7" xfId="785"/>
    <cellStyle name="Input % 7 2" xfId="1556"/>
    <cellStyle name="Input [yellow]" xfId="2340"/>
    <cellStyle name="Input [yellow] 2" xfId="2675"/>
    <cellStyle name="Input 1" xfId="33"/>
    <cellStyle name="Input 1 2" xfId="792"/>
    <cellStyle name="Input 1 3" xfId="793"/>
    <cellStyle name="Input 1 4" xfId="794"/>
    <cellStyle name="Input 1 5" xfId="791"/>
    <cellStyle name="Input 1 5 2" xfId="1557"/>
    <cellStyle name="Input 10" xfId="1509"/>
    <cellStyle name="Input 10 2" xfId="2676"/>
    <cellStyle name="Input 11" xfId="1845"/>
    <cellStyle name="Input 11 2" xfId="2620"/>
    <cellStyle name="Input 12" xfId="1846"/>
    <cellStyle name="Input 13" xfId="1844"/>
    <cellStyle name="Input 14" xfId="1909"/>
    <cellStyle name="Input 15" xfId="1908"/>
    <cellStyle name="Input 16" xfId="2817"/>
    <cellStyle name="Input 2" xfId="795"/>
    <cellStyle name="Input 3" xfId="34"/>
    <cellStyle name="Input 3 2" xfId="797"/>
    <cellStyle name="Input 3 3" xfId="798"/>
    <cellStyle name="Input 3 4" xfId="799"/>
    <cellStyle name="Input 3 5" xfId="800"/>
    <cellStyle name="Input 3 6" xfId="801"/>
    <cellStyle name="Input 3 7" xfId="796"/>
    <cellStyle name="Input 3 7 2" xfId="1558"/>
    <cellStyle name="Input 4" xfId="802"/>
    <cellStyle name="Input 5" xfId="803"/>
    <cellStyle name="Input 6" xfId="804"/>
    <cellStyle name="Input 7" xfId="805"/>
    <cellStyle name="Input 8" xfId="784"/>
    <cellStyle name="Input 8 2" xfId="1555"/>
    <cellStyle name="Input 9" xfId="1459"/>
    <cellStyle name="Input 9 2" xfId="2681"/>
    <cellStyle name="Input Cells" xfId="2341"/>
    <cellStyle name="Kontrolná bunka" xfId="2342"/>
    <cellStyle name="Kontrolná bunka 2" xfId="2343"/>
    <cellStyle name="Kontrolní buňka" xfId="35" builtinId="23" customBuiltin="1"/>
    <cellStyle name="Kontrolní buňka 2" xfId="806"/>
    <cellStyle name="Kontrolní buňka 2 2" xfId="807"/>
    <cellStyle name="Kontrolní buňka 2 2 2" xfId="2344"/>
    <cellStyle name="Kontrolní buňka 2 3" xfId="808"/>
    <cellStyle name="Kontrolní buňka 2 3 2" xfId="2345"/>
    <cellStyle name="Kontrolní buňka 2 4" xfId="809"/>
    <cellStyle name="Kontrolní buňka 2 4 2" xfId="810"/>
    <cellStyle name="Kontrolní buňka 2 4 3" xfId="2346"/>
    <cellStyle name="Kontrolní buňka 2 5" xfId="811"/>
    <cellStyle name="Kontrolní buňka 2 5 2" xfId="812"/>
    <cellStyle name="Kontrolní buňka 2 6" xfId="813"/>
    <cellStyle name="Kontrolní buňka 2 6 2" xfId="814"/>
    <cellStyle name="Kontrolní buňka 2 7" xfId="815"/>
    <cellStyle name="Kontrolní buňka 2 8" xfId="1790"/>
    <cellStyle name="Kontrolní buňka 2 8 2" xfId="1935"/>
    <cellStyle name="Kontrolní buňka 2 9" xfId="1686"/>
    <cellStyle name="Kontrolní buňka 3" xfId="816"/>
    <cellStyle name="Kontrolní buňka 3 2" xfId="817"/>
    <cellStyle name="Kontrolní buňka 3 3" xfId="2347"/>
    <cellStyle name="Kontrolní buňka 4" xfId="818"/>
    <cellStyle name="Kontrolní buňka 4 2" xfId="819"/>
    <cellStyle name="Kontrolní buňka 4 3" xfId="2348"/>
    <cellStyle name="Kontrolní buňka 5" xfId="1559"/>
    <cellStyle name="lehký dolní okraj" xfId="820"/>
    <cellStyle name="lehký dolní okraj 10" xfId="821"/>
    <cellStyle name="lehký dolní okraj 11" xfId="822"/>
    <cellStyle name="lehký dolní okraj 12" xfId="823"/>
    <cellStyle name="lehký dolní okraj 13" xfId="824"/>
    <cellStyle name="lehký dolní okraj 14" xfId="825"/>
    <cellStyle name="lehký dolní okraj 15" xfId="826"/>
    <cellStyle name="lehký dolní okraj 16" xfId="827"/>
    <cellStyle name="lehký dolní okraj 17" xfId="828"/>
    <cellStyle name="lehký dolní okraj 18" xfId="829"/>
    <cellStyle name="lehký dolní okraj 19" xfId="830"/>
    <cellStyle name="lehký dolní okraj 2" xfId="831"/>
    <cellStyle name="lehký dolní okraj 20" xfId="832"/>
    <cellStyle name="lehký dolní okraj 21" xfId="833"/>
    <cellStyle name="lehký dolní okraj 22" xfId="834"/>
    <cellStyle name="lehký dolní okraj 23" xfId="835"/>
    <cellStyle name="lehký dolní okraj 24" xfId="836"/>
    <cellStyle name="lehký dolní okraj 25" xfId="837"/>
    <cellStyle name="lehký dolní okraj 26" xfId="838"/>
    <cellStyle name="lehký dolní okraj 27" xfId="839"/>
    <cellStyle name="lehký dolní okraj 28" xfId="840"/>
    <cellStyle name="lehký dolní okraj 29" xfId="841"/>
    <cellStyle name="lehký dolní okraj 3" xfId="842"/>
    <cellStyle name="lehký dolní okraj 30" xfId="843"/>
    <cellStyle name="lehký dolní okraj 31" xfId="844"/>
    <cellStyle name="lehký dolní okraj 32" xfId="845"/>
    <cellStyle name="lehký dolní okraj 33" xfId="846"/>
    <cellStyle name="lehký dolní okraj 34" xfId="847"/>
    <cellStyle name="lehký dolní okraj 35" xfId="848"/>
    <cellStyle name="lehký dolní okraj 36" xfId="849"/>
    <cellStyle name="lehký dolní okraj 37" xfId="850"/>
    <cellStyle name="lehký dolní okraj 38" xfId="851"/>
    <cellStyle name="lehký dolní okraj 39" xfId="852"/>
    <cellStyle name="lehký dolní okraj 4" xfId="853"/>
    <cellStyle name="lehký dolní okraj 40" xfId="854"/>
    <cellStyle name="lehký dolní okraj 41" xfId="855"/>
    <cellStyle name="lehký dolní okraj 42" xfId="856"/>
    <cellStyle name="lehký dolní okraj 43" xfId="857"/>
    <cellStyle name="lehký dolní okraj 44" xfId="2349"/>
    <cellStyle name="lehký dolní okraj 5" xfId="858"/>
    <cellStyle name="lehký dolní okraj 6" xfId="859"/>
    <cellStyle name="lehký dolní okraj 7" xfId="860"/>
    <cellStyle name="lehký dolní okraj 8" xfId="861"/>
    <cellStyle name="lehký dolní okraj 9" xfId="862"/>
    <cellStyle name="Link Currency (0)" xfId="2350"/>
    <cellStyle name="Link Currency (2)" xfId="2351"/>
    <cellStyle name="Link Units (0)" xfId="2352"/>
    <cellStyle name="Link Units (1)" xfId="2353"/>
    <cellStyle name="Link Units (2)" xfId="2354"/>
    <cellStyle name="Linked Cells" xfId="2355"/>
    <cellStyle name="Měna" xfId="103" builtinId="4"/>
    <cellStyle name="Měna 2" xfId="216"/>
    <cellStyle name="Měna 2 2" xfId="199"/>
    <cellStyle name="Měna 2 2 2" xfId="2357"/>
    <cellStyle name="Měna 2 2 2 2" xfId="2927"/>
    <cellStyle name="Měna 2 2 3" xfId="2825"/>
    <cellStyle name="Měna 2 2 4" xfId="1747"/>
    <cellStyle name="Měna 2 3" xfId="1463"/>
    <cellStyle name="Měna 2 3 2" xfId="2926"/>
    <cellStyle name="Měna 2 3 3" xfId="2356"/>
    <cellStyle name="Měna 2 4" xfId="2762"/>
    <cellStyle name="Měna 2 5" xfId="2833"/>
    <cellStyle name="Měna 2 6" xfId="1710"/>
    <cellStyle name="Měna 3" xfId="1471"/>
    <cellStyle name="Měna 3 2" xfId="1659"/>
    <cellStyle name="Měna 3 2 2" xfId="2729"/>
    <cellStyle name="Měna 3 2 2 2" xfId="3035"/>
    <cellStyle name="Měna 3 2 3" xfId="2873"/>
    <cellStyle name="Měna 3 3" xfId="2928"/>
    <cellStyle name="Měna 3 4" xfId="2358"/>
    <cellStyle name="Měna 4" xfId="117"/>
    <cellStyle name="Měna 4 2" xfId="2929"/>
    <cellStyle name="Měna 4 3" xfId="2359"/>
    <cellStyle name="Měna 5" xfId="1657"/>
    <cellStyle name="Měna 5 2" xfId="1920"/>
    <cellStyle name="Měna 5 2 2" xfId="2915"/>
    <cellStyle name="Měna 5 3" xfId="2736"/>
    <cellStyle name="Měna 5 3 2" xfId="3041"/>
    <cellStyle name="Měna 5 4" xfId="2874"/>
    <cellStyle name="Měna 6" xfId="1918"/>
    <cellStyle name="Měna 6 2" xfId="2913"/>
    <cellStyle name="Měna 7" xfId="2752"/>
    <cellStyle name="Měna 7 2" xfId="3045"/>
    <cellStyle name="Měna 8" xfId="2902"/>
    <cellStyle name="měny 2" xfId="863"/>
    <cellStyle name="měny 2 2" xfId="864"/>
    <cellStyle name="měny 2 3" xfId="865"/>
    <cellStyle name="měny 2 4" xfId="866"/>
    <cellStyle name="měny 2 4 2" xfId="1511"/>
    <cellStyle name="měny 2 4 2 2" xfId="2819"/>
    <cellStyle name="měny 2 4 3" xfId="1792"/>
    <cellStyle name="měny 2 5" xfId="867"/>
    <cellStyle name="měny 2 5 2" xfId="1512"/>
    <cellStyle name="měny 2 5 2 2" xfId="2820"/>
    <cellStyle name="měny 2 5 3" xfId="1793"/>
    <cellStyle name="měny 2 6" xfId="868"/>
    <cellStyle name="měny 2 6 2" xfId="1513"/>
    <cellStyle name="měny 2 6 2 2" xfId="2821"/>
    <cellStyle name="měny 2 6 3" xfId="1794"/>
    <cellStyle name="měny 2 7" xfId="1510"/>
    <cellStyle name="měny 2 7 2" xfId="2360"/>
    <cellStyle name="měny 2 8" xfId="2818"/>
    <cellStyle name="měny 2 9" xfId="1791"/>
    <cellStyle name="měny 3" xfId="869"/>
    <cellStyle name="Milliers [0]_!!!GO" xfId="2361"/>
    <cellStyle name="Milliers_!!!GO" xfId="2362"/>
    <cellStyle name="MJPolozky" xfId="36"/>
    <cellStyle name="MnozstviPolozky" xfId="37"/>
    <cellStyle name="množství" xfId="870"/>
    <cellStyle name="Monétaire [0]_!!!GO" xfId="2363"/>
    <cellStyle name="Monétaire_!!!GO" xfId="2364"/>
    <cellStyle name="Month" xfId="38"/>
    <cellStyle name="Month 2" xfId="872"/>
    <cellStyle name="Month 3" xfId="873"/>
    <cellStyle name="Month 4" xfId="874"/>
    <cellStyle name="Month 5" xfId="875"/>
    <cellStyle name="Month 6" xfId="876"/>
    <cellStyle name="Month 7" xfId="871"/>
    <cellStyle name="Month 7 2" xfId="1560"/>
    <cellStyle name="muj" xfId="39"/>
    <cellStyle name="nadpis" xfId="877"/>
    <cellStyle name="Nadpis 1" xfId="40" builtinId="16" customBuiltin="1"/>
    <cellStyle name="Nadpis 1 2" xfId="878"/>
    <cellStyle name="Nadpis 1 2 2" xfId="879"/>
    <cellStyle name="Nadpis 1 2 2 2" xfId="2366"/>
    <cellStyle name="Nadpis 1 2 3" xfId="880"/>
    <cellStyle name="Nadpis 1 2 4" xfId="881"/>
    <cellStyle name="Nadpis 1 2 4 2" xfId="882"/>
    <cellStyle name="Nadpis 1 2 5" xfId="883"/>
    <cellStyle name="Nadpis 1 2 5 2" xfId="884"/>
    <cellStyle name="Nadpis 1 2 6" xfId="885"/>
    <cellStyle name="Nadpis 1 2 6 2" xfId="886"/>
    <cellStyle name="Nadpis 1 2 7" xfId="1795"/>
    <cellStyle name="Nadpis 1 2 7 2" xfId="1936"/>
    <cellStyle name="Nadpis 1 2 8" xfId="1687"/>
    <cellStyle name="Nadpis 1 3" xfId="887"/>
    <cellStyle name="Nadpis 1 3 2" xfId="888"/>
    <cellStyle name="Nadpis 1 3 3" xfId="2367"/>
    <cellStyle name="Nadpis 1 4" xfId="889"/>
    <cellStyle name="Nadpis 1 4 2" xfId="890"/>
    <cellStyle name="Nadpis 1 4 3" xfId="2368"/>
    <cellStyle name="Nadpis 1 5" xfId="1561"/>
    <cellStyle name="Nadpis 1 5 2" xfId="2369"/>
    <cellStyle name="Nadpis 2" xfId="41" builtinId="17" customBuiltin="1"/>
    <cellStyle name="Nadpis 2 2" xfId="891"/>
    <cellStyle name="Nadpis 2 2 2" xfId="892"/>
    <cellStyle name="Nadpis 2 2 2 2" xfId="2370"/>
    <cellStyle name="Nadpis 2 2 3" xfId="893"/>
    <cellStyle name="Nadpis 2 2 4" xfId="894"/>
    <cellStyle name="Nadpis 2 2 4 2" xfId="895"/>
    <cellStyle name="Nadpis 2 2 5" xfId="896"/>
    <cellStyle name="Nadpis 2 2 5 2" xfId="897"/>
    <cellStyle name="Nadpis 2 2 6" xfId="898"/>
    <cellStyle name="Nadpis 2 2 6 2" xfId="899"/>
    <cellStyle name="Nadpis 2 2 7" xfId="1796"/>
    <cellStyle name="Nadpis 2 2 7 2" xfId="1937"/>
    <cellStyle name="Nadpis 2 2 8" xfId="1688"/>
    <cellStyle name="Nadpis 2 3" xfId="900"/>
    <cellStyle name="Nadpis 2 3 2" xfId="901"/>
    <cellStyle name="Nadpis 2 3 3" xfId="2371"/>
    <cellStyle name="Nadpis 2 4" xfId="902"/>
    <cellStyle name="Nadpis 2 4 2" xfId="903"/>
    <cellStyle name="Nadpis 2 4 3" xfId="2372"/>
    <cellStyle name="Nadpis 2 5" xfId="1562"/>
    <cellStyle name="Nadpis 3" xfId="42" builtinId="18" customBuiltin="1"/>
    <cellStyle name="Nadpis 3 2" xfId="904"/>
    <cellStyle name="Nadpis 3 2 2" xfId="905"/>
    <cellStyle name="Nadpis 3 2 2 2" xfId="2373"/>
    <cellStyle name="Nadpis 3 2 3" xfId="906"/>
    <cellStyle name="Nadpis 3 2 4" xfId="907"/>
    <cellStyle name="Nadpis 3 2 4 2" xfId="908"/>
    <cellStyle name="Nadpis 3 2 5" xfId="909"/>
    <cellStyle name="Nadpis 3 2 5 2" xfId="910"/>
    <cellStyle name="Nadpis 3 2 6" xfId="911"/>
    <cellStyle name="Nadpis 3 2 6 2" xfId="912"/>
    <cellStyle name="Nadpis 3 2 7" xfId="1797"/>
    <cellStyle name="Nadpis 3 2 7 2" xfId="1938"/>
    <cellStyle name="Nadpis 3 2 8" xfId="1689"/>
    <cellStyle name="Nadpis 3 3" xfId="913"/>
    <cellStyle name="Nadpis 3 3 2" xfId="914"/>
    <cellStyle name="Nadpis 3 3 3" xfId="2374"/>
    <cellStyle name="Nadpis 3 4" xfId="915"/>
    <cellStyle name="Nadpis 3 4 2" xfId="916"/>
    <cellStyle name="Nadpis 3 4 3" xfId="2375"/>
    <cellStyle name="Nadpis 3 5" xfId="1563"/>
    <cellStyle name="Nadpis 4" xfId="43" builtinId="19" customBuiltin="1"/>
    <cellStyle name="Nadpis 4 2" xfId="917"/>
    <cellStyle name="Nadpis 4 2 2" xfId="918"/>
    <cellStyle name="Nadpis 4 2 2 2" xfId="2376"/>
    <cellStyle name="Nadpis 4 2 3" xfId="919"/>
    <cellStyle name="Nadpis 4 2 4" xfId="920"/>
    <cellStyle name="Nadpis 4 2 4 2" xfId="921"/>
    <cellStyle name="Nadpis 4 2 5" xfId="922"/>
    <cellStyle name="Nadpis 4 2 5 2" xfId="923"/>
    <cellStyle name="Nadpis 4 2 6" xfId="924"/>
    <cellStyle name="Nadpis 4 2 6 2" xfId="925"/>
    <cellStyle name="Nadpis 4 2 7" xfId="1798"/>
    <cellStyle name="Nadpis 4 2 7 2" xfId="1939"/>
    <cellStyle name="Nadpis 4 2 8" xfId="1690"/>
    <cellStyle name="Nadpis 4 3" xfId="926"/>
    <cellStyle name="Nadpis 4 3 2" xfId="927"/>
    <cellStyle name="Nadpis 4 3 3" xfId="2377"/>
    <cellStyle name="Nadpis 4 4" xfId="928"/>
    <cellStyle name="Nadpis 4 4 2" xfId="929"/>
    <cellStyle name="Nadpis 4 4 3" xfId="2378"/>
    <cellStyle name="Nadpis 4 5" xfId="1564"/>
    <cellStyle name="NADPIS 5" xfId="2365"/>
    <cellStyle name="NADPIS 6" xfId="2682"/>
    <cellStyle name="NADPIS 7" xfId="2674"/>
    <cellStyle name="NADPIS 8" xfId="2683"/>
    <cellStyle name="Nadpis listu" xfId="2379"/>
    <cellStyle name="nadpis-12" xfId="930"/>
    <cellStyle name="Nadpis3" xfId="2380"/>
    <cellStyle name="Nadpis3 2" xfId="2673"/>
    <cellStyle name="Nadpis4" xfId="2381"/>
    <cellStyle name="Nadpis4 2" xfId="2672"/>
    <cellStyle name="nadpis5" xfId="2382"/>
    <cellStyle name="nadpis5 2" xfId="2671"/>
    <cellStyle name="nadpis-podtr." xfId="931"/>
    <cellStyle name="nadpis-podtr-12" xfId="932"/>
    <cellStyle name="nadpis-podtr-šik" xfId="933"/>
    <cellStyle name="NAROW" xfId="934"/>
    <cellStyle name="NAROW 2" xfId="1607"/>
    <cellStyle name="NAROW 2 2" xfId="1799"/>
    <cellStyle name="Název" xfId="44" builtinId="15" customBuiltin="1"/>
    <cellStyle name="Název 2" xfId="935"/>
    <cellStyle name="Název 2 2" xfId="936"/>
    <cellStyle name="Název 2 2 2" xfId="2383"/>
    <cellStyle name="Název 2 3" xfId="937"/>
    <cellStyle name="Název 2 4" xfId="938"/>
    <cellStyle name="Název 2 4 2" xfId="939"/>
    <cellStyle name="Název 2 5" xfId="940"/>
    <cellStyle name="Název 2 5 2" xfId="941"/>
    <cellStyle name="Název 2 6" xfId="942"/>
    <cellStyle name="Název 2 6 2" xfId="943"/>
    <cellStyle name="Název 2 7" xfId="1800"/>
    <cellStyle name="Název 2 7 2" xfId="1940"/>
    <cellStyle name="Název 2 8" xfId="1691"/>
    <cellStyle name="Název 3" xfId="944"/>
    <cellStyle name="Název 3 2" xfId="945"/>
    <cellStyle name="Název 3 3" xfId="2384"/>
    <cellStyle name="Název 4" xfId="946"/>
    <cellStyle name="Název 4 2" xfId="947"/>
    <cellStyle name="Název 4 3" xfId="2385"/>
    <cellStyle name="Název 5" xfId="1565"/>
    <cellStyle name="Název 5 2" xfId="2386"/>
    <cellStyle name="nazev_skup" xfId="2387"/>
    <cellStyle name="NazevOddilu" xfId="45"/>
    <cellStyle name="NazevPolozky" xfId="46"/>
    <cellStyle name="NazevSouctuOddilu" xfId="47"/>
    <cellStyle name="Neutrálna" xfId="2388"/>
    <cellStyle name="Neutrálna 2" xfId="2389"/>
    <cellStyle name="Neutrální" xfId="48" builtinId="28" customBuiltin="1"/>
    <cellStyle name="Neutrální 2" xfId="948"/>
    <cellStyle name="Neutrální 2 2" xfId="949"/>
    <cellStyle name="Neutrální 2 2 2" xfId="2390"/>
    <cellStyle name="Neutrální 2 3" xfId="950"/>
    <cellStyle name="Neutrální 2 3 2" xfId="2391"/>
    <cellStyle name="Neutrální 2 4" xfId="951"/>
    <cellStyle name="Neutrální 2 4 2" xfId="952"/>
    <cellStyle name="Neutrální 2 4 3" xfId="2392"/>
    <cellStyle name="Neutrální 2 5" xfId="953"/>
    <cellStyle name="Neutrální 2 5 2" xfId="954"/>
    <cellStyle name="Neutrální 2 6" xfId="955"/>
    <cellStyle name="Neutrální 2 6 2" xfId="956"/>
    <cellStyle name="Neutrální 2 7" xfId="1801"/>
    <cellStyle name="Neutrální 2 7 2" xfId="1941"/>
    <cellStyle name="Neutrální 2 8" xfId="1692"/>
    <cellStyle name="Neutrální 3" xfId="957"/>
    <cellStyle name="Neutrální 3 2" xfId="958"/>
    <cellStyle name="Neutrální 3 2 2" xfId="2394"/>
    <cellStyle name="Neutrální 3 3" xfId="2393"/>
    <cellStyle name="Neutrální 4" xfId="959"/>
    <cellStyle name="Neutrální 4 2" xfId="960"/>
    <cellStyle name="Neutrální 4 3" xfId="2395"/>
    <cellStyle name="Neutrální 5" xfId="1566"/>
    <cellStyle name="Neutrální 5 2" xfId="2396"/>
    <cellStyle name="no dec" xfId="2397"/>
    <cellStyle name="normal" xfId="961"/>
    <cellStyle name="Normal - Style1" xfId="2398"/>
    <cellStyle name="Normal 11" xfId="49"/>
    <cellStyle name="Normal 11 2" xfId="963"/>
    <cellStyle name="Normal 11 2 2" xfId="2895"/>
    <cellStyle name="Normal 11 3" xfId="964"/>
    <cellStyle name="Normal 11 3 2" xfId="2896"/>
    <cellStyle name="Normal 11 4" xfId="965"/>
    <cellStyle name="Normal 11 4 2" xfId="2897"/>
    <cellStyle name="Normal 11 5" xfId="962"/>
    <cellStyle name="Normal 11 5 2" xfId="1567"/>
    <cellStyle name="Normal 2" xfId="1608"/>
    <cellStyle name="Normal 2 2" xfId="1609"/>
    <cellStyle name="Normal 2 2 2" xfId="1738"/>
    <cellStyle name="Normal 2 3" xfId="1714"/>
    <cellStyle name="Normal 3" xfId="1610"/>
    <cellStyle name="Normal 3 2" xfId="1611"/>
    <cellStyle name="Normal 3 2 2" xfId="1736"/>
    <cellStyle name="Normal 3 3" xfId="1737"/>
    <cellStyle name="Normal 4" xfId="1612"/>
    <cellStyle name="Normal 4 2" xfId="1735"/>
    <cellStyle name="Normal 5" xfId="1613"/>
    <cellStyle name="Normal 6" xfId="1614"/>
    <cellStyle name="Normal 7" xfId="1615"/>
    <cellStyle name="Normal_!!!GO" xfId="2399"/>
    <cellStyle name="Normální" xfId="0" builtinId="0"/>
    <cellStyle name="Normální 10" xfId="1445"/>
    <cellStyle name="Normální 10 10" xfId="1917"/>
    <cellStyle name="Normální 10 11" xfId="1715"/>
    <cellStyle name="normální 10 2" xfId="966"/>
    <cellStyle name="Normální 10 2 2" xfId="2401"/>
    <cellStyle name="normální 10 3" xfId="967"/>
    <cellStyle name="Normální 10 4" xfId="1827"/>
    <cellStyle name="Normální 10 4 2" xfId="2400"/>
    <cellStyle name="Normální 10 4 2 2" xfId="2930"/>
    <cellStyle name="Normální 10 5" xfId="1901"/>
    <cellStyle name="Normální 10 5 2" xfId="2684"/>
    <cellStyle name="Normální 10 5 2 2" xfId="3010"/>
    <cellStyle name="Normální 10 6" xfId="1902"/>
    <cellStyle name="Normální 10 6 2" xfId="2670"/>
    <cellStyle name="Normální 10 6 2 2" xfId="3007"/>
    <cellStyle name="Normální 10 7" xfId="1904"/>
    <cellStyle name="Normální 10 7 2" xfId="2686"/>
    <cellStyle name="Normální 10 7 2 2" xfId="3011"/>
    <cellStyle name="Normální 10 8" xfId="1905"/>
    <cellStyle name="Normální 10 9" xfId="1906"/>
    <cellStyle name="Normální 11" xfId="1451"/>
    <cellStyle name="Normální 11 10" xfId="2669"/>
    <cellStyle name="Normální 11 10 2" xfId="2886"/>
    <cellStyle name="Normální 11 11" xfId="2899"/>
    <cellStyle name="Normální 11 12" xfId="2901"/>
    <cellStyle name="Normální 11 13" xfId="2878"/>
    <cellStyle name="Normální 11 14" xfId="1829"/>
    <cellStyle name="normální 11 2" xfId="968"/>
    <cellStyle name="Normální 11 2 2" xfId="2403"/>
    <cellStyle name="normální 11 3" xfId="969"/>
    <cellStyle name="Normální 11 3 2" xfId="2404"/>
    <cellStyle name="Normální 11 4" xfId="1521"/>
    <cellStyle name="Normální 11 4 2" xfId="2883"/>
    <cellStyle name="Normální 11 4 3" xfId="2405"/>
    <cellStyle name="Normální 11 5" xfId="2406"/>
    <cellStyle name="Normální 11 5 2" xfId="2407"/>
    <cellStyle name="Normální 11 5 3" xfId="2890"/>
    <cellStyle name="Normální 11 6" xfId="2408"/>
    <cellStyle name="Normální 11 6 2" xfId="2891"/>
    <cellStyle name="Normální 11 7" xfId="2409"/>
    <cellStyle name="Normální 11 7 2" xfId="2888"/>
    <cellStyle name="Normální 11 8" xfId="2402"/>
    <cellStyle name="Normální 11 8 2" xfId="2884"/>
    <cellStyle name="Normální 11 9" xfId="2685"/>
    <cellStyle name="Normální 11 9 2" xfId="2892"/>
    <cellStyle name="Normální 12" xfId="205"/>
    <cellStyle name="normální 12 2" xfId="970"/>
    <cellStyle name="Normální 12 2 2" xfId="2411"/>
    <cellStyle name="normální 12 3" xfId="971"/>
    <cellStyle name="Normální 12 3 2" xfId="2412"/>
    <cellStyle name="Normální 12 4" xfId="2413"/>
    <cellStyle name="Normální 12 4 2" xfId="2414"/>
    <cellStyle name="Normální 12 5" xfId="2415"/>
    <cellStyle name="Normální 12 6" xfId="2416"/>
    <cellStyle name="Normální 12 7" xfId="2410"/>
    <cellStyle name="Normální 12 8" xfId="2704"/>
    <cellStyle name="Normální 12 9" xfId="2879"/>
    <cellStyle name="Normální 13" xfId="1390"/>
    <cellStyle name="normální 13 2" xfId="972"/>
    <cellStyle name="Normální 13 2 2" xfId="2418"/>
    <cellStyle name="Normální 13 2 2 2" xfId="2931"/>
    <cellStyle name="normální 13 3" xfId="973"/>
    <cellStyle name="Normální 13 4" xfId="1522"/>
    <cellStyle name="Normální 13 4 2" xfId="2417"/>
    <cellStyle name="Normální 13 5" xfId="2705"/>
    <cellStyle name="Normální 14" xfId="1523"/>
    <cellStyle name="normální 14 2" xfId="974"/>
    <cellStyle name="normální 14 3" xfId="975"/>
    <cellStyle name="Normální 14 4" xfId="2419"/>
    <cellStyle name="Normální 14 5" xfId="2706"/>
    <cellStyle name="Normální 14 6" xfId="1832"/>
    <cellStyle name="Normální 15" xfId="1590"/>
    <cellStyle name="normální 15 2" xfId="976"/>
    <cellStyle name="normální 15 3" xfId="977"/>
    <cellStyle name="Normální 15 4" xfId="2420"/>
    <cellStyle name="Normální 15 5" xfId="2707"/>
    <cellStyle name="Normální 15 6" xfId="1897"/>
    <cellStyle name="Normální 16" xfId="1625"/>
    <cellStyle name="normální 16 2" xfId="978"/>
    <cellStyle name="normální 16 3" xfId="979"/>
    <cellStyle name="Normální 16 4" xfId="2421"/>
    <cellStyle name="Normální 16 5" xfId="2708"/>
    <cellStyle name="Normální 16 6" xfId="1837"/>
    <cellStyle name="Normální 17" xfId="1626"/>
    <cellStyle name="normální 17 2" xfId="980"/>
    <cellStyle name="normální 17 3" xfId="981"/>
    <cellStyle name="Normální 17 4" xfId="2422"/>
    <cellStyle name="Normální 17 5" xfId="2709"/>
    <cellStyle name="Normální 17 6" xfId="2885"/>
    <cellStyle name="Normální 17 7" xfId="1892"/>
    <cellStyle name="Normální 18" xfId="1627"/>
    <cellStyle name="normální 18 2" xfId="982"/>
    <cellStyle name="normální 18 3" xfId="983"/>
    <cellStyle name="Normální 18 4" xfId="2423"/>
    <cellStyle name="Normální 18 5" xfId="2710"/>
    <cellStyle name="Normální 18 6" xfId="2887"/>
    <cellStyle name="Normální 18 7" xfId="1855"/>
    <cellStyle name="Normální 19" xfId="1468"/>
    <cellStyle name="normální 19 2" xfId="984"/>
    <cellStyle name="normální 19 3" xfId="985"/>
    <cellStyle name="Normální 19 4" xfId="2424"/>
    <cellStyle name="Normální 19 5" xfId="2711"/>
    <cellStyle name="Normální 19 6" xfId="2893"/>
    <cellStyle name="Normální 19 7" xfId="1847"/>
    <cellStyle name="normální 2" xfId="100"/>
    <cellStyle name="Normální 2 10" xfId="1833"/>
    <cellStyle name="normální 2 10 2" xfId="2425"/>
    <cellStyle name="normální 2 11" xfId="1885"/>
    <cellStyle name="normální 2 12" xfId="1890"/>
    <cellStyle name="normální 2 13" xfId="1857"/>
    <cellStyle name="normální 2 14" xfId="1848"/>
    <cellStyle name="normální 2 15" xfId="2749"/>
    <cellStyle name="Normální 2 16" xfId="1645"/>
    <cellStyle name="normální 2 2" xfId="987"/>
    <cellStyle name="normální 2 2 2" xfId="988"/>
    <cellStyle name="normální 2 2 2 2" xfId="2426"/>
    <cellStyle name="normální 2 2 3" xfId="989"/>
    <cellStyle name="normální 2 2 3 2" xfId="2427"/>
    <cellStyle name="normální 2 2 4" xfId="990"/>
    <cellStyle name="normální 2 2 5" xfId="1450"/>
    <cellStyle name="normální 2 2 6" xfId="1802"/>
    <cellStyle name="normální 2 2 6 2" xfId="1942"/>
    <cellStyle name="normální 2 2 7" xfId="1882"/>
    <cellStyle name="normální 2 2 8" xfId="1707"/>
    <cellStyle name="normální 2 3" xfId="991"/>
    <cellStyle name="normální 2 3 2" xfId="1803"/>
    <cellStyle name="Normální 2 3 2 2" xfId="2428"/>
    <cellStyle name="Normální 2 3 3" xfId="1943"/>
    <cellStyle name="normální 2 3 4" xfId="2735"/>
    <cellStyle name="normální 2 3 5" xfId="2876"/>
    <cellStyle name="normální 2 3 6" xfId="1655"/>
    <cellStyle name="normální 2 4" xfId="992"/>
    <cellStyle name="Normální 2 4 2" xfId="1944"/>
    <cellStyle name="normální 2 5" xfId="986"/>
    <cellStyle name="Normální 2 5 2" xfId="2429"/>
    <cellStyle name="normální 2 6" xfId="1449"/>
    <cellStyle name="normální 2 6 2" xfId="1520"/>
    <cellStyle name="normální 2 6 2 2" xfId="2882"/>
    <cellStyle name="Normální 2 6 2 3" xfId="2430"/>
    <cellStyle name="normální 2 6 3" xfId="2889"/>
    <cellStyle name="normální 2 6 4" xfId="2898"/>
    <cellStyle name="normální 2 6 5" xfId="2900"/>
    <cellStyle name="normální 2 6 6" xfId="2877"/>
    <cellStyle name="normální 2 6 7" xfId="2908"/>
    <cellStyle name="normální 2 6 8" xfId="1828"/>
    <cellStyle name="Normální 2 7" xfId="202"/>
    <cellStyle name="normální 2 7 2" xfId="2431"/>
    <cellStyle name="Normální 2 7 3" xfId="2880"/>
    <cellStyle name="Normální 2 8" xfId="1455"/>
    <cellStyle name="normální 2 8 2" xfId="1597"/>
    <cellStyle name="Normální 2 9" xfId="1466"/>
    <cellStyle name="normální 2 9 2" xfId="2432"/>
    <cellStyle name="Normální 2 9 3" xfId="1899"/>
    <cellStyle name="normální 2_cel_vzor" xfId="993"/>
    <cellStyle name="Normální 20" xfId="1519"/>
    <cellStyle name="normální 20 2" xfId="994"/>
    <cellStyle name="Normální 20 2 2" xfId="2434"/>
    <cellStyle name="normální 20 3" xfId="995"/>
    <cellStyle name="Normální 20 4" xfId="2433"/>
    <cellStyle name="Normální 20 5" xfId="2712"/>
    <cellStyle name="Normální 20 6" xfId="2894"/>
    <cellStyle name="Normální 20 7" xfId="1856"/>
    <cellStyle name="Normální 21" xfId="2435"/>
    <cellStyle name="normální 21 2" xfId="996"/>
    <cellStyle name="Normální 21 2 2" xfId="2436"/>
    <cellStyle name="normální 21 3" xfId="997"/>
    <cellStyle name="Normální 22" xfId="2437"/>
    <cellStyle name="normální 22 2" xfId="998"/>
    <cellStyle name="normální 22 2 2" xfId="1804"/>
    <cellStyle name="Normální 22 2 3" xfId="2739"/>
    <cellStyle name="Normální 22 2 4" xfId="2872"/>
    <cellStyle name="Normální 22 2 5" xfId="1660"/>
    <cellStyle name="normální 22 3" xfId="999"/>
    <cellStyle name="Normální 23" xfId="2438"/>
    <cellStyle name="normální 23 2" xfId="1000"/>
    <cellStyle name="normální 23 3" xfId="1001"/>
    <cellStyle name="Normální 24" xfId="2439"/>
    <cellStyle name="normální 24 2" xfId="1002"/>
    <cellStyle name="normální 24 3" xfId="1003"/>
    <cellStyle name="Normální 25" xfId="2440"/>
    <cellStyle name="normální 25 2" xfId="1004"/>
    <cellStyle name="normální 25 3" xfId="1005"/>
    <cellStyle name="normální 256" xfId="1006"/>
    <cellStyle name="normální 257" xfId="1007"/>
    <cellStyle name="normální 258" xfId="1008"/>
    <cellStyle name="normální 259" xfId="1009"/>
    <cellStyle name="Normální 26" xfId="2441"/>
    <cellStyle name="normální 26 2" xfId="1010"/>
    <cellStyle name="normální 26 3" xfId="1011"/>
    <cellStyle name="normální 260" xfId="1012"/>
    <cellStyle name="normální 261" xfId="1013"/>
    <cellStyle name="normální 262" xfId="1014"/>
    <cellStyle name="Normální 27" xfId="2442"/>
    <cellStyle name="normální 27 2" xfId="1015"/>
    <cellStyle name="normální 27 3" xfId="1016"/>
    <cellStyle name="Normální 28" xfId="1656"/>
    <cellStyle name="normální 28 2" xfId="1017"/>
    <cellStyle name="normální 28 3" xfId="1018"/>
    <cellStyle name="Normální 28 4" xfId="2443"/>
    <cellStyle name="Normální 28 5" xfId="2713"/>
    <cellStyle name="Normální 28 6" xfId="2738"/>
    <cellStyle name="Normální 28 7" xfId="2875"/>
    <cellStyle name="Normální 29" xfId="1919"/>
    <cellStyle name="normální 29 2" xfId="1019"/>
    <cellStyle name="normální 29 3" xfId="1020"/>
    <cellStyle name="Normální 29 4" xfId="2914"/>
    <cellStyle name="normální 3" xfId="101"/>
    <cellStyle name="normální 3 10" xfId="1021"/>
    <cellStyle name="normální 3 11" xfId="1022"/>
    <cellStyle name="normální 3 12" xfId="1023"/>
    <cellStyle name="normální 3 13" xfId="1024"/>
    <cellStyle name="normální 3 14" xfId="1025"/>
    <cellStyle name="normální 3 15" xfId="1026"/>
    <cellStyle name="normální 3 16" xfId="1027"/>
    <cellStyle name="normální 3 17" xfId="1028"/>
    <cellStyle name="normální 3 18" xfId="1029"/>
    <cellStyle name="normální 3 19" xfId="1030"/>
    <cellStyle name="normální 3 2" xfId="102"/>
    <cellStyle name="normální 3 2 2" xfId="106"/>
    <cellStyle name="normální 3 2 2 2" xfId="219"/>
    <cellStyle name="normální 3 2 2 2 2" xfId="2910"/>
    <cellStyle name="normální 3 2 2 2 3" xfId="1854"/>
    <cellStyle name="normální 3 2 2 3" xfId="1599"/>
    <cellStyle name="normální 3 2 2 3 2" xfId="1946"/>
    <cellStyle name="normální 3 2 2 4" xfId="119"/>
    <cellStyle name="normální 3 2 2 4 2" xfId="3047"/>
    <cellStyle name="normální 3 2 2 4 3" xfId="2755"/>
    <cellStyle name="normální 3 2 2 5" xfId="1805"/>
    <cellStyle name="normální 3 2 3" xfId="108"/>
    <cellStyle name="normální 3 2 3 2" xfId="221"/>
    <cellStyle name="normální 3 2 3 2 2" xfId="3026"/>
    <cellStyle name="normální 3 2 3 3" xfId="1515"/>
    <cellStyle name="normální 3 2 3 4" xfId="121"/>
    <cellStyle name="normální 3 2 3 5" xfId="2720"/>
    <cellStyle name="normální 3 2 4" xfId="215"/>
    <cellStyle name="normální 3 2 4 2" xfId="3037"/>
    <cellStyle name="normální 3 2 4 3" xfId="2731"/>
    <cellStyle name="normální 3 2 5" xfId="1031"/>
    <cellStyle name="normální 3 2 5 2" xfId="3044"/>
    <cellStyle name="normální 3 2 5 3" xfId="2751"/>
    <cellStyle name="normální 3 2 6" xfId="1470"/>
    <cellStyle name="normální 3 2 6 2" xfId="2766"/>
    <cellStyle name="normální 3 2 7" xfId="1629"/>
    <cellStyle name="normální 3 2 8" xfId="116"/>
    <cellStyle name="normální 3 2 9" xfId="1709"/>
    <cellStyle name="normální 3 20" xfId="1032"/>
    <cellStyle name="Normální 3 21" xfId="200"/>
    <cellStyle name="normální 3 21 2" xfId="1598"/>
    <cellStyle name="Normální 3 21 2 2" xfId="1945"/>
    <cellStyle name="Normální 3 22" xfId="1456"/>
    <cellStyle name="Normální 3 22 2" xfId="2621"/>
    <cellStyle name="normální 3 23" xfId="1469"/>
    <cellStyle name="Normální 3 23 2" xfId="2700"/>
    <cellStyle name="Normální 3 23 3" xfId="1898"/>
    <cellStyle name="Normální 3 24" xfId="1464"/>
    <cellStyle name="Normální 3 24 2" xfId="2626"/>
    <cellStyle name="normální 3 25" xfId="1628"/>
    <cellStyle name="Normální 3 25 2" xfId="1896"/>
    <cellStyle name="normální 3 26" xfId="115"/>
    <cellStyle name="Normální 3 26 2" xfId="1838"/>
    <cellStyle name="Normální 3 27" xfId="1888"/>
    <cellStyle name="Normální 3 28" xfId="1912"/>
    <cellStyle name="normální 3 29" xfId="2750"/>
    <cellStyle name="normální 3 29 2" xfId="3043"/>
    <cellStyle name="normální 3 3" xfId="105"/>
    <cellStyle name="normální 3 3 2" xfId="218"/>
    <cellStyle name="Normální 3 3 2 2" xfId="1974"/>
    <cellStyle name="normální 3 3 2 3" xfId="1806"/>
    <cellStyle name="normální 3 3 3" xfId="1033"/>
    <cellStyle name="normální 3 3 3 2" xfId="1881"/>
    <cellStyle name="normální 3 3 4" xfId="1517"/>
    <cellStyle name="normální 3 3 4 2" xfId="3046"/>
    <cellStyle name="normální 3 3 4 3" xfId="2754"/>
    <cellStyle name="normální 3 3 5" xfId="118"/>
    <cellStyle name="normální 3 3 5 2" xfId="2834"/>
    <cellStyle name="normální 3 3 6" xfId="1708"/>
    <cellStyle name="Normální 3 30" xfId="2763"/>
    <cellStyle name="Normální 3 31" xfId="1646"/>
    <cellStyle name="normální 3 4" xfId="107"/>
    <cellStyle name="normální 3 4 2" xfId="220"/>
    <cellStyle name="normální 3 4 3" xfId="1034"/>
    <cellStyle name="normální 3 4 4" xfId="1516"/>
    <cellStyle name="normální 3 4 5" xfId="120"/>
    <cellStyle name="normální 3 5" xfId="214"/>
    <cellStyle name="normální 3 5 2" xfId="1035"/>
    <cellStyle name="normální 3 6" xfId="1036"/>
    <cellStyle name="normální 3 7" xfId="1037"/>
    <cellStyle name="normální 3 8" xfId="1038"/>
    <cellStyle name="normální 3 9" xfId="1039"/>
    <cellStyle name="Normální 30" xfId="1662"/>
    <cellStyle name="normální 30 2" xfId="1040"/>
    <cellStyle name="normální 30 3" xfId="1041"/>
    <cellStyle name="Normální 30 4" xfId="2613"/>
    <cellStyle name="Normální 30 4 2" xfId="2966"/>
    <cellStyle name="Normální 30 5" xfId="2714"/>
    <cellStyle name="Normální 30 5 2" xfId="3020"/>
    <cellStyle name="Normální 31" xfId="2702"/>
    <cellStyle name="normální 31 2" xfId="1042"/>
    <cellStyle name="normální 31 3" xfId="1043"/>
    <cellStyle name="Normální 31 4" xfId="3018"/>
    <cellStyle name="Normální 32" xfId="2703"/>
    <cellStyle name="normální 32 10" xfId="1044"/>
    <cellStyle name="normální 32 11" xfId="1045"/>
    <cellStyle name="normální 32 12" xfId="1046"/>
    <cellStyle name="normální 32 13" xfId="1047"/>
    <cellStyle name="normální 32 14" xfId="1048"/>
    <cellStyle name="normální 32 15" xfId="1049"/>
    <cellStyle name="normální 32 16" xfId="1050"/>
    <cellStyle name="normální 32 17" xfId="1051"/>
    <cellStyle name="normální 32 18" xfId="1052"/>
    <cellStyle name="normální 32 19" xfId="1053"/>
    <cellStyle name="normální 32 2" xfId="1054"/>
    <cellStyle name="normální 32 20" xfId="1055"/>
    <cellStyle name="Normální 32 21" xfId="3019"/>
    <cellStyle name="normální 32 3" xfId="1056"/>
    <cellStyle name="normální 32 4" xfId="1057"/>
    <cellStyle name="normální 32 5" xfId="1058"/>
    <cellStyle name="normální 32 6" xfId="1059"/>
    <cellStyle name="normální 32 7" xfId="1060"/>
    <cellStyle name="normální 32 8" xfId="1061"/>
    <cellStyle name="normální 32 9" xfId="1062"/>
    <cellStyle name="Normální 33" xfId="1891"/>
    <cellStyle name="normální 33 10" xfId="1063"/>
    <cellStyle name="normální 33 11" xfId="1064"/>
    <cellStyle name="normální 33 12" xfId="1065"/>
    <cellStyle name="normální 33 13" xfId="1066"/>
    <cellStyle name="normální 33 14" xfId="1067"/>
    <cellStyle name="normální 33 15" xfId="1068"/>
    <cellStyle name="normální 33 16" xfId="1069"/>
    <cellStyle name="normální 33 17" xfId="1070"/>
    <cellStyle name="normální 33 18" xfId="1071"/>
    <cellStyle name="normální 33 19" xfId="1072"/>
    <cellStyle name="normální 33 2" xfId="1073"/>
    <cellStyle name="normální 33 20" xfId="1074"/>
    <cellStyle name="normální 33 3" xfId="1075"/>
    <cellStyle name="normální 33 4" xfId="1076"/>
    <cellStyle name="normální 33 5" xfId="1077"/>
    <cellStyle name="normální 33 6" xfId="1078"/>
    <cellStyle name="normální 33 7" xfId="1079"/>
    <cellStyle name="normální 33 8" xfId="1080"/>
    <cellStyle name="normální 33 9" xfId="1081"/>
    <cellStyle name="Normální 34" xfId="1913"/>
    <cellStyle name="normální 34 2" xfId="1082"/>
    <cellStyle name="normální 34 3" xfId="1083"/>
    <cellStyle name="Normální 35" xfId="2740"/>
    <cellStyle name="normální 35 2" xfId="1084"/>
    <cellStyle name="normální 35 3" xfId="1085"/>
    <cellStyle name="Normální 36" xfId="2765"/>
    <cellStyle name="normální 36 2" xfId="1086"/>
    <cellStyle name="normální 36 3" xfId="1087"/>
    <cellStyle name="Normální 37" xfId="1644"/>
    <cellStyle name="normální 37 2" xfId="1088"/>
    <cellStyle name="normální 37 3" xfId="1089"/>
    <cellStyle name="normální 38 2" xfId="1090"/>
    <cellStyle name="normální 38 3" xfId="1091"/>
    <cellStyle name="normální 39 2" xfId="1092"/>
    <cellStyle name="normální 39 3" xfId="1093"/>
    <cellStyle name="Normální 4" xfId="109"/>
    <cellStyle name="Normální 4 10" xfId="1839"/>
    <cellStyle name="Normální 4 11" xfId="2716"/>
    <cellStyle name="Normální 4 11 2" xfId="3022"/>
    <cellStyle name="Normální 4 12" xfId="2724"/>
    <cellStyle name="Normální 4 12 2" xfId="3030"/>
    <cellStyle name="Normální 4 13" xfId="2758"/>
    <cellStyle name="Normální 4 14" xfId="1648"/>
    <cellStyle name="normální 4 2" xfId="1094"/>
    <cellStyle name="Normální 4 2 10" xfId="2725"/>
    <cellStyle name="Normální 4 2 10 2" xfId="3031"/>
    <cellStyle name="Normální 4 2 11" xfId="2767"/>
    <cellStyle name="normální 4 2 12" xfId="2822"/>
    <cellStyle name="Normální 4 2 13" xfId="1711"/>
    <cellStyle name="Normální 4 2 2" xfId="1616"/>
    <cellStyle name="Normální 4 2 2 2" xfId="1853"/>
    <cellStyle name="Normální 4 2 2 2 2" xfId="2909"/>
    <cellStyle name="Normální 4 2 2 3" xfId="1948"/>
    <cellStyle name="normální 4 2 2 4" xfId="1807"/>
    <cellStyle name="Normální 4 2 3" xfId="2721"/>
    <cellStyle name="Normální 4 2 3 2" xfId="3027"/>
    <cellStyle name="Normální 4 2 4" xfId="2722"/>
    <cellStyle name="Normální 4 2 4 2" xfId="3028"/>
    <cellStyle name="Normální 4 2 5" xfId="2732"/>
    <cellStyle name="Normální 4 2 5 2" xfId="3038"/>
    <cellStyle name="Normální 4 2 6" xfId="2733"/>
    <cellStyle name="Normální 4 2 6 2" xfId="3039"/>
    <cellStyle name="Normální 4 2 7" xfId="2730"/>
    <cellStyle name="Normální 4 2 7 2" xfId="3036"/>
    <cellStyle name="Normální 4 2 8" xfId="2734"/>
    <cellStyle name="Normální 4 2 8 2" xfId="3040"/>
    <cellStyle name="Normální 4 2 9" xfId="2737"/>
    <cellStyle name="Normální 4 2 9 2" xfId="3042"/>
    <cellStyle name="normální 4 3" xfId="1095"/>
    <cellStyle name="Normální 4 3 2" xfId="1879"/>
    <cellStyle name="Normální 4 3 2 2" xfId="1949"/>
    <cellStyle name="Normální 4 3 2 3" xfId="2911"/>
    <cellStyle name="Normální 4 4" xfId="1452"/>
    <cellStyle name="Normální 4 4 2" xfId="1973"/>
    <cellStyle name="Normální 4 4 2 2" xfId="2923"/>
    <cellStyle name="Normální 4 5" xfId="198"/>
    <cellStyle name="Normální 4 5 2" xfId="1600"/>
    <cellStyle name="Normální 4 5 2 2" xfId="1947"/>
    <cellStyle name="Normální 4 6" xfId="1457"/>
    <cellStyle name="Normální 4 6 2" xfId="2622"/>
    <cellStyle name="Normální 4 7" xfId="1462"/>
    <cellStyle name="Normální 4 7 2" xfId="2699"/>
    <cellStyle name="Normální 4 8" xfId="1834"/>
    <cellStyle name="Normální 4 8 2" xfId="2695"/>
    <cellStyle name="Normální 4 9" xfId="1895"/>
    <cellStyle name="normální 40 2" xfId="1096"/>
    <cellStyle name="normální 40 3" xfId="1097"/>
    <cellStyle name="normální 41 2" xfId="1098"/>
    <cellStyle name="normální 41 3" xfId="1099"/>
    <cellStyle name="normální 42 2" xfId="1100"/>
    <cellStyle name="normální 42 3" xfId="1101"/>
    <cellStyle name="normální 43 2" xfId="1102"/>
    <cellStyle name="normální 43 3" xfId="1103"/>
    <cellStyle name="normální 44 2" xfId="1104"/>
    <cellStyle name="normální 44 3" xfId="1105"/>
    <cellStyle name="normální 45 2" xfId="1106"/>
    <cellStyle name="normální 45 3" xfId="1107"/>
    <cellStyle name="normální 46 2" xfId="1108"/>
    <cellStyle name="normální 46 3" xfId="1109"/>
    <cellStyle name="normální 47 2" xfId="1110"/>
    <cellStyle name="normální 47 3" xfId="1111"/>
    <cellStyle name="normální 48 2" xfId="1112"/>
    <cellStyle name="normální 48 3" xfId="1113"/>
    <cellStyle name="normální 49 2" xfId="1114"/>
    <cellStyle name="normální 49 3" xfId="1115"/>
    <cellStyle name="Normální 5" xfId="110"/>
    <cellStyle name="Normální 5 10" xfId="1894"/>
    <cellStyle name="Normální 5 11" xfId="1884"/>
    <cellStyle name="Normální 5 12" xfId="1849"/>
    <cellStyle name="Normální 5 13" xfId="2832"/>
    <cellStyle name="Normální 5 14" xfId="1712"/>
    <cellStyle name="normální 5 2" xfId="1116"/>
    <cellStyle name="Normální 5 2 2" xfId="1852"/>
    <cellStyle name="Normální 5 2 2 2" xfId="1951"/>
    <cellStyle name="Normální 5 2 2 2 2" xfId="2918"/>
    <cellStyle name="normální 5 3" xfId="1117"/>
    <cellStyle name="normální 5 4" xfId="1118"/>
    <cellStyle name="Normální 5 5" xfId="1444"/>
    <cellStyle name="Normální 5 6" xfId="196"/>
    <cellStyle name="Normální 5 6 2" xfId="1601"/>
    <cellStyle name="Normální 5 6 2 2" xfId="2917"/>
    <cellStyle name="Normální 5 6 2 3" xfId="1950"/>
    <cellStyle name="Normální 5 7" xfId="1458"/>
    <cellStyle name="Normální 5 7 2" xfId="2623"/>
    <cellStyle name="Normální 5 7 2 2" xfId="2969"/>
    <cellStyle name="Normální 5 8" xfId="1467"/>
    <cellStyle name="Normální 5 8 2" xfId="2625"/>
    <cellStyle name="Normální 5 8 2 2" xfId="2971"/>
    <cellStyle name="Normální 5 9" xfId="1835"/>
    <cellStyle name="Normální 5 9 2" xfId="2628"/>
    <cellStyle name="Normální 5 9 2 2" xfId="2973"/>
    <cellStyle name="normální 50 2" xfId="1119"/>
    <cellStyle name="normální 50 3" xfId="1120"/>
    <cellStyle name="normální 51 2" xfId="1121"/>
    <cellStyle name="normální 51 3" xfId="1122"/>
    <cellStyle name="normální 52 2" xfId="1123"/>
    <cellStyle name="normální 52 3" xfId="1124"/>
    <cellStyle name="normální 53 2" xfId="1125"/>
    <cellStyle name="normální 53 3" xfId="1126"/>
    <cellStyle name="normální 54 2" xfId="1127"/>
    <cellStyle name="normální 54 3" xfId="1128"/>
    <cellStyle name="normální 55 2" xfId="1129"/>
    <cellStyle name="normální 55 3" xfId="1130"/>
    <cellStyle name="normální 56 2" xfId="1131"/>
    <cellStyle name="normální 56 3" xfId="1132"/>
    <cellStyle name="normální 57 2" xfId="1133"/>
    <cellStyle name="normální 57 3" xfId="1134"/>
    <cellStyle name="normální 58 2" xfId="1135"/>
    <cellStyle name="normální 58 3" xfId="1136"/>
    <cellStyle name="normální 59 2" xfId="1137"/>
    <cellStyle name="normální 59 3" xfId="1138"/>
    <cellStyle name="Normální 6" xfId="111"/>
    <cellStyle name="Normální 6 10" xfId="1642"/>
    <cellStyle name="Normální 6 11" xfId="1663"/>
    <cellStyle name="normální 6 2" xfId="1139"/>
    <cellStyle name="normální 6 2 2" xfId="2445"/>
    <cellStyle name="normální 6 3" xfId="1140"/>
    <cellStyle name="Normální 6 4" xfId="1617"/>
    <cellStyle name="Normální 6 4 2" xfId="2444"/>
    <cellStyle name="Normální 6 4 3" xfId="1729"/>
    <cellStyle name="Normální 6 5" xfId="1514"/>
    <cellStyle name="Normální 6 5 2" xfId="2687"/>
    <cellStyle name="Normální 6 5 3" xfId="1830"/>
    <cellStyle name="Normální 6 6" xfId="211"/>
    <cellStyle name="Normální 6 6 2" xfId="2668"/>
    <cellStyle name="Normální 6 7" xfId="1632"/>
    <cellStyle name="Normální 6 7 2" xfId="2691"/>
    <cellStyle name="Normální 6 8" xfId="1639"/>
    <cellStyle name="Normální 6 9" xfId="114"/>
    <cellStyle name="normální 60 2" xfId="1141"/>
    <cellStyle name="normální 60 3" xfId="1142"/>
    <cellStyle name="normální 61" xfId="1143"/>
    <cellStyle name="normální 61 2" xfId="1144"/>
    <cellStyle name="normální 61 3" xfId="1145"/>
    <cellStyle name="normální 62 2" xfId="1146"/>
    <cellStyle name="normální 62 3" xfId="1147"/>
    <cellStyle name="normální 63 2" xfId="1148"/>
    <cellStyle name="normální 63 3" xfId="1149"/>
    <cellStyle name="normální 64 2" xfId="1150"/>
    <cellStyle name="normální 64 3" xfId="1151"/>
    <cellStyle name="normální 65 2" xfId="1152"/>
    <cellStyle name="normální 65 3" xfId="1153"/>
    <cellStyle name="normální 66 2" xfId="1154"/>
    <cellStyle name="normální 66 3" xfId="1155"/>
    <cellStyle name="normální 67" xfId="1156"/>
    <cellStyle name="normální 68 2" xfId="1157"/>
    <cellStyle name="normální 68 3" xfId="1158"/>
    <cellStyle name="normální 69 2" xfId="1159"/>
    <cellStyle name="normální 69 3" xfId="1160"/>
    <cellStyle name="Normální 7" xfId="112"/>
    <cellStyle name="Normální 7 10" xfId="1631"/>
    <cellStyle name="Normální 7 10 2" xfId="2667"/>
    <cellStyle name="Normální 7 10 2 2" xfId="3006"/>
    <cellStyle name="Normální 7 10 3" xfId="1883"/>
    <cellStyle name="Normální 7 11" xfId="1914"/>
    <cellStyle name="Normální 7 12" xfId="1664"/>
    <cellStyle name="normální 7 2" xfId="1161"/>
    <cellStyle name="normální 7 2 2" xfId="2447"/>
    <cellStyle name="normální 7 3" xfId="1162"/>
    <cellStyle name="Normální 7 3 2" xfId="2448"/>
    <cellStyle name="Normální 7 4" xfId="1440"/>
    <cellStyle name="Normální 7 4 2" xfId="2449"/>
    <cellStyle name="Normální 7 5" xfId="1640"/>
    <cellStyle name="Normální 7 5 2" xfId="2450"/>
    <cellStyle name="Normální 7 6" xfId="1634"/>
    <cellStyle name="Normální 7 6 2" xfId="2451"/>
    <cellStyle name="Normální 7 7" xfId="1637"/>
    <cellStyle name="Normální 7 7 2" xfId="2452"/>
    <cellStyle name="Normální 7 8" xfId="1636"/>
    <cellStyle name="Normální 7 8 2" xfId="2446"/>
    <cellStyle name="Normální 7 8 2 2" xfId="2932"/>
    <cellStyle name="Normální 7 9" xfId="1643"/>
    <cellStyle name="Normální 7 9 2" xfId="2688"/>
    <cellStyle name="Normální 7 9 2 2" xfId="3012"/>
    <cellStyle name="normální 70 2" xfId="1163"/>
    <cellStyle name="normální 70 3" xfId="1164"/>
    <cellStyle name="normální 71 2" xfId="1165"/>
    <cellStyle name="normální 71 3" xfId="1166"/>
    <cellStyle name="normální 72" xfId="1167"/>
    <cellStyle name="normální 72 2" xfId="1168"/>
    <cellStyle name="normální 72 3" xfId="1169"/>
    <cellStyle name="normální 73 2" xfId="1170"/>
    <cellStyle name="normální 73 3" xfId="1171"/>
    <cellStyle name="normální 74 2" xfId="1172"/>
    <cellStyle name="normální 74 3" xfId="1173"/>
    <cellStyle name="normální 75 2" xfId="1174"/>
    <cellStyle name="normální 75 3" xfId="1175"/>
    <cellStyle name="normální 76 2" xfId="1176"/>
    <cellStyle name="normální 76 3" xfId="1177"/>
    <cellStyle name="normální 77 2" xfId="1178"/>
    <cellStyle name="normální 77 3" xfId="1179"/>
    <cellStyle name="normální 78 2" xfId="1180"/>
    <cellStyle name="normální 78 3" xfId="1181"/>
    <cellStyle name="normální 79" xfId="1182"/>
    <cellStyle name="Normální 8" xfId="113"/>
    <cellStyle name="Normální 8 10" xfId="1630"/>
    <cellStyle name="Normální 8 10 2" xfId="3005"/>
    <cellStyle name="Normální 8 10 3" xfId="2666"/>
    <cellStyle name="Normální 8 11" xfId="1915"/>
    <cellStyle name="Normální 8 12" xfId="2719"/>
    <cellStyle name="Normální 8 12 2" xfId="3025"/>
    <cellStyle name="Normální 8 13" xfId="2728"/>
    <cellStyle name="Normální 8 13 2" xfId="3034"/>
    <cellStyle name="Normální 8 14" xfId="2761"/>
    <cellStyle name="Normální 8 15" xfId="1654"/>
    <cellStyle name="normální 8 2" xfId="1183"/>
    <cellStyle name="normální 8 2 2" xfId="1808"/>
    <cellStyle name="normální 8 2 2 2" xfId="2454"/>
    <cellStyle name="Normální 8 2 3" xfId="2830"/>
    <cellStyle name="Normální 8 2 4" xfId="1730"/>
    <cellStyle name="normální 8 3" xfId="1184"/>
    <cellStyle name="Normální 8 3 2" xfId="2455"/>
    <cellStyle name="Normální 8 4" xfId="1618"/>
    <cellStyle name="Normální 8 4 2" xfId="2456"/>
    <cellStyle name="Normální 8 4 3" xfId="1825"/>
    <cellStyle name="Normální 8 5" xfId="1441"/>
    <cellStyle name="Normální 8 5 2" xfId="2457"/>
    <cellStyle name="Normální 8 6" xfId="1641"/>
    <cellStyle name="Normální 8 6 2" xfId="2458"/>
    <cellStyle name="Normální 8 7" xfId="1633"/>
    <cellStyle name="Normální 8 7 2" xfId="2459"/>
    <cellStyle name="Normální 8 8" xfId="1638"/>
    <cellStyle name="Normální 8 8 2" xfId="2453"/>
    <cellStyle name="Normální 8 8 2 2" xfId="2933"/>
    <cellStyle name="Normální 8 9" xfId="1635"/>
    <cellStyle name="Normální 8 9 2" xfId="2689"/>
    <cellStyle name="Normální 8 9 2 2" xfId="3013"/>
    <cellStyle name="normální 80" xfId="201"/>
    <cellStyle name="normální 80 10" xfId="1185"/>
    <cellStyle name="normální 80 2" xfId="1186"/>
    <cellStyle name="normální 80 3" xfId="1187"/>
    <cellStyle name="normální 80 4" xfId="1188"/>
    <cellStyle name="normální 80 5" xfId="1189"/>
    <cellStyle name="normální 80 6" xfId="1190"/>
    <cellStyle name="normální 80 7" xfId="1191"/>
    <cellStyle name="normální 80 8" xfId="1192"/>
    <cellStyle name="normální 80 9" xfId="1193"/>
    <cellStyle name="normální 81 2" xfId="1194"/>
    <cellStyle name="normální 81 3" xfId="1195"/>
    <cellStyle name="normální 84" xfId="1196"/>
    <cellStyle name="Normální 9" xfId="1443"/>
    <cellStyle name="Normální 9 10" xfId="1916"/>
    <cellStyle name="Normální 9 11" xfId="1741"/>
    <cellStyle name="normální 9 2" xfId="1197"/>
    <cellStyle name="Normální 9 2 2" xfId="2461"/>
    <cellStyle name="normální 9 3" xfId="1198"/>
    <cellStyle name="Normální 9 4" xfId="1826"/>
    <cellStyle name="Normální 9 4 2" xfId="2460"/>
    <cellStyle name="Normální 9 5" xfId="1900"/>
    <cellStyle name="Normální 9 5 2" xfId="2690"/>
    <cellStyle name="Normální 9 6" xfId="1831"/>
    <cellStyle name="Normální 9 6 2" xfId="2665"/>
    <cellStyle name="Normální 9 7" xfId="1903"/>
    <cellStyle name="Normální 9 7 2" xfId="2692"/>
    <cellStyle name="Normální 9 8" xfId="1836"/>
    <cellStyle name="Normální 9 9" xfId="1893"/>
    <cellStyle name="normální vzor" xfId="1199"/>
    <cellStyle name="normální_POL.XLS" xfId="99"/>
    <cellStyle name="normální_POL.XLS 2" xfId="1442"/>
    <cellStyle name="normální_Vyhodnocení vzor_1" xfId="50"/>
    <cellStyle name="Normalny 2" xfId="2462"/>
    <cellStyle name="Normalny 2 2" xfId="2463"/>
    <cellStyle name="Normalny 3" xfId="2464"/>
    <cellStyle name="Normalny 4" xfId="2465"/>
    <cellStyle name="Normalny 5" xfId="2466"/>
    <cellStyle name="Normalny_Ceny jedn" xfId="1952"/>
    <cellStyle name="O…‹aO‚e [0.00]_Region Orders (2)" xfId="2467"/>
    <cellStyle name="O…‹aO‚e_Region Orders (2)" xfId="2468"/>
    <cellStyle name="per.style" xfId="2469"/>
    <cellStyle name="Percent ()" xfId="51"/>
    <cellStyle name="Percent () 10" xfId="1201"/>
    <cellStyle name="Percent () 10 2" xfId="1202"/>
    <cellStyle name="Percent () 10 3" xfId="1203"/>
    <cellStyle name="Percent () 11" xfId="1204"/>
    <cellStyle name="Percent () 11 2" xfId="1205"/>
    <cellStyle name="Percent () 11 3" xfId="1206"/>
    <cellStyle name="Percent () 12" xfId="1207"/>
    <cellStyle name="Percent () 12 2" xfId="1208"/>
    <cellStyle name="Percent () 12 3" xfId="1209"/>
    <cellStyle name="Percent () 13" xfId="1210"/>
    <cellStyle name="Percent () 13 2" xfId="1211"/>
    <cellStyle name="Percent () 13 3" xfId="1212"/>
    <cellStyle name="Percent () 14" xfId="1213"/>
    <cellStyle name="Percent () 14 2" xfId="1214"/>
    <cellStyle name="Percent () 14 3" xfId="1215"/>
    <cellStyle name="Percent () 15" xfId="1216"/>
    <cellStyle name="Percent () 15 2" xfId="1217"/>
    <cellStyle name="Percent () 15 3" xfId="1218"/>
    <cellStyle name="Percent () 16" xfId="1219"/>
    <cellStyle name="Percent () 16 2" xfId="1220"/>
    <cellStyle name="Percent () 16 3" xfId="1221"/>
    <cellStyle name="Percent () 17" xfId="1222"/>
    <cellStyle name="Percent () 17 2" xfId="1223"/>
    <cellStyle name="Percent () 17 3" xfId="1224"/>
    <cellStyle name="Percent () 18" xfId="1225"/>
    <cellStyle name="Percent () 18 2" xfId="1226"/>
    <cellStyle name="Percent () 18 3" xfId="1227"/>
    <cellStyle name="Percent () 19" xfId="1228"/>
    <cellStyle name="Percent () 19 2" xfId="1229"/>
    <cellStyle name="Percent () 19 3" xfId="1230"/>
    <cellStyle name="Percent () 2" xfId="1231"/>
    <cellStyle name="Percent () 2 2" xfId="1232"/>
    <cellStyle name="Percent () 2 3" xfId="1233"/>
    <cellStyle name="Percent () 20" xfId="1234"/>
    <cellStyle name="Percent () 20 2" xfId="1235"/>
    <cellStyle name="Percent () 20 3" xfId="1236"/>
    <cellStyle name="Percent () 21" xfId="1237"/>
    <cellStyle name="Percent () 21 2" xfId="1238"/>
    <cellStyle name="Percent () 21 3" xfId="1239"/>
    <cellStyle name="Percent () 22" xfId="1240"/>
    <cellStyle name="Percent () 22 2" xfId="1241"/>
    <cellStyle name="Percent () 22 3" xfId="1242"/>
    <cellStyle name="Percent () 23" xfId="1243"/>
    <cellStyle name="Percent () 23 2" xfId="1244"/>
    <cellStyle name="Percent () 23 3" xfId="1245"/>
    <cellStyle name="Percent () 24" xfId="1246"/>
    <cellStyle name="Percent () 25" xfId="1247"/>
    <cellStyle name="Percent () 26" xfId="1200"/>
    <cellStyle name="Percent () 26 2" xfId="1568"/>
    <cellStyle name="Percent () 3" xfId="1248"/>
    <cellStyle name="Percent () 3 2" xfId="1249"/>
    <cellStyle name="Percent () 3 3" xfId="1250"/>
    <cellStyle name="Percent () 4" xfId="1251"/>
    <cellStyle name="Percent () 4 2" xfId="1252"/>
    <cellStyle name="Percent () 4 3" xfId="1253"/>
    <cellStyle name="Percent () 5" xfId="1254"/>
    <cellStyle name="Percent () 5 2" xfId="1255"/>
    <cellStyle name="Percent () 5 3" xfId="1256"/>
    <cellStyle name="Percent () 6" xfId="1257"/>
    <cellStyle name="Percent () 6 2" xfId="1258"/>
    <cellStyle name="Percent () 6 3" xfId="1259"/>
    <cellStyle name="Percent () 7" xfId="1260"/>
    <cellStyle name="Percent () 7 2" xfId="1261"/>
    <cellStyle name="Percent () 7 3" xfId="1262"/>
    <cellStyle name="Percent () 8" xfId="1263"/>
    <cellStyle name="Percent () 8 2" xfId="1264"/>
    <cellStyle name="Percent () 8 3" xfId="1265"/>
    <cellStyle name="Percent () 9" xfId="1266"/>
    <cellStyle name="Percent () 9 2" xfId="1267"/>
    <cellStyle name="Percent () 9 3" xfId="1268"/>
    <cellStyle name="Percent (0)" xfId="52"/>
    <cellStyle name="Percent (0) 2" xfId="1270"/>
    <cellStyle name="Percent (0) 3" xfId="1271"/>
    <cellStyle name="Percent (0) 4" xfId="1269"/>
    <cellStyle name="Percent (0) 4 2" xfId="1569"/>
    <cellStyle name="Percent (1)" xfId="53"/>
    <cellStyle name="Percent (1) 2" xfId="1273"/>
    <cellStyle name="Percent (1) 3" xfId="1274"/>
    <cellStyle name="Percent (1) 4" xfId="1272"/>
    <cellStyle name="Percent (1) 4 2" xfId="1570"/>
    <cellStyle name="Percent [0]" xfId="2470"/>
    <cellStyle name="Percent [00]" xfId="2471"/>
    <cellStyle name="Percent [2]" xfId="2472"/>
    <cellStyle name="Percent 1" xfId="54"/>
    <cellStyle name="Percent 1 2" xfId="1276"/>
    <cellStyle name="Percent 1 3" xfId="1277"/>
    <cellStyle name="Percent 1 4" xfId="1275"/>
    <cellStyle name="Percent 1 4 2" xfId="1571"/>
    <cellStyle name="Percent 2" xfId="55"/>
    <cellStyle name="Percent 2 2" xfId="1279"/>
    <cellStyle name="Percent 2 2 2" xfId="1809"/>
    <cellStyle name="Percent 2 2 3" xfId="1877"/>
    <cellStyle name="Percent 2 2 4" xfId="1693"/>
    <cellStyle name="Percent 2 3" xfId="1280"/>
    <cellStyle name="Percent 2 3 2" xfId="1810"/>
    <cellStyle name="Percent 2 3 3" xfId="1734"/>
    <cellStyle name="Percent 2 4" xfId="1278"/>
    <cellStyle name="Percent 2 4 2" xfId="1572"/>
    <cellStyle name="Percent 2 5" xfId="1651"/>
    <cellStyle name="Percent_#6 Temps &amp; Contractors" xfId="2473"/>
    <cellStyle name="Pevné texty v krycím listu" xfId="56"/>
    <cellStyle name="Pevné texty v krycím listu 2" xfId="2664"/>
    <cellStyle name="Pevné texty v krycím listu 2 2" xfId="3004"/>
    <cellStyle name="Pevné texty v krycím listu 3" xfId="2741"/>
    <cellStyle name="Podhlavička" xfId="2474"/>
    <cellStyle name="Podnadpis" xfId="1281"/>
    <cellStyle name="popis" xfId="1282"/>
    <cellStyle name="POPIS 2" xfId="2475"/>
    <cellStyle name="popis polozky" xfId="1619"/>
    <cellStyle name="PoradCisloPolozky" xfId="57"/>
    <cellStyle name="PorizovaniSkutecnosti" xfId="58"/>
    <cellStyle name="pozice" xfId="1283"/>
    <cellStyle name="pozice 2" xfId="2476"/>
    <cellStyle name="Poznámka" xfId="59" builtinId="10" customBuiltin="1"/>
    <cellStyle name="Poznámka 2" xfId="104"/>
    <cellStyle name="Poznámka 2 2" xfId="1285"/>
    <cellStyle name="Poznámka 2 2 2" xfId="2477"/>
    <cellStyle name="Poznámka 2 2 2 2" xfId="2934"/>
    <cellStyle name="Poznámka 2 2 3" xfId="2663"/>
    <cellStyle name="Poznámka 2 2 3 2" xfId="3003"/>
    <cellStyle name="Poznámka 2 2 4" xfId="2839"/>
    <cellStyle name="Poznámka 2 3" xfId="1286"/>
    <cellStyle name="Poznámka 2 3 2" xfId="2478"/>
    <cellStyle name="Poznámka 2 3 2 2" xfId="2935"/>
    <cellStyle name="Poznámka 2 3 3" xfId="2662"/>
    <cellStyle name="Poznámka 2 3 3 2" xfId="3002"/>
    <cellStyle name="Poznámka 2 3 4" xfId="2840"/>
    <cellStyle name="Poznámka 2 4" xfId="1284"/>
    <cellStyle name="Poznámka 2 4 2" xfId="2661"/>
    <cellStyle name="Poznámka 2 4 2 2" xfId="3001"/>
    <cellStyle name="Poznámka 2 4 3" xfId="2479"/>
    <cellStyle name="Poznámka 2 4 3 2" xfId="2936"/>
    <cellStyle name="Poznámka 2 4 4" xfId="2903"/>
    <cellStyle name="Poznámka 2 5" xfId="1953"/>
    <cellStyle name="Poznámka 2 5 2" xfId="2919"/>
    <cellStyle name="Poznámka 2 6" xfId="2698"/>
    <cellStyle name="Poznámka 2 6 2" xfId="3016"/>
    <cellStyle name="Poznámka 2 7" xfId="2753"/>
    <cellStyle name="Poznámka 2 8" xfId="2838"/>
    <cellStyle name="Poznámka 3" xfId="1287"/>
    <cellStyle name="Poznámka 3 2" xfId="1288"/>
    <cellStyle name="Poznámka 3 2 2" xfId="2481"/>
    <cellStyle name="Poznámka 3 2 2 2" xfId="2938"/>
    <cellStyle name="Poznámka 3 2 3" xfId="2659"/>
    <cellStyle name="Poznámka 3 2 3 2" xfId="2999"/>
    <cellStyle name="Poznámka 3 2 4" xfId="2842"/>
    <cellStyle name="Poznámka 3 3" xfId="2482"/>
    <cellStyle name="Poznámka 3 3 2" xfId="2658"/>
    <cellStyle name="Poznámka 3 3 2 2" xfId="2998"/>
    <cellStyle name="Poznámka 3 3 3" xfId="2939"/>
    <cellStyle name="Poznámka 3 4" xfId="2480"/>
    <cellStyle name="Poznámka 3 4 2" xfId="2937"/>
    <cellStyle name="Poznámka 3 5" xfId="2660"/>
    <cellStyle name="Poznámka 3 5 2" xfId="3000"/>
    <cellStyle name="Poznámka 3 6" xfId="2841"/>
    <cellStyle name="Poznámka 4" xfId="1289"/>
    <cellStyle name="Poznámka 4 2" xfId="1290"/>
    <cellStyle name="Poznámka 4 2 2" xfId="2844"/>
    <cellStyle name="Poznámka 4 3" xfId="2483"/>
    <cellStyle name="Poznámka 4 3 2" xfId="2940"/>
    <cellStyle name="Poznámka 4 4" xfId="2657"/>
    <cellStyle name="Poznámka 4 4 2" xfId="2997"/>
    <cellStyle name="Poznámka 4 5" xfId="2843"/>
    <cellStyle name="Poznámka 5" xfId="1573"/>
    <cellStyle name="Poznámka 5 2" xfId="2656"/>
    <cellStyle name="Poznámka 5 2 2" xfId="2996"/>
    <cellStyle name="Poznámka 5 3" xfId="2941"/>
    <cellStyle name="Poznámka 5 4" xfId="2484"/>
    <cellStyle name="Poznámka 6" xfId="2742"/>
    <cellStyle name="PrázdnýŘádek" xfId="2485"/>
    <cellStyle name="Prepojená bunka" xfId="2486"/>
    <cellStyle name="Prepojená bunka 2" xfId="2487"/>
    <cellStyle name="PrePop Currency (0)" xfId="2488"/>
    <cellStyle name="PrePop Currency (2)" xfId="2489"/>
    <cellStyle name="PrePop Units (0)" xfId="2490"/>
    <cellStyle name="PrePop Units (1)" xfId="2491"/>
    <cellStyle name="PrePop Units (2)" xfId="2492"/>
    <cellStyle name="pricing" xfId="2493"/>
    <cellStyle name="procent 2" xfId="1620"/>
    <cellStyle name="procent 2 2" xfId="1733"/>
    <cellStyle name="procent 2 3" xfId="2494"/>
    <cellStyle name="procent 3" xfId="2495"/>
    <cellStyle name="Procenta 2" xfId="1453"/>
    <cellStyle name="Procenta 2 2" xfId="2496"/>
    <cellStyle name="Procenta 3" xfId="203"/>
    <cellStyle name="Procenta 3 2" xfId="2498"/>
    <cellStyle name="Procenta 3 3" xfId="2499"/>
    <cellStyle name="Procenta 3 4" xfId="2497"/>
    <cellStyle name="Procenta 4" xfId="2500"/>
    <cellStyle name="Procenta 5" xfId="2501"/>
    <cellStyle name="ProcentoPrirazPol" xfId="60"/>
    <cellStyle name="Propojená buňka" xfId="61" builtinId="24" customBuiltin="1"/>
    <cellStyle name="Propojená buňka 2" xfId="1291"/>
    <cellStyle name="Propojená buňka 2 2" xfId="1292"/>
    <cellStyle name="Propojená buňka 2 2 2" xfId="2502"/>
    <cellStyle name="Propojená buňka 2 3" xfId="1293"/>
    <cellStyle name="Propojená buňka 2 4" xfId="1811"/>
    <cellStyle name="Propojená buňka 2 4 2" xfId="1954"/>
    <cellStyle name="Propojená buňka 2 5" xfId="1694"/>
    <cellStyle name="Propojená buňka 3" xfId="1294"/>
    <cellStyle name="Propojená buňka 3 2" xfId="1295"/>
    <cellStyle name="Propojená buňka 3 3" xfId="2503"/>
    <cellStyle name="Propojená buňka 4" xfId="1296"/>
    <cellStyle name="Propojená buňka 4 2" xfId="1297"/>
    <cellStyle name="Propojená buňka 4 3" xfId="2504"/>
    <cellStyle name="Propojená buňka 5" xfId="1574"/>
    <cellStyle name="PSChar" xfId="2505"/>
    <cellStyle name="R_price" xfId="2506"/>
    <cellStyle name="R_price 2" xfId="2655"/>
    <cellStyle name="R_text" xfId="2507"/>
    <cellStyle name="R_text 2" xfId="2654"/>
    <cellStyle name="R_type" xfId="2508"/>
    <cellStyle name="R_type 2" xfId="2653"/>
    <cellStyle name="RekapCisloOdd" xfId="62"/>
    <cellStyle name="RekapNazOdd" xfId="63"/>
    <cellStyle name="RekapOddiluSoucet" xfId="64"/>
    <cellStyle name="RekapTonaz" xfId="65"/>
    <cellStyle name="RevList" xfId="2509"/>
    <cellStyle name="rozpočet" xfId="1621"/>
    <cellStyle name="Shaded" xfId="66"/>
    <cellStyle name="Shaded 2" xfId="1299"/>
    <cellStyle name="Shaded 3" xfId="1300"/>
    <cellStyle name="Shaded 4" xfId="1298"/>
    <cellStyle name="Shaded 4 2" xfId="1575"/>
    <cellStyle name="SKP" xfId="2510"/>
    <cellStyle name="SoucetHmotOddilu" xfId="67"/>
    <cellStyle name="SoucetMontaziOddilu" xfId="68"/>
    <cellStyle name="součet" xfId="2511"/>
    <cellStyle name="součet 2" xfId="2652"/>
    <cellStyle name="Specifikace" xfId="1301"/>
    <cellStyle name="Specifikace 2" xfId="1302"/>
    <cellStyle name="Specifikace 3" xfId="1303"/>
    <cellStyle name="Specifikace 4" xfId="1622"/>
    <cellStyle name="Specifikace 4 2" xfId="1812"/>
    <cellStyle name="Spolu" xfId="2512"/>
    <cellStyle name="Spolu 2" xfId="2513"/>
    <cellStyle name="Spolu 2 2" xfId="2650"/>
    <cellStyle name="Spolu 2 2 2" xfId="2994"/>
    <cellStyle name="Spolu 2 3" xfId="2943"/>
    <cellStyle name="Spolu 3" xfId="2651"/>
    <cellStyle name="Spolu 3 2" xfId="2995"/>
    <cellStyle name="Spolu 4" xfId="2942"/>
    <cellStyle name="Správně" xfId="69" builtinId="26" customBuiltin="1"/>
    <cellStyle name="Správně 2" xfId="1304"/>
    <cellStyle name="Správně 2 2" xfId="1305"/>
    <cellStyle name="Správně 2 2 2" xfId="2514"/>
    <cellStyle name="Správně 2 3" xfId="1306"/>
    <cellStyle name="Správně 2 3 2" xfId="2515"/>
    <cellStyle name="Správně 2 4" xfId="1813"/>
    <cellStyle name="Správně 2 4 2" xfId="2516"/>
    <cellStyle name="Správně 2 5" xfId="1955"/>
    <cellStyle name="Správně 2 6" xfId="1695"/>
    <cellStyle name="Správně 3" xfId="1307"/>
    <cellStyle name="Správně 3 2" xfId="1308"/>
    <cellStyle name="Správně 3 2 2" xfId="2518"/>
    <cellStyle name="Správně 3 3" xfId="2517"/>
    <cellStyle name="Správně 4" xfId="1309"/>
    <cellStyle name="Správně 4 2" xfId="1310"/>
    <cellStyle name="Správně 4 3" xfId="2519"/>
    <cellStyle name="Správně 5" xfId="1576"/>
    <cellStyle name="Správně 5 2" xfId="2520"/>
    <cellStyle name="Standard_--&gt;2-1" xfId="1956"/>
    <cellStyle name="standardní-Courier12" xfId="1311"/>
    <cellStyle name="standardní-podtržený" xfId="1312"/>
    <cellStyle name="standardní-podtržený-šikmý" xfId="1313"/>
    <cellStyle name="standardní-tučně" xfId="1314"/>
    <cellStyle name="standard-podtr" xfId="1315"/>
    <cellStyle name="standard-podtr/tučně" xfId="1316"/>
    <cellStyle name="Stín+tučně" xfId="1317"/>
    <cellStyle name="Stín+tučně+velké písmo" xfId="1318"/>
    <cellStyle name="Styl 1" xfId="70"/>
    <cellStyle name="Styl 1 2" xfId="1320"/>
    <cellStyle name="Styl 1 2 2" xfId="2521"/>
    <cellStyle name="Styl 1 3" xfId="1321"/>
    <cellStyle name="Styl 1 4" xfId="1322"/>
    <cellStyle name="Styl 1 5" xfId="1319"/>
    <cellStyle name="Styl 1 5 2" xfId="1577"/>
    <cellStyle name="Styl 1 5 2 2" xfId="1957"/>
    <cellStyle name="Styl 1_rozp_YAZZ_výběr_konec" xfId="1323"/>
    <cellStyle name="Styl 2" xfId="1324"/>
    <cellStyle name="Styl 3" xfId="1325"/>
    <cellStyle name="Style 1" xfId="1623"/>
    <cellStyle name="Style 1 2" xfId="2522"/>
    <cellStyle name="Subtotal" xfId="2523"/>
    <cellStyle name="Sum" xfId="71"/>
    <cellStyle name="Sum %of HV" xfId="72"/>
    <cellStyle name="Sum %of HV 2" xfId="1328"/>
    <cellStyle name="Sum %of HV 3" xfId="1329"/>
    <cellStyle name="Sum %of HV 4" xfId="1327"/>
    <cellStyle name="Sum %of HV 4 2" xfId="1579"/>
    <cellStyle name="Sum 10" xfId="1911"/>
    <cellStyle name="Sum 11" xfId="1889"/>
    <cellStyle name="Sum 12" xfId="2845"/>
    <cellStyle name="Sum 2" xfId="1330"/>
    <cellStyle name="Sum 3" xfId="1331"/>
    <cellStyle name="Sum 4" xfId="1326"/>
    <cellStyle name="Sum 4 2" xfId="1578"/>
    <cellStyle name="Sum 5" xfId="1460"/>
    <cellStyle name="Sum 5 2" xfId="2693"/>
    <cellStyle name="Sum 6" xfId="1518"/>
    <cellStyle name="Sum 6 2" xfId="2649"/>
    <cellStyle name="Sum 7" xfId="1887"/>
    <cellStyle name="Sum 7 2" xfId="2694"/>
    <cellStyle name="Sum 8" xfId="1840"/>
    <cellStyle name="Sum 9" xfId="1886"/>
    <cellStyle name="Špatně 2" xfId="1685"/>
    <cellStyle name="tabulka cenník" xfId="1624"/>
    <cellStyle name="tabulka cenník 2" xfId="2756"/>
    <cellStyle name="text" xfId="1332"/>
    <cellStyle name="Text Indent A" xfId="2524"/>
    <cellStyle name="Text Indent B" xfId="2525"/>
    <cellStyle name="Text Indent C" xfId="2526"/>
    <cellStyle name="Text upozornění" xfId="73" builtinId="11" customBuiltin="1"/>
    <cellStyle name="Text upozornění 2" xfId="1333"/>
    <cellStyle name="Text upozornění 2 2" xfId="1334"/>
    <cellStyle name="Text upozornění 2 3" xfId="1335"/>
    <cellStyle name="Text upozornění 2 4" xfId="1814"/>
    <cellStyle name="Text upozornění 2 4 2" xfId="1958"/>
    <cellStyle name="Text upozornění 2 5" xfId="1696"/>
    <cellStyle name="Text upozornění 3" xfId="1336"/>
    <cellStyle name="Text upozornění 3 2" xfId="1337"/>
    <cellStyle name="Text upozornění 3 3" xfId="2527"/>
    <cellStyle name="Text upozornění 4" xfId="1338"/>
    <cellStyle name="Text upozornění 4 2" xfId="1339"/>
    <cellStyle name="Text upozornění 4 3" xfId="2528"/>
    <cellStyle name="Text upozornění 5" xfId="1580"/>
    <cellStyle name="Text upozornenia" xfId="2529"/>
    <cellStyle name="Text upozornenia 2" xfId="2530"/>
    <cellStyle name="Text v krycím listu" xfId="74"/>
    <cellStyle name="Text v krycím listu 2" xfId="2615"/>
    <cellStyle name="Text v krycím listu 2 2" xfId="2968"/>
    <cellStyle name="Text v krycím listu 3" xfId="2743"/>
    <cellStyle name="Thousands (0)" xfId="75"/>
    <cellStyle name="Thousands (0) 2" xfId="1341"/>
    <cellStyle name="Thousands (0) 3" xfId="1342"/>
    <cellStyle name="Thousands (0) 4" xfId="1340"/>
    <cellStyle name="Thousands (0) 4 2" xfId="1581"/>
    <cellStyle name="Thousands (1)" xfId="76"/>
    <cellStyle name="Thousands (1) 2" xfId="1344"/>
    <cellStyle name="Thousands (1) 3" xfId="1345"/>
    <cellStyle name="Thousands (1) 4" xfId="1343"/>
    <cellStyle name="Thousands (1) 4 2" xfId="1582"/>
    <cellStyle name="time" xfId="77"/>
    <cellStyle name="time 2" xfId="1347"/>
    <cellStyle name="time 2 2" xfId="1348"/>
    <cellStyle name="time 3" xfId="1349"/>
    <cellStyle name="time 3 2" xfId="1350"/>
    <cellStyle name="time 4" xfId="1346"/>
    <cellStyle name="time 4 2" xfId="1583"/>
    <cellStyle name="Titul" xfId="2531"/>
    <cellStyle name="Titul 2" xfId="2532"/>
    <cellStyle name="TonazSute" xfId="78"/>
    <cellStyle name="Total" xfId="79"/>
    <cellStyle name="Total 2" xfId="1352"/>
    <cellStyle name="Total 3" xfId="1353"/>
    <cellStyle name="Total 4" xfId="1351"/>
    <cellStyle name="Total 4 2" xfId="1584"/>
    <cellStyle name="Total 4 2 2" xfId="2944"/>
    <cellStyle name="Total 4 3" xfId="2904"/>
    <cellStyle name="Total 5" xfId="2744"/>
    <cellStyle name="Total 6" xfId="2847"/>
    <cellStyle name="Tučně" xfId="1354"/>
    <cellStyle name="TYP ŘÁDKU_2" xfId="1355"/>
    <cellStyle name="Underline 2" xfId="80"/>
    <cellStyle name="Underline 2 2" xfId="1357"/>
    <cellStyle name="Underline 2 3" xfId="1358"/>
    <cellStyle name="Underline 2 4" xfId="1356"/>
    <cellStyle name="Underline 2 4 2" xfId="1585"/>
    <cellStyle name="Vstup" xfId="81" builtinId="20" customBuiltin="1"/>
    <cellStyle name="Vstup 2" xfId="1359"/>
    <cellStyle name="Vstup 2 2" xfId="1360"/>
    <cellStyle name="Vstup 2 2 2" xfId="2533"/>
    <cellStyle name="Vstup 2 2 2 2" xfId="2945"/>
    <cellStyle name="Vstup 2 2 3" xfId="2648"/>
    <cellStyle name="Vstup 2 2 3 2" xfId="2993"/>
    <cellStyle name="Vstup 2 2 4" xfId="2849"/>
    <cellStyle name="Vstup 2 3" xfId="1361"/>
    <cellStyle name="Vstup 2 3 2" xfId="2534"/>
    <cellStyle name="Vstup 2 3 2 2" xfId="2946"/>
    <cellStyle name="Vstup 2 3 3" xfId="2647"/>
    <cellStyle name="Vstup 2 3 3 2" xfId="2992"/>
    <cellStyle name="Vstup 2 3 4" xfId="2850"/>
    <cellStyle name="Vstup 2 4" xfId="1362"/>
    <cellStyle name="Vstup 2 4 2" xfId="2535"/>
    <cellStyle name="Vstup 2 4 2 2" xfId="2947"/>
    <cellStyle name="Vstup 2 4 3" xfId="2646"/>
    <cellStyle name="Vstup 2 4 3 2" xfId="2991"/>
    <cellStyle name="Vstup 2 4 4" xfId="2851"/>
    <cellStyle name="Vstup 2 5" xfId="1815"/>
    <cellStyle name="Vstup 2 5 2" xfId="1959"/>
    <cellStyle name="Vstup 2 5 2 2" xfId="2920"/>
    <cellStyle name="Vstup 2 5 3" xfId="2905"/>
    <cellStyle name="Vstup 2 6" xfId="2624"/>
    <cellStyle name="Vstup 2 6 2" xfId="2970"/>
    <cellStyle name="Vstup 2 7" xfId="2848"/>
    <cellStyle name="Vstup 2 8" xfId="2837"/>
    <cellStyle name="Vstup 2 9" xfId="1697"/>
    <cellStyle name="Vstup 3" xfId="1363"/>
    <cellStyle name="Vstup 3 2" xfId="1364"/>
    <cellStyle name="Vstup 3 2 2" xfId="2537"/>
    <cellStyle name="Vstup 3 2 2 2" xfId="2949"/>
    <cellStyle name="Vstup 3 2 3" xfId="2644"/>
    <cellStyle name="Vstup 3 2 3 2" xfId="2989"/>
    <cellStyle name="Vstup 3 2 4" xfId="2853"/>
    <cellStyle name="Vstup 3 3" xfId="2536"/>
    <cellStyle name="Vstup 3 3 2" xfId="2948"/>
    <cellStyle name="Vstup 3 4" xfId="2645"/>
    <cellStyle name="Vstup 3 4 2" xfId="2990"/>
    <cellStyle name="Vstup 3 5" xfId="2852"/>
    <cellStyle name="Vstup 4" xfId="1365"/>
    <cellStyle name="Vstup 4 2" xfId="1366"/>
    <cellStyle name="Vstup 4 2 2" xfId="2855"/>
    <cellStyle name="Vstup 4 3" xfId="2538"/>
    <cellStyle name="Vstup 4 3 2" xfId="2950"/>
    <cellStyle name="Vstup 4 4" xfId="2643"/>
    <cellStyle name="Vstup 4 4 2" xfId="2988"/>
    <cellStyle name="Vstup 4 5" xfId="2854"/>
    <cellStyle name="Vstup 5" xfId="1586"/>
    <cellStyle name="Vstup 5 2" xfId="2642"/>
    <cellStyle name="Vstup 5 2 2" xfId="2987"/>
    <cellStyle name="Vstup 5 3" xfId="2951"/>
    <cellStyle name="Vstup 5 4" xfId="2539"/>
    <cellStyle name="Vstup 6" xfId="2745"/>
    <cellStyle name="VykazPolozka" xfId="82"/>
    <cellStyle name="VykazPorCisPolozky" xfId="83"/>
    <cellStyle name="VykazVzorec" xfId="84"/>
    <cellStyle name="VypocetSkutecnosti" xfId="85"/>
    <cellStyle name="Výpočet" xfId="86" builtinId="22" customBuiltin="1"/>
    <cellStyle name="Výpočet 2" xfId="1367"/>
    <cellStyle name="Výpočet 2 2" xfId="1368"/>
    <cellStyle name="Výpočet 2 2 2" xfId="2540"/>
    <cellStyle name="Výpočet 2 2 2 2" xfId="2952"/>
    <cellStyle name="Výpočet 2 2 3" xfId="2641"/>
    <cellStyle name="Výpočet 2 2 3 2" xfId="2986"/>
    <cellStyle name="Výpočet 2 2 4" xfId="2857"/>
    <cellStyle name="Výpočet 2 3" xfId="1369"/>
    <cellStyle name="Výpočet 2 3 2" xfId="2541"/>
    <cellStyle name="Výpočet 2 3 2 2" xfId="2953"/>
    <cellStyle name="Výpočet 2 3 3" xfId="2640"/>
    <cellStyle name="Výpočet 2 3 3 2" xfId="2985"/>
    <cellStyle name="Výpočet 2 3 4" xfId="2858"/>
    <cellStyle name="Výpočet 2 4" xfId="1370"/>
    <cellStyle name="Výpočet 2 4 2" xfId="2542"/>
    <cellStyle name="Výpočet 2 4 2 2" xfId="2954"/>
    <cellStyle name="Výpočet 2 4 3" xfId="2639"/>
    <cellStyle name="Výpočet 2 4 3 2" xfId="2984"/>
    <cellStyle name="Výpočet 2 4 4" xfId="2859"/>
    <cellStyle name="Výpočet 2 5" xfId="1816"/>
    <cellStyle name="Výpočet 2 5 2" xfId="1960"/>
    <cellStyle name="Výpočet 2 5 2 2" xfId="2921"/>
    <cellStyle name="Výpočet 2 5 3" xfId="2906"/>
    <cellStyle name="Výpočet 2 6" xfId="2697"/>
    <cellStyle name="Výpočet 2 6 2" xfId="3015"/>
    <cellStyle name="Výpočet 2 7" xfId="2856"/>
    <cellStyle name="Výpočet 2 8" xfId="2836"/>
    <cellStyle name="Výpočet 2 9" xfId="1698"/>
    <cellStyle name="Výpočet 3" xfId="1371"/>
    <cellStyle name="Výpočet 3 2" xfId="1372"/>
    <cellStyle name="Výpočet 3 2 2" xfId="2544"/>
    <cellStyle name="Výpočet 3 2 2 2" xfId="2956"/>
    <cellStyle name="Výpočet 3 2 3" xfId="2637"/>
    <cellStyle name="Výpočet 3 2 3 2" xfId="2982"/>
    <cellStyle name="Výpočet 3 2 4" xfId="2861"/>
    <cellStyle name="Výpočet 3 3" xfId="2543"/>
    <cellStyle name="Výpočet 3 3 2" xfId="2955"/>
    <cellStyle name="Výpočet 3 4" xfId="2638"/>
    <cellStyle name="Výpočet 3 4 2" xfId="2983"/>
    <cellStyle name="Výpočet 3 5" xfId="2860"/>
    <cellStyle name="Výpočet 4" xfId="1373"/>
    <cellStyle name="Výpočet 4 2" xfId="1374"/>
    <cellStyle name="Výpočet 4 2 2" xfId="2863"/>
    <cellStyle name="Výpočet 4 3" xfId="2545"/>
    <cellStyle name="Výpočet 4 3 2" xfId="2957"/>
    <cellStyle name="Výpočet 4 4" xfId="2636"/>
    <cellStyle name="Výpočet 4 4 2" xfId="2981"/>
    <cellStyle name="Výpočet 4 5" xfId="2862"/>
    <cellStyle name="Výpočet 5" xfId="1587"/>
    <cellStyle name="Výpočet 5 2" xfId="2635"/>
    <cellStyle name="Výpočet 5 2 2" xfId="2980"/>
    <cellStyle name="Výpočet 5 3" xfId="2958"/>
    <cellStyle name="Výpočet 5 4" xfId="2546"/>
    <cellStyle name="Výpočet 6" xfId="2746"/>
    <cellStyle name="Výstup" xfId="87" builtinId="21" customBuiltin="1"/>
    <cellStyle name="Výstup 2" xfId="1375"/>
    <cellStyle name="Výstup 2 2" xfId="1376"/>
    <cellStyle name="Výstup 2 2 2" xfId="2547"/>
    <cellStyle name="Výstup 2 2 2 2" xfId="2959"/>
    <cellStyle name="Výstup 2 2 3" xfId="2634"/>
    <cellStyle name="Výstup 2 2 3 2" xfId="2979"/>
    <cellStyle name="Výstup 2 2 4" xfId="2865"/>
    <cellStyle name="Výstup 2 3" xfId="1377"/>
    <cellStyle name="Výstup 2 3 2" xfId="2548"/>
    <cellStyle name="Výstup 2 3 2 2" xfId="2960"/>
    <cellStyle name="Výstup 2 3 3" xfId="2633"/>
    <cellStyle name="Výstup 2 3 3 2" xfId="2978"/>
    <cellStyle name="Výstup 2 3 4" xfId="2866"/>
    <cellStyle name="Výstup 2 4" xfId="1378"/>
    <cellStyle name="Výstup 2 4 2" xfId="2549"/>
    <cellStyle name="Výstup 2 4 2 2" xfId="2961"/>
    <cellStyle name="Výstup 2 4 3" xfId="2632"/>
    <cellStyle name="Výstup 2 4 3 2" xfId="2977"/>
    <cellStyle name="Výstup 2 4 4" xfId="2867"/>
    <cellStyle name="Výstup 2 5" xfId="1817"/>
    <cellStyle name="Výstup 2 5 2" xfId="1961"/>
    <cellStyle name="Výstup 2 5 2 2" xfId="2922"/>
    <cellStyle name="Výstup 2 5 3" xfId="2907"/>
    <cellStyle name="Výstup 2 6" xfId="2696"/>
    <cellStyle name="Výstup 2 6 2" xfId="3014"/>
    <cellStyle name="Výstup 2 7" xfId="2864"/>
    <cellStyle name="Výstup 2 8" xfId="2835"/>
    <cellStyle name="Výstup 2 9" xfId="1699"/>
    <cellStyle name="Výstup 3" xfId="1379"/>
    <cellStyle name="Výstup 3 2" xfId="1380"/>
    <cellStyle name="Výstup 3 2 2" xfId="2551"/>
    <cellStyle name="Výstup 3 2 2 2" xfId="2963"/>
    <cellStyle name="Výstup 3 2 3" xfId="2630"/>
    <cellStyle name="Výstup 3 2 3 2" xfId="2975"/>
    <cellStyle name="Výstup 3 2 4" xfId="2869"/>
    <cellStyle name="Výstup 3 3" xfId="2550"/>
    <cellStyle name="Výstup 3 3 2" xfId="2962"/>
    <cellStyle name="Výstup 3 4" xfId="2631"/>
    <cellStyle name="Výstup 3 4 2" xfId="2976"/>
    <cellStyle name="Výstup 3 5" xfId="2868"/>
    <cellStyle name="Výstup 4" xfId="1381"/>
    <cellStyle name="Výstup 4 2" xfId="1382"/>
    <cellStyle name="Výstup 4 2 2" xfId="2871"/>
    <cellStyle name="Výstup 4 3" xfId="2552"/>
    <cellStyle name="Výstup 4 3 2" xfId="2964"/>
    <cellStyle name="Výstup 4 4" xfId="2629"/>
    <cellStyle name="Výstup 4 4 2" xfId="2974"/>
    <cellStyle name="Výstup 4 5" xfId="2870"/>
    <cellStyle name="Výstup 5" xfId="1588"/>
    <cellStyle name="Výstup 5 2" xfId="2614"/>
    <cellStyle name="Výstup 5 2 2" xfId="2967"/>
    <cellStyle name="Výstup 5 3" xfId="2965"/>
    <cellStyle name="Výstup 5 4" xfId="2553"/>
    <cellStyle name="Výstup 6" xfId="2747"/>
    <cellStyle name="Vysvětlující text" xfId="88" builtinId="53" customBuiltin="1"/>
    <cellStyle name="Vysvětlující text 2" xfId="1383"/>
    <cellStyle name="Vysvětlující text 2 2" xfId="1384"/>
    <cellStyle name="Vysvětlující text 2 3" xfId="1385"/>
    <cellStyle name="Vysvětlující text 2 4" xfId="1818"/>
    <cellStyle name="Vysvětlující text 2 4 2" xfId="1962"/>
    <cellStyle name="Vysvětlující text 2 5" xfId="1700"/>
    <cellStyle name="Vysvětlující text 3" xfId="1386"/>
    <cellStyle name="Vysvětlující text 3 2" xfId="1387"/>
    <cellStyle name="Vysvětlující text 3 3" xfId="2554"/>
    <cellStyle name="Vysvětlující text 4" xfId="1388"/>
    <cellStyle name="Vysvětlující text 4 2" xfId="1389"/>
    <cellStyle name="Vysvětlující text 4 3" xfId="2555"/>
    <cellStyle name="Vysvětlující text 5" xfId="1589"/>
    <cellStyle name="Vysvetľujúci text" xfId="2556"/>
    <cellStyle name="Vysvetľujúci text 2" xfId="2557"/>
    <cellStyle name="Währung [0]_--&gt;2-1" xfId="1963"/>
    <cellStyle name="Währung_--&gt;2-1" xfId="1964"/>
    <cellStyle name="Walutowy [0]_laroux" xfId="89"/>
    <cellStyle name="Walutowy 2" xfId="2558"/>
    <cellStyle name="Walutowy_laroux" xfId="90"/>
    <cellStyle name="Wהhrung [0]_--&gt;2-1" xfId="1965"/>
    <cellStyle name="Wהhrung_--&gt;2-1" xfId="1966"/>
    <cellStyle name="Year" xfId="91"/>
    <cellStyle name="Year 2" xfId="1391"/>
    <cellStyle name="Year 3" xfId="1392"/>
    <cellStyle name="Year 4" xfId="2627"/>
    <cellStyle name="Year 4 2" xfId="2972"/>
    <cellStyle name="Year 5" xfId="2748"/>
    <cellStyle name="základní" xfId="1393"/>
    <cellStyle name="zbozi_c" xfId="92"/>
    <cellStyle name="Zlá" xfId="2559"/>
    <cellStyle name="Zlá 2" xfId="2560"/>
    <cellStyle name="Zvýraznění 1" xfId="93" builtinId="29" customBuiltin="1"/>
    <cellStyle name="Zvýraznění 1 2" xfId="1394"/>
    <cellStyle name="Zvýraznění 1 2 2" xfId="1395"/>
    <cellStyle name="Zvýraznění 1 2 2 2" xfId="2561"/>
    <cellStyle name="Zvýraznění 1 2 3" xfId="1396"/>
    <cellStyle name="Zvýraznění 1 2 3 2" xfId="2562"/>
    <cellStyle name="Zvýraznění 1 2 4" xfId="1819"/>
    <cellStyle name="Zvýraznění 1 2 4 2" xfId="2563"/>
    <cellStyle name="Zvýraznění 1 2 5" xfId="1967"/>
    <cellStyle name="Zvýraznění 1 2 6" xfId="1701"/>
    <cellStyle name="Zvýraznění 1 3" xfId="1397"/>
    <cellStyle name="Zvýraznění 1 3 2" xfId="1398"/>
    <cellStyle name="Zvýraznění 1 3 2 2" xfId="2565"/>
    <cellStyle name="Zvýraznění 1 3 3" xfId="2564"/>
    <cellStyle name="Zvýraznění 1 4" xfId="1399"/>
    <cellStyle name="Zvýraznění 1 4 2" xfId="1400"/>
    <cellStyle name="Zvýraznění 1 4 3" xfId="2566"/>
    <cellStyle name="Zvýraznění 1 5" xfId="1591"/>
    <cellStyle name="Zvýraznění 1 5 2" xfId="2567"/>
    <cellStyle name="Zvýraznění 2" xfId="94" builtinId="33" customBuiltin="1"/>
    <cellStyle name="Zvýraznění 2 2" xfId="1401"/>
    <cellStyle name="Zvýraznění 2 2 2" xfId="1402"/>
    <cellStyle name="Zvýraznění 2 2 2 2" xfId="2568"/>
    <cellStyle name="Zvýraznění 2 2 3" xfId="1403"/>
    <cellStyle name="Zvýraznění 2 2 3 2" xfId="2569"/>
    <cellStyle name="Zvýraznění 2 2 4" xfId="1820"/>
    <cellStyle name="Zvýraznění 2 2 4 2" xfId="2570"/>
    <cellStyle name="Zvýraznění 2 2 5" xfId="1968"/>
    <cellStyle name="Zvýraznění 2 2 6" xfId="1702"/>
    <cellStyle name="Zvýraznění 2 3" xfId="1404"/>
    <cellStyle name="Zvýraznění 2 3 2" xfId="1405"/>
    <cellStyle name="Zvýraznění 2 3 2 2" xfId="2572"/>
    <cellStyle name="Zvýraznění 2 3 3" xfId="2571"/>
    <cellStyle name="Zvýraznění 2 4" xfId="1406"/>
    <cellStyle name="Zvýraznění 2 4 2" xfId="1407"/>
    <cellStyle name="Zvýraznění 2 4 3" xfId="2573"/>
    <cellStyle name="Zvýraznění 2 5" xfId="1592"/>
    <cellStyle name="Zvýraznění 2 5 2" xfId="2574"/>
    <cellStyle name="Zvýraznění 3" xfId="95" builtinId="37" customBuiltin="1"/>
    <cellStyle name="Zvýraznění 3 2" xfId="1408"/>
    <cellStyle name="Zvýraznění 3 2 2" xfId="1409"/>
    <cellStyle name="Zvýraznění 3 2 2 2" xfId="2575"/>
    <cellStyle name="Zvýraznění 3 2 3" xfId="1410"/>
    <cellStyle name="Zvýraznění 3 2 3 2" xfId="2576"/>
    <cellStyle name="Zvýraznění 3 2 4" xfId="1821"/>
    <cellStyle name="Zvýraznění 3 2 4 2" xfId="2577"/>
    <cellStyle name="Zvýraznění 3 2 5" xfId="1969"/>
    <cellStyle name="Zvýraznění 3 2 6" xfId="1703"/>
    <cellStyle name="Zvýraznění 3 3" xfId="1411"/>
    <cellStyle name="Zvýraznění 3 3 2" xfId="1412"/>
    <cellStyle name="Zvýraznění 3 3 2 2" xfId="2579"/>
    <cellStyle name="Zvýraznění 3 3 3" xfId="2578"/>
    <cellStyle name="Zvýraznění 3 4" xfId="1413"/>
    <cellStyle name="Zvýraznění 3 4 2" xfId="1414"/>
    <cellStyle name="Zvýraznění 3 4 3" xfId="2580"/>
    <cellStyle name="Zvýraznění 3 5" xfId="1593"/>
    <cellStyle name="Zvýraznění 3 5 2" xfId="2581"/>
    <cellStyle name="Zvýraznění 4" xfId="96" builtinId="41" customBuiltin="1"/>
    <cellStyle name="Zvýraznění 4 2" xfId="1415"/>
    <cellStyle name="Zvýraznění 4 2 2" xfId="1416"/>
    <cellStyle name="Zvýraznění 4 2 2 2" xfId="2582"/>
    <cellStyle name="Zvýraznění 4 2 3" xfId="1417"/>
    <cellStyle name="Zvýraznění 4 2 3 2" xfId="2583"/>
    <cellStyle name="Zvýraznění 4 2 4" xfId="1822"/>
    <cellStyle name="Zvýraznění 4 2 4 2" xfId="2584"/>
    <cellStyle name="Zvýraznění 4 2 5" xfId="1970"/>
    <cellStyle name="Zvýraznění 4 2 6" xfId="1704"/>
    <cellStyle name="Zvýraznění 4 3" xfId="1418"/>
    <cellStyle name="Zvýraznění 4 3 2" xfId="1419"/>
    <cellStyle name="Zvýraznění 4 3 2 2" xfId="2586"/>
    <cellStyle name="Zvýraznění 4 3 3" xfId="2585"/>
    <cellStyle name="Zvýraznění 4 4" xfId="1420"/>
    <cellStyle name="Zvýraznění 4 4 2" xfId="1421"/>
    <cellStyle name="Zvýraznění 4 4 3" xfId="2587"/>
    <cellStyle name="Zvýraznění 4 5" xfId="1594"/>
    <cellStyle name="Zvýraznění 4 5 2" xfId="2588"/>
    <cellStyle name="Zvýraznění 5" xfId="97" builtinId="45" customBuiltin="1"/>
    <cellStyle name="Zvýraznění 5 2" xfId="1422"/>
    <cellStyle name="Zvýraznění 5 2 2" xfId="1423"/>
    <cellStyle name="Zvýraznění 5 2 2 2" xfId="2589"/>
    <cellStyle name="Zvýraznění 5 2 3" xfId="1424"/>
    <cellStyle name="Zvýraznění 5 2 3 2" xfId="2590"/>
    <cellStyle name="Zvýraznění 5 2 4" xfId="1425"/>
    <cellStyle name="Zvýraznění 5 2 4 2" xfId="2591"/>
    <cellStyle name="Zvýraznění 5 2 5" xfId="1823"/>
    <cellStyle name="Zvýraznění 5 2 5 2" xfId="1971"/>
    <cellStyle name="Zvýraznění 5 2 6" xfId="1705"/>
    <cellStyle name="Zvýraznění 5 3" xfId="1426"/>
    <cellStyle name="Zvýraznění 5 3 2" xfId="1427"/>
    <cellStyle name="Zvýraznění 5 3 3" xfId="2592"/>
    <cellStyle name="Zvýraznění 5 4" xfId="1428"/>
    <cellStyle name="Zvýraznění 5 4 2" xfId="1429"/>
    <cellStyle name="Zvýraznění 5 4 3" xfId="2593"/>
    <cellStyle name="Zvýraznění 5 5" xfId="1595"/>
    <cellStyle name="Zvýraznění 6" xfId="98" builtinId="49" customBuiltin="1"/>
    <cellStyle name="Zvýraznění 6 2" xfId="1430"/>
    <cellStyle name="Zvýraznění 6 2 2" xfId="1431"/>
    <cellStyle name="Zvýraznění 6 2 2 2" xfId="2594"/>
    <cellStyle name="Zvýraznění 6 2 3" xfId="1432"/>
    <cellStyle name="Zvýraznění 6 2 3 2" xfId="2595"/>
    <cellStyle name="Zvýraznění 6 2 4" xfId="1824"/>
    <cellStyle name="Zvýraznění 6 2 4 2" xfId="2596"/>
    <cellStyle name="Zvýraznění 6 2 5" xfId="1972"/>
    <cellStyle name="Zvýraznění 6 2 6" xfId="1706"/>
    <cellStyle name="Zvýraznění 6 3" xfId="1433"/>
    <cellStyle name="Zvýraznění 6 3 2" xfId="1434"/>
    <cellStyle name="Zvýraznění 6 3 2 2" xfId="2598"/>
    <cellStyle name="Zvýraznění 6 3 3" xfId="2597"/>
    <cellStyle name="Zvýraznění 6 4" xfId="1435"/>
    <cellStyle name="Zvýraznění 6 4 2" xfId="1436"/>
    <cellStyle name="Zvýraznění 6 4 3" xfId="2599"/>
    <cellStyle name="Zvýraznění 6 5" xfId="1596"/>
    <cellStyle name="Zvýraznění 6 5 2" xfId="2600"/>
    <cellStyle name="Zvýraznenie1" xfId="2601"/>
    <cellStyle name="Zvýraznenie1 2" xfId="2602"/>
    <cellStyle name="Zvýraznenie2" xfId="2603"/>
    <cellStyle name="Zvýraznenie2 2" xfId="2604"/>
    <cellStyle name="Zvýraznenie3" xfId="2605"/>
    <cellStyle name="Zvýraznenie3 2" xfId="2606"/>
    <cellStyle name="Zvýraznenie4" xfId="2607"/>
    <cellStyle name="Zvýraznenie4 2" xfId="2608"/>
    <cellStyle name="Zvýraznenie5" xfId="2609"/>
    <cellStyle name="Zvýraznenie5 2" xfId="2610"/>
    <cellStyle name="Zvýraznenie6" xfId="2611"/>
    <cellStyle name="Zvýraznenie6 2" xfId="2612"/>
    <cellStyle name="Zvýrazni" xfId="1437"/>
    <cellStyle name="Zvýrazni 2" xfId="1438"/>
    <cellStyle name="Zvýrazni 3" xfId="14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0</xdr:rowOff>
    </xdr:from>
    <xdr:to>
      <xdr:col>1</xdr:col>
      <xdr:colOff>1171575</xdr:colOff>
      <xdr:row>0</xdr:row>
      <xdr:rowOff>0</xdr:rowOff>
    </xdr:to>
    <xdr:pic>
      <xdr:nvPicPr>
        <xdr:cNvPr id="2" name="Picture 1" descr="PSJ-1a-velky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="130" zoomScaleNormal="130" zoomScaleSheetLayoutView="100" workbookViewId="0">
      <selection activeCell="N24" sqref="N24"/>
    </sheetView>
  </sheetViews>
  <sheetFormatPr defaultRowHeight="12.75"/>
  <cols>
    <col min="1" max="1" width="9.140625" style="1"/>
    <col min="2" max="2" width="16.28515625" style="1" customWidth="1"/>
    <col min="3" max="3" width="3.7109375" style="1" customWidth="1"/>
    <col min="4" max="4" width="33.42578125" style="1" customWidth="1"/>
    <col min="5" max="5" width="21" style="1" customWidth="1"/>
    <col min="6" max="16384" width="9.140625" style="1"/>
  </cols>
  <sheetData>
    <row r="1" spans="1:9" customFormat="1" ht="4.5" customHeight="1">
      <c r="B1" s="4"/>
      <c r="C1" s="5"/>
      <c r="D1" s="3"/>
    </row>
    <row r="2" spans="1:9" customFormat="1" ht="13.5" thickBot="1">
      <c r="B2" s="33"/>
      <c r="C2" s="1"/>
      <c r="D2" s="1"/>
      <c r="E2" s="1"/>
    </row>
    <row r="3" spans="1:9" s="2" customFormat="1" ht="39" customHeight="1" thickTop="1">
      <c r="B3" s="127" t="s">
        <v>1</v>
      </c>
      <c r="C3" s="128"/>
      <c r="D3" s="57" t="s">
        <v>41</v>
      </c>
      <c r="E3" s="34"/>
      <c r="F3" s="35" t="s">
        <v>2</v>
      </c>
      <c r="G3" s="11" t="s">
        <v>43</v>
      </c>
      <c r="H3" s="36"/>
    </row>
    <row r="4" spans="1:9" customFormat="1" ht="13.5" thickBot="1">
      <c r="B4" s="129" t="s">
        <v>3</v>
      </c>
      <c r="C4" s="130"/>
      <c r="D4" s="48" t="s">
        <v>42</v>
      </c>
      <c r="E4" s="37"/>
      <c r="F4" s="131" t="s">
        <v>33</v>
      </c>
      <c r="G4" s="132"/>
      <c r="H4" s="133"/>
    </row>
    <row r="5" spans="1:9" customFormat="1" ht="10.5" customHeight="1" thickTop="1" thickBot="1">
      <c r="B5" s="38"/>
      <c r="C5" s="39"/>
      <c r="D5" s="40"/>
      <c r="E5" s="41"/>
      <c r="F5" s="42"/>
      <c r="G5" s="42"/>
      <c r="H5" s="42"/>
    </row>
    <row r="6" spans="1:9" customFormat="1" ht="18" customHeight="1" thickTop="1" thickBot="1">
      <c r="B6" s="134" t="s">
        <v>0</v>
      </c>
      <c r="C6" s="135"/>
      <c r="D6" s="135"/>
      <c r="E6" s="135"/>
      <c r="F6" s="135"/>
      <c r="G6" s="135"/>
      <c r="H6" s="136"/>
      <c r="I6" s="43"/>
    </row>
    <row r="7" spans="1:9" customFormat="1" ht="18" customHeight="1" thickTop="1">
      <c r="A7" s="44"/>
      <c r="B7" s="137" t="s">
        <v>27</v>
      </c>
      <c r="C7" s="137"/>
      <c r="D7" s="138"/>
      <c r="E7" s="139" t="s">
        <v>28</v>
      </c>
      <c r="F7" s="140"/>
      <c r="G7" s="140"/>
      <c r="H7" s="141"/>
    </row>
    <row r="8" spans="1:9" customFormat="1" ht="18" customHeight="1" thickBot="1">
      <c r="A8" s="44"/>
      <c r="B8" s="123" t="s">
        <v>50</v>
      </c>
      <c r="C8" s="124"/>
      <c r="D8" s="124"/>
      <c r="E8" s="125">
        <f>D.2.1.1!F101</f>
        <v>0</v>
      </c>
      <c r="F8" s="125"/>
      <c r="G8" s="125"/>
      <c r="H8" s="126"/>
    </row>
    <row r="9" spans="1:9" customFormat="1" ht="18" customHeight="1" thickTop="1" thickBot="1">
      <c r="B9" s="117"/>
      <c r="C9" s="117"/>
      <c r="D9" s="117"/>
      <c r="E9" s="118"/>
      <c r="F9" s="118"/>
      <c r="G9" s="118"/>
      <c r="H9" s="118"/>
    </row>
    <row r="10" spans="1:9" customFormat="1" ht="17.25" thickTop="1" thickBot="1">
      <c r="A10" s="44"/>
      <c r="B10" s="119" t="s">
        <v>29</v>
      </c>
      <c r="C10" s="120"/>
      <c r="D10" s="120"/>
      <c r="E10" s="121">
        <f>SUM(E8:H9)</f>
        <v>0</v>
      </c>
      <c r="F10" s="121"/>
      <c r="G10" s="121"/>
      <c r="H10" s="122"/>
    </row>
    <row r="11" spans="1:9" ht="13.5" thickTop="1"/>
  </sheetData>
  <mergeCells count="12">
    <mergeCell ref="B3:C3"/>
    <mergeCell ref="B4:C4"/>
    <mergeCell ref="F4:H4"/>
    <mergeCell ref="B6:H6"/>
    <mergeCell ref="B7:D7"/>
    <mergeCell ref="E7:H7"/>
    <mergeCell ref="B9:D9"/>
    <mergeCell ref="E9:H9"/>
    <mergeCell ref="B10:D10"/>
    <mergeCell ref="E10:H10"/>
    <mergeCell ref="B8:D8"/>
    <mergeCell ref="E8:H8"/>
  </mergeCells>
  <pageMargins left="0.39370078740157483" right="0.39370078740157483" top="0.98425196850393704" bottom="0.98425196850393704" header="0.51181102362204722" footer="0.51181102362204722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105"/>
  <sheetViews>
    <sheetView showGridLines="0" showZeros="0" tabSelected="1" zoomScale="115" zoomScaleNormal="115" zoomScaleSheetLayoutView="100" workbookViewId="0">
      <selection activeCell="M8" sqref="M8"/>
    </sheetView>
  </sheetViews>
  <sheetFormatPr defaultRowHeight="12.75"/>
  <cols>
    <col min="1" max="1" width="7.85546875" style="6" bestFit="1" customWidth="1"/>
    <col min="2" max="2" width="48.7109375" style="6" bestFit="1" customWidth="1"/>
    <col min="3" max="3" width="5.140625" style="6" bestFit="1" customWidth="1"/>
    <col min="4" max="4" width="8.5703125" style="15" customWidth="1"/>
    <col min="5" max="5" width="9.85546875" style="6" customWidth="1"/>
    <col min="6" max="6" width="13.85546875" style="6" customWidth="1"/>
    <col min="7" max="7" width="11.7109375" style="6" hidden="1" customWidth="1"/>
    <col min="8" max="8" width="11.5703125" style="6" hidden="1" customWidth="1"/>
    <col min="9" max="9" width="11" style="6" hidden="1" customWidth="1"/>
    <col min="10" max="10" width="10.42578125" style="6" hidden="1" customWidth="1"/>
    <col min="11" max="11" width="3.85546875" style="6" customWidth="1"/>
    <col min="12" max="16384" width="9.140625" style="6"/>
  </cols>
  <sheetData>
    <row r="1" spans="1:13" ht="15.75">
      <c r="A1" s="142" t="s">
        <v>115</v>
      </c>
      <c r="B1" s="142"/>
      <c r="C1" s="142"/>
      <c r="D1" s="142"/>
      <c r="E1" s="142"/>
      <c r="F1" s="142"/>
    </row>
    <row r="2" spans="1:13" ht="14.25" customHeight="1" thickBot="1">
      <c r="B2" s="7"/>
      <c r="C2" s="7"/>
      <c r="D2" s="8"/>
      <c r="E2" s="7"/>
      <c r="F2" s="7"/>
    </row>
    <row r="3" spans="1:13" ht="26.25" thickTop="1">
      <c r="A3" s="45" t="s">
        <v>1</v>
      </c>
      <c r="B3" s="57" t="s">
        <v>41</v>
      </c>
      <c r="C3" s="9"/>
      <c r="D3" s="10" t="s">
        <v>2</v>
      </c>
      <c r="E3" s="11" t="s">
        <v>43</v>
      </c>
      <c r="F3" s="12" t="s">
        <v>125</v>
      </c>
    </row>
    <row r="4" spans="1:13" ht="13.5" thickBot="1">
      <c r="A4" s="46" t="s">
        <v>3</v>
      </c>
      <c r="B4" s="48" t="s">
        <v>42</v>
      </c>
      <c r="C4" s="13"/>
      <c r="D4" s="131" t="s">
        <v>33</v>
      </c>
      <c r="E4" s="132"/>
      <c r="F4" s="133"/>
    </row>
    <row r="5" spans="1:13" ht="13.5" thickTop="1">
      <c r="A5" s="14"/>
      <c r="F5" s="16"/>
    </row>
    <row r="6" spans="1:13" ht="27" customHeight="1">
      <c r="A6" s="17" t="s">
        <v>4</v>
      </c>
      <c r="B6" s="18" t="s">
        <v>5</v>
      </c>
      <c r="C6" s="18" t="s">
        <v>6</v>
      </c>
      <c r="D6" s="19" t="s">
        <v>7</v>
      </c>
      <c r="E6" s="18" t="s">
        <v>8</v>
      </c>
      <c r="F6" s="20" t="s">
        <v>9</v>
      </c>
      <c r="G6" s="21" t="s">
        <v>10</v>
      </c>
      <c r="H6" s="21" t="s">
        <v>11</v>
      </c>
      <c r="I6" s="21" t="s">
        <v>12</v>
      </c>
      <c r="J6" s="21" t="s">
        <v>13</v>
      </c>
    </row>
    <row r="7" spans="1:13">
      <c r="A7" s="22" t="s">
        <v>14</v>
      </c>
      <c r="B7" s="23" t="s">
        <v>101</v>
      </c>
      <c r="C7" s="24"/>
      <c r="D7" s="25"/>
      <c r="E7" s="25"/>
      <c r="F7" s="26"/>
      <c r="G7" s="27"/>
      <c r="H7" s="28"/>
      <c r="I7" s="29"/>
      <c r="J7" s="30"/>
    </row>
    <row r="8" spans="1:13">
      <c r="A8" s="52">
        <v>1</v>
      </c>
      <c r="B8" s="100" t="s">
        <v>44</v>
      </c>
      <c r="C8" s="101" t="s">
        <v>16</v>
      </c>
      <c r="D8" s="102">
        <v>1</v>
      </c>
      <c r="E8" s="110"/>
      <c r="F8" s="56">
        <f>D8*E8</f>
        <v>0</v>
      </c>
      <c r="G8" s="31"/>
      <c r="H8" s="32"/>
      <c r="I8" s="31"/>
      <c r="J8" s="32"/>
      <c r="M8" s="47"/>
    </row>
    <row r="9" spans="1:13">
      <c r="A9" s="52">
        <v>2</v>
      </c>
      <c r="B9" s="103" t="s">
        <v>52</v>
      </c>
      <c r="C9" s="101" t="s">
        <v>16</v>
      </c>
      <c r="D9" s="102">
        <v>1</v>
      </c>
      <c r="E9" s="110"/>
      <c r="F9" s="92">
        <f t="shared" ref="F9:F72" si="0">D9*E9</f>
        <v>0</v>
      </c>
      <c r="G9" s="31"/>
      <c r="H9" s="32"/>
      <c r="I9" s="31"/>
      <c r="J9" s="32"/>
    </row>
    <row r="10" spans="1:13" s="53" customFormat="1" ht="22.5">
      <c r="A10" s="91">
        <v>3</v>
      </c>
      <c r="B10" s="104" t="s">
        <v>34</v>
      </c>
      <c r="C10" s="101" t="s">
        <v>16</v>
      </c>
      <c r="D10" s="102">
        <v>12</v>
      </c>
      <c r="E10" s="110"/>
      <c r="F10" s="92">
        <f t="shared" si="0"/>
        <v>0</v>
      </c>
      <c r="G10" s="54"/>
      <c r="H10" s="55"/>
      <c r="I10" s="54"/>
      <c r="J10" s="55"/>
    </row>
    <row r="11" spans="1:13" s="74" customFormat="1" ht="34.5" customHeight="1">
      <c r="A11" s="91">
        <v>4</v>
      </c>
      <c r="B11" s="105" t="s">
        <v>116</v>
      </c>
      <c r="C11" s="101" t="s">
        <v>16</v>
      </c>
      <c r="D11" s="102">
        <v>1</v>
      </c>
      <c r="E11" s="110"/>
      <c r="F11" s="92">
        <f t="shared" si="0"/>
        <v>0</v>
      </c>
      <c r="G11" s="80"/>
      <c r="H11" s="81"/>
      <c r="I11" s="80"/>
      <c r="J11" s="81"/>
    </row>
    <row r="12" spans="1:13" s="53" customFormat="1">
      <c r="A12" s="91">
        <v>5</v>
      </c>
      <c r="B12" s="103" t="s">
        <v>53</v>
      </c>
      <c r="C12" s="101" t="s">
        <v>16</v>
      </c>
      <c r="D12" s="102">
        <v>1</v>
      </c>
      <c r="E12" s="110"/>
      <c r="F12" s="92">
        <f t="shared" si="0"/>
        <v>0</v>
      </c>
      <c r="G12" s="54"/>
      <c r="H12" s="55"/>
      <c r="I12" s="54"/>
      <c r="J12" s="55"/>
    </row>
    <row r="13" spans="1:13" s="53" customFormat="1">
      <c r="A13" s="91">
        <v>6</v>
      </c>
      <c r="B13" s="103" t="s">
        <v>118</v>
      </c>
      <c r="C13" s="101" t="s">
        <v>16</v>
      </c>
      <c r="D13" s="102">
        <v>2</v>
      </c>
      <c r="E13" s="110"/>
      <c r="F13" s="92">
        <f t="shared" si="0"/>
        <v>0</v>
      </c>
      <c r="G13" s="54"/>
      <c r="H13" s="55"/>
      <c r="I13" s="54"/>
      <c r="J13" s="55"/>
    </row>
    <row r="14" spans="1:13" s="53" customFormat="1">
      <c r="A14" s="91">
        <v>7</v>
      </c>
      <c r="B14" s="103" t="s">
        <v>45</v>
      </c>
      <c r="C14" s="101" t="s">
        <v>16</v>
      </c>
      <c r="D14" s="102">
        <v>1</v>
      </c>
      <c r="E14" s="110"/>
      <c r="F14" s="92">
        <f t="shared" si="0"/>
        <v>0</v>
      </c>
      <c r="G14" s="54"/>
      <c r="H14" s="55"/>
      <c r="I14" s="54"/>
      <c r="J14" s="55"/>
    </row>
    <row r="15" spans="1:13">
      <c r="A15" s="91">
        <v>8</v>
      </c>
      <c r="B15" s="103" t="s">
        <v>46</v>
      </c>
      <c r="C15" s="101" t="s">
        <v>16</v>
      </c>
      <c r="D15" s="102">
        <v>3</v>
      </c>
      <c r="E15" s="110"/>
      <c r="F15" s="92">
        <f t="shared" si="0"/>
        <v>0</v>
      </c>
      <c r="G15" s="31"/>
      <c r="H15" s="32"/>
      <c r="I15" s="31"/>
      <c r="J15" s="32"/>
    </row>
    <row r="16" spans="1:13" s="74" customFormat="1">
      <c r="A16" s="91">
        <v>9</v>
      </c>
      <c r="B16" s="103" t="s">
        <v>117</v>
      </c>
      <c r="C16" s="101" t="s">
        <v>16</v>
      </c>
      <c r="D16" s="102">
        <v>1</v>
      </c>
      <c r="E16" s="110"/>
      <c r="F16" s="92">
        <f t="shared" si="0"/>
        <v>0</v>
      </c>
      <c r="G16" s="80"/>
      <c r="H16" s="81"/>
      <c r="I16" s="80"/>
      <c r="J16" s="81"/>
    </row>
    <row r="17" spans="1:11" s="74" customFormat="1">
      <c r="A17" s="91">
        <v>10</v>
      </c>
      <c r="B17" s="103" t="s">
        <v>121</v>
      </c>
      <c r="C17" s="101" t="s">
        <v>16</v>
      </c>
      <c r="D17" s="102">
        <v>2</v>
      </c>
      <c r="E17" s="110"/>
      <c r="F17" s="92">
        <f t="shared" si="0"/>
        <v>0</v>
      </c>
      <c r="G17" s="80"/>
      <c r="H17" s="81"/>
      <c r="I17" s="80"/>
      <c r="J17" s="81"/>
    </row>
    <row r="18" spans="1:11" s="53" customFormat="1">
      <c r="A18" s="91">
        <v>11</v>
      </c>
      <c r="B18" s="103" t="s">
        <v>35</v>
      </c>
      <c r="C18" s="101" t="s">
        <v>16</v>
      </c>
      <c r="D18" s="102">
        <v>1</v>
      </c>
      <c r="E18" s="110"/>
      <c r="F18" s="92">
        <f t="shared" si="0"/>
        <v>0</v>
      </c>
      <c r="G18" s="54"/>
      <c r="H18" s="55"/>
      <c r="I18" s="54"/>
      <c r="J18" s="55"/>
    </row>
    <row r="19" spans="1:11" s="53" customFormat="1">
      <c r="A19" s="91">
        <v>12</v>
      </c>
      <c r="B19" s="103" t="s">
        <v>40</v>
      </c>
      <c r="C19" s="101" t="s">
        <v>16</v>
      </c>
      <c r="D19" s="102">
        <v>1</v>
      </c>
      <c r="E19" s="110"/>
      <c r="F19" s="92">
        <f t="shared" si="0"/>
        <v>0</v>
      </c>
      <c r="G19" s="54"/>
      <c r="H19" s="55"/>
      <c r="I19" s="54"/>
      <c r="J19" s="55"/>
    </row>
    <row r="20" spans="1:11" s="53" customFormat="1">
      <c r="A20" s="91">
        <v>13</v>
      </c>
      <c r="B20" s="103" t="s">
        <v>49</v>
      </c>
      <c r="C20" s="101" t="s">
        <v>16</v>
      </c>
      <c r="D20" s="102">
        <v>1</v>
      </c>
      <c r="E20" s="110"/>
      <c r="F20" s="92">
        <f t="shared" si="0"/>
        <v>0</v>
      </c>
      <c r="G20" s="54"/>
      <c r="H20" s="55"/>
      <c r="I20" s="54"/>
      <c r="J20" s="55"/>
    </row>
    <row r="21" spans="1:11" s="74" customFormat="1">
      <c r="A21" s="91">
        <v>14</v>
      </c>
      <c r="B21" s="103" t="s">
        <v>47</v>
      </c>
      <c r="C21" s="101" t="s">
        <v>16</v>
      </c>
      <c r="D21" s="102">
        <v>2</v>
      </c>
      <c r="E21" s="110"/>
      <c r="F21" s="92">
        <f t="shared" si="0"/>
        <v>0</v>
      </c>
      <c r="G21" s="80"/>
      <c r="H21" s="81"/>
      <c r="I21" s="80"/>
      <c r="J21" s="81"/>
    </row>
    <row r="22" spans="1:11" s="53" customFormat="1">
      <c r="A22" s="52"/>
      <c r="B22" s="96" t="s">
        <v>48</v>
      </c>
      <c r="C22" s="101"/>
      <c r="D22" s="102"/>
      <c r="E22" s="102"/>
      <c r="F22" s="92">
        <f t="shared" si="0"/>
        <v>0</v>
      </c>
      <c r="G22" s="54"/>
      <c r="H22" s="55"/>
      <c r="I22" s="54"/>
      <c r="J22" s="55"/>
    </row>
    <row r="23" spans="1:11" s="74" customFormat="1">
      <c r="A23" s="91">
        <v>15</v>
      </c>
      <c r="B23" s="103" t="s">
        <v>105</v>
      </c>
      <c r="C23" s="101" t="s">
        <v>16</v>
      </c>
      <c r="D23" s="102">
        <v>1</v>
      </c>
      <c r="E23" s="110"/>
      <c r="F23" s="92">
        <f t="shared" si="0"/>
        <v>0</v>
      </c>
      <c r="G23" s="80"/>
      <c r="H23" s="81"/>
      <c r="I23" s="80"/>
      <c r="J23" s="81"/>
    </row>
    <row r="24" spans="1:11" s="74" customFormat="1" ht="22.5">
      <c r="A24" s="91">
        <v>16</v>
      </c>
      <c r="B24" s="103" t="s">
        <v>106</v>
      </c>
      <c r="C24" s="101" t="s">
        <v>16</v>
      </c>
      <c r="D24" s="102">
        <v>2</v>
      </c>
      <c r="E24" s="110"/>
      <c r="F24" s="92">
        <f t="shared" si="0"/>
        <v>0</v>
      </c>
      <c r="G24" s="80"/>
      <c r="H24" s="81"/>
      <c r="I24" s="80"/>
      <c r="J24" s="81"/>
    </row>
    <row r="25" spans="1:11" s="74" customFormat="1">
      <c r="A25" s="91">
        <v>17</v>
      </c>
      <c r="B25" s="103" t="s">
        <v>107</v>
      </c>
      <c r="C25" s="101" t="s">
        <v>16</v>
      </c>
      <c r="D25" s="102">
        <v>1</v>
      </c>
      <c r="E25" s="110"/>
      <c r="F25" s="92">
        <f t="shared" si="0"/>
        <v>0</v>
      </c>
      <c r="G25" s="114"/>
      <c r="H25" s="115"/>
      <c r="I25" s="114"/>
      <c r="J25" s="115"/>
      <c r="K25" s="116"/>
    </row>
    <row r="26" spans="1:11" s="74" customFormat="1">
      <c r="A26" s="91">
        <v>18</v>
      </c>
      <c r="B26" s="103" t="s">
        <v>103</v>
      </c>
      <c r="C26" s="101" t="s">
        <v>16</v>
      </c>
      <c r="D26" s="102">
        <v>1</v>
      </c>
      <c r="E26" s="110"/>
      <c r="F26" s="92">
        <f t="shared" si="0"/>
        <v>0</v>
      </c>
      <c r="G26" s="114"/>
      <c r="H26" s="115"/>
      <c r="I26" s="114"/>
      <c r="J26" s="115"/>
      <c r="K26" s="116"/>
    </row>
    <row r="27" spans="1:11" s="53" customFormat="1">
      <c r="A27" s="91">
        <v>19</v>
      </c>
      <c r="B27" s="103" t="s">
        <v>104</v>
      </c>
      <c r="C27" s="101" t="s">
        <v>16</v>
      </c>
      <c r="D27" s="102">
        <v>1</v>
      </c>
      <c r="E27" s="110"/>
      <c r="F27" s="92">
        <f t="shared" si="0"/>
        <v>0</v>
      </c>
      <c r="G27" s="114"/>
      <c r="H27" s="115"/>
      <c r="I27" s="114"/>
      <c r="J27" s="115"/>
      <c r="K27" s="116"/>
    </row>
    <row r="28" spans="1:11">
      <c r="A28" s="52"/>
      <c r="B28" s="96" t="s">
        <v>17</v>
      </c>
      <c r="C28" s="101"/>
      <c r="D28" s="113"/>
      <c r="E28" s="102"/>
      <c r="F28" s="92">
        <f t="shared" si="0"/>
        <v>0</v>
      </c>
      <c r="G28" s="114">
        <v>0</v>
      </c>
      <c r="H28" s="115">
        <f t="shared" ref="H28:H32" si="1">D28*G28</f>
        <v>0</v>
      </c>
      <c r="I28" s="114"/>
      <c r="J28" s="115">
        <f t="shared" ref="J28:J35" si="2">D28*I28</f>
        <v>0</v>
      </c>
      <c r="K28" s="116"/>
    </row>
    <row r="29" spans="1:11">
      <c r="A29" s="52">
        <v>20</v>
      </c>
      <c r="B29" s="111" t="s">
        <v>18</v>
      </c>
      <c r="C29" s="112" t="s">
        <v>16</v>
      </c>
      <c r="D29" s="113">
        <v>486</v>
      </c>
      <c r="E29" s="110"/>
      <c r="F29" s="92">
        <f t="shared" si="0"/>
        <v>0</v>
      </c>
      <c r="G29" s="114">
        <v>0</v>
      </c>
      <c r="H29" s="115">
        <f t="shared" si="1"/>
        <v>0</v>
      </c>
      <c r="I29" s="114"/>
      <c r="J29" s="115">
        <f t="shared" si="2"/>
        <v>0</v>
      </c>
      <c r="K29" s="116"/>
    </row>
    <row r="30" spans="1:11" s="74" customFormat="1" ht="22.5">
      <c r="A30" s="91">
        <v>21</v>
      </c>
      <c r="B30" s="111" t="s">
        <v>119</v>
      </c>
      <c r="C30" s="112" t="s">
        <v>16</v>
      </c>
      <c r="D30" s="113">
        <v>136</v>
      </c>
      <c r="E30" s="110"/>
      <c r="F30" s="92">
        <f t="shared" si="0"/>
        <v>0</v>
      </c>
      <c r="G30" s="114"/>
      <c r="H30" s="115"/>
      <c r="I30" s="114"/>
      <c r="J30" s="115"/>
      <c r="K30" s="116"/>
    </row>
    <row r="31" spans="1:11">
      <c r="A31" s="91">
        <v>22</v>
      </c>
      <c r="B31" s="111" t="s">
        <v>19</v>
      </c>
      <c r="C31" s="112" t="s">
        <v>16</v>
      </c>
      <c r="D31" s="113">
        <v>622</v>
      </c>
      <c r="E31" s="110"/>
      <c r="F31" s="92">
        <f t="shared" si="0"/>
        <v>0</v>
      </c>
      <c r="G31" s="114">
        <v>0</v>
      </c>
      <c r="H31" s="115">
        <f t="shared" si="1"/>
        <v>0</v>
      </c>
      <c r="I31" s="114"/>
      <c r="J31" s="115">
        <f t="shared" si="2"/>
        <v>0</v>
      </c>
      <c r="K31" s="116"/>
    </row>
    <row r="32" spans="1:11">
      <c r="A32" s="91">
        <v>23</v>
      </c>
      <c r="B32" s="111" t="s">
        <v>51</v>
      </c>
      <c r="C32" s="112" t="s">
        <v>16</v>
      </c>
      <c r="D32" s="113">
        <v>622</v>
      </c>
      <c r="E32" s="110"/>
      <c r="F32" s="92">
        <f t="shared" si="0"/>
        <v>0</v>
      </c>
      <c r="G32" s="114">
        <v>0</v>
      </c>
      <c r="H32" s="115">
        <f t="shared" si="1"/>
        <v>0</v>
      </c>
      <c r="I32" s="114"/>
      <c r="J32" s="115">
        <f t="shared" si="2"/>
        <v>0</v>
      </c>
      <c r="K32" s="116"/>
    </row>
    <row r="33" spans="1:11" s="53" customFormat="1">
      <c r="A33" s="91">
        <v>24</v>
      </c>
      <c r="B33" s="111" t="s">
        <v>36</v>
      </c>
      <c r="C33" s="112"/>
      <c r="D33" s="113">
        <v>34</v>
      </c>
      <c r="E33" s="110"/>
      <c r="F33" s="92">
        <f t="shared" si="0"/>
        <v>0</v>
      </c>
      <c r="G33" s="114"/>
      <c r="H33" s="115"/>
      <c r="I33" s="114"/>
      <c r="J33" s="115">
        <f t="shared" si="2"/>
        <v>0</v>
      </c>
      <c r="K33" s="116"/>
    </row>
    <row r="34" spans="1:11" s="53" customFormat="1">
      <c r="A34" s="91">
        <v>25</v>
      </c>
      <c r="B34" s="111" t="s">
        <v>38</v>
      </c>
      <c r="C34" s="112" t="s">
        <v>16</v>
      </c>
      <c r="D34" s="113">
        <v>4</v>
      </c>
      <c r="E34" s="110"/>
      <c r="F34" s="92">
        <f t="shared" si="0"/>
        <v>0</v>
      </c>
      <c r="G34" s="114"/>
      <c r="H34" s="115"/>
      <c r="I34" s="114"/>
      <c r="J34" s="115">
        <f t="shared" si="2"/>
        <v>0</v>
      </c>
      <c r="K34" s="116"/>
    </row>
    <row r="35" spans="1:11" s="53" customFormat="1">
      <c r="A35" s="91">
        <v>26</v>
      </c>
      <c r="B35" s="111" t="s">
        <v>37</v>
      </c>
      <c r="C35" s="112" t="s">
        <v>16</v>
      </c>
      <c r="D35" s="113">
        <v>4</v>
      </c>
      <c r="E35" s="110"/>
      <c r="F35" s="92">
        <f t="shared" si="0"/>
        <v>0</v>
      </c>
      <c r="G35" s="114"/>
      <c r="H35" s="115"/>
      <c r="I35" s="114"/>
      <c r="J35" s="115">
        <f t="shared" si="2"/>
        <v>0</v>
      </c>
      <c r="K35" s="116"/>
    </row>
    <row r="36" spans="1:11">
      <c r="A36" s="91">
        <v>27</v>
      </c>
      <c r="B36" s="103" t="s">
        <v>54</v>
      </c>
      <c r="C36" s="101" t="s">
        <v>16</v>
      </c>
      <c r="D36" s="113">
        <v>2</v>
      </c>
      <c r="E36" s="110"/>
      <c r="F36" s="92">
        <f t="shared" si="0"/>
        <v>0</v>
      </c>
      <c r="G36" s="114">
        <v>0</v>
      </c>
      <c r="H36" s="115">
        <f>D37*G36</f>
        <v>0</v>
      </c>
      <c r="I36" s="114"/>
      <c r="J36" s="115">
        <f>D37*I36</f>
        <v>0</v>
      </c>
      <c r="K36" s="116"/>
    </row>
    <row r="37" spans="1:11">
      <c r="A37" s="52"/>
      <c r="B37" s="96" t="s">
        <v>30</v>
      </c>
      <c r="C37" s="101"/>
      <c r="D37" s="102"/>
      <c r="E37" s="102"/>
      <c r="F37" s="92">
        <f t="shared" si="0"/>
        <v>0</v>
      </c>
      <c r="G37" s="114">
        <v>0</v>
      </c>
      <c r="H37" s="115" t="e">
        <f>#REF!*G37</f>
        <v>#REF!</v>
      </c>
      <c r="I37" s="114"/>
      <c r="J37" s="115" t="e">
        <f>#REF!*I37</f>
        <v>#REF!</v>
      </c>
      <c r="K37" s="116"/>
    </row>
    <row r="38" spans="1:11" s="58" customFormat="1">
      <c r="A38" s="59">
        <v>28</v>
      </c>
      <c r="B38" s="103" t="s">
        <v>55</v>
      </c>
      <c r="C38" s="101" t="s">
        <v>16</v>
      </c>
      <c r="D38" s="102">
        <v>1</v>
      </c>
      <c r="E38" s="110"/>
      <c r="F38" s="92">
        <f t="shared" si="0"/>
        <v>0</v>
      </c>
      <c r="G38" s="114"/>
      <c r="H38" s="115"/>
      <c r="I38" s="114"/>
      <c r="J38" s="115"/>
      <c r="K38" s="116"/>
    </row>
    <row r="39" spans="1:11">
      <c r="A39" s="52">
        <v>29</v>
      </c>
      <c r="B39" s="103" t="s">
        <v>39</v>
      </c>
      <c r="C39" s="101" t="s">
        <v>16</v>
      </c>
      <c r="D39" s="102">
        <v>67</v>
      </c>
      <c r="E39" s="110"/>
      <c r="F39" s="92">
        <f t="shared" si="0"/>
        <v>0</v>
      </c>
      <c r="G39" s="114"/>
      <c r="H39" s="115"/>
      <c r="I39" s="114"/>
      <c r="J39" s="115"/>
      <c r="K39" s="116"/>
    </row>
    <row r="40" spans="1:11">
      <c r="A40" s="52"/>
      <c r="B40" s="96" t="s">
        <v>20</v>
      </c>
      <c r="C40" s="101"/>
      <c r="D40" s="102"/>
      <c r="E40" s="102"/>
      <c r="F40" s="92">
        <f t="shared" si="0"/>
        <v>0</v>
      </c>
      <c r="G40" s="31"/>
      <c r="H40" s="32"/>
      <c r="I40" s="31"/>
      <c r="J40" s="32" t="e">
        <f>#REF!*I40</f>
        <v>#REF!</v>
      </c>
    </row>
    <row r="41" spans="1:11" s="63" customFormat="1">
      <c r="A41" s="66">
        <v>30</v>
      </c>
      <c r="B41" s="103" t="s">
        <v>58</v>
      </c>
      <c r="C41" s="101" t="s">
        <v>16</v>
      </c>
      <c r="D41" s="102">
        <v>1</v>
      </c>
      <c r="E41" s="110"/>
      <c r="F41" s="92">
        <f t="shared" si="0"/>
        <v>0</v>
      </c>
      <c r="G41" s="64"/>
      <c r="H41" s="65"/>
      <c r="I41" s="64"/>
      <c r="J41" s="65"/>
    </row>
    <row r="42" spans="1:11" s="49" customFormat="1">
      <c r="A42" s="52">
        <v>31</v>
      </c>
      <c r="B42" s="103" t="s">
        <v>21</v>
      </c>
      <c r="C42" s="101" t="s">
        <v>26</v>
      </c>
      <c r="D42" s="102">
        <v>1</v>
      </c>
      <c r="E42" s="110"/>
      <c r="F42" s="92">
        <f t="shared" si="0"/>
        <v>0</v>
      </c>
      <c r="G42" s="50"/>
      <c r="H42" s="51"/>
      <c r="I42" s="50"/>
      <c r="J42" s="51"/>
    </row>
    <row r="43" spans="1:11">
      <c r="A43" s="91">
        <v>32</v>
      </c>
      <c r="B43" s="103" t="s">
        <v>32</v>
      </c>
      <c r="C43" s="101" t="s">
        <v>26</v>
      </c>
      <c r="D43" s="102">
        <v>1</v>
      </c>
      <c r="E43" s="110"/>
      <c r="F43" s="92">
        <f t="shared" si="0"/>
        <v>0</v>
      </c>
      <c r="G43" s="31">
        <v>0</v>
      </c>
      <c r="H43" s="32" t="e">
        <f>#REF!*G43</f>
        <v>#REF!</v>
      </c>
      <c r="I43" s="31"/>
      <c r="J43" s="32" t="e">
        <f>#REF!*I43</f>
        <v>#REF!</v>
      </c>
    </row>
    <row r="44" spans="1:11">
      <c r="A44" s="91">
        <v>33</v>
      </c>
      <c r="B44" s="103" t="s">
        <v>22</v>
      </c>
      <c r="C44" s="101" t="s">
        <v>26</v>
      </c>
      <c r="D44" s="102">
        <v>1</v>
      </c>
      <c r="E44" s="110"/>
      <c r="F44" s="92">
        <f t="shared" si="0"/>
        <v>0</v>
      </c>
      <c r="G44" s="31">
        <v>0</v>
      </c>
      <c r="H44" s="32" t="e">
        <f>#REF!*G44</f>
        <v>#REF!</v>
      </c>
      <c r="I44" s="31"/>
      <c r="J44" s="32" t="e">
        <f>#REF!*I44</f>
        <v>#REF!</v>
      </c>
    </row>
    <row r="45" spans="1:11" s="60" customFormat="1">
      <c r="A45" s="91">
        <v>34</v>
      </c>
      <c r="B45" s="67" t="s">
        <v>56</v>
      </c>
      <c r="C45" s="101" t="s">
        <v>57</v>
      </c>
      <c r="D45" s="102">
        <v>30</v>
      </c>
      <c r="E45" s="110"/>
      <c r="F45" s="92">
        <f t="shared" si="0"/>
        <v>0</v>
      </c>
      <c r="G45" s="61"/>
      <c r="H45" s="62"/>
      <c r="I45" s="61"/>
      <c r="J45" s="62"/>
    </row>
    <row r="46" spans="1:11">
      <c r="A46" s="91">
        <v>35</v>
      </c>
      <c r="B46" s="103" t="s">
        <v>23</v>
      </c>
      <c r="C46" s="101" t="s">
        <v>26</v>
      </c>
      <c r="D46" s="102">
        <v>1</v>
      </c>
      <c r="E46" s="110"/>
      <c r="F46" s="92">
        <f t="shared" si="0"/>
        <v>0</v>
      </c>
      <c r="G46" s="31">
        <v>0</v>
      </c>
      <c r="H46" s="32" t="e">
        <f>#REF!*G46</f>
        <v>#REF!</v>
      </c>
      <c r="I46" s="31"/>
      <c r="J46" s="32" t="e">
        <f>#REF!*I46</f>
        <v>#REF!</v>
      </c>
    </row>
    <row r="47" spans="1:11">
      <c r="A47" s="91">
        <v>36</v>
      </c>
      <c r="B47" s="103" t="s">
        <v>24</v>
      </c>
      <c r="C47" s="101" t="s">
        <v>26</v>
      </c>
      <c r="D47" s="102">
        <v>1</v>
      </c>
      <c r="E47" s="110"/>
      <c r="F47" s="92">
        <f t="shared" si="0"/>
        <v>0</v>
      </c>
      <c r="G47" s="31">
        <v>0</v>
      </c>
      <c r="H47" s="32" t="e">
        <f>#REF!*G47</f>
        <v>#REF!</v>
      </c>
      <c r="I47" s="31"/>
      <c r="J47" s="32" t="e">
        <f>#REF!*I47</f>
        <v>#REF!</v>
      </c>
    </row>
    <row r="48" spans="1:11">
      <c r="A48" s="52"/>
      <c r="B48" s="96" t="s">
        <v>25</v>
      </c>
      <c r="C48" s="101"/>
      <c r="D48" s="102"/>
      <c r="E48" s="102"/>
      <c r="F48" s="92">
        <f t="shared" si="0"/>
        <v>0</v>
      </c>
      <c r="G48" s="31">
        <v>0</v>
      </c>
      <c r="H48" s="32" t="e">
        <f>#REF!*G48</f>
        <v>#REF!</v>
      </c>
      <c r="I48" s="31"/>
      <c r="J48" s="32" t="e">
        <f>#REF!*I48</f>
        <v>#REF!</v>
      </c>
    </row>
    <row r="49" spans="1:16" ht="22.5">
      <c r="A49" s="70">
        <v>37</v>
      </c>
      <c r="B49" s="103" t="s">
        <v>59</v>
      </c>
      <c r="C49" s="101" t="s">
        <v>15</v>
      </c>
      <c r="D49" s="102">
        <v>4541</v>
      </c>
      <c r="E49" s="110"/>
      <c r="F49" s="92">
        <f t="shared" si="0"/>
        <v>0</v>
      </c>
      <c r="G49" s="80">
        <v>0</v>
      </c>
      <c r="H49" s="81" t="e">
        <v>#REF!</v>
      </c>
      <c r="I49" s="80"/>
      <c r="J49" s="81" t="e">
        <v>#REF!</v>
      </c>
      <c r="K49" s="73"/>
      <c r="L49" s="74"/>
      <c r="M49" s="108"/>
      <c r="N49" s="106"/>
      <c r="O49" s="73"/>
      <c r="P49" s="74"/>
    </row>
    <row r="50" spans="1:16" ht="22.5">
      <c r="A50" s="70">
        <v>38</v>
      </c>
      <c r="B50" s="103" t="s">
        <v>60</v>
      </c>
      <c r="C50" s="101" t="s">
        <v>15</v>
      </c>
      <c r="D50" s="102">
        <v>121</v>
      </c>
      <c r="E50" s="110"/>
      <c r="F50" s="92">
        <f t="shared" si="0"/>
        <v>0</v>
      </c>
      <c r="G50" s="80">
        <v>0</v>
      </c>
      <c r="H50" s="81" t="e">
        <v>#REF!</v>
      </c>
      <c r="I50" s="80"/>
      <c r="J50" s="81" t="e">
        <v>#REF!</v>
      </c>
      <c r="K50" s="73"/>
      <c r="L50" s="74"/>
      <c r="M50" s="108"/>
      <c r="N50" s="106"/>
      <c r="O50" s="73"/>
      <c r="P50" s="74"/>
    </row>
    <row r="51" spans="1:16" ht="22.5">
      <c r="A51" s="91">
        <v>39</v>
      </c>
      <c r="B51" s="103" t="s">
        <v>61</v>
      </c>
      <c r="C51" s="101" t="s">
        <v>15</v>
      </c>
      <c r="D51" s="102">
        <v>893</v>
      </c>
      <c r="E51" s="110"/>
      <c r="F51" s="92">
        <f t="shared" si="0"/>
        <v>0</v>
      </c>
      <c r="G51" s="80">
        <v>0</v>
      </c>
      <c r="H51" s="81" t="e">
        <v>#REF!</v>
      </c>
      <c r="I51" s="80"/>
      <c r="J51" s="81" t="e">
        <v>#REF!</v>
      </c>
      <c r="K51" s="73"/>
      <c r="L51" s="74"/>
      <c r="M51" s="108"/>
      <c r="N51" s="106"/>
      <c r="O51" s="73"/>
      <c r="P51" s="74"/>
    </row>
    <row r="52" spans="1:16" ht="22.5">
      <c r="A52" s="91">
        <v>40</v>
      </c>
      <c r="B52" s="103" t="s">
        <v>62</v>
      </c>
      <c r="C52" s="101" t="s">
        <v>15</v>
      </c>
      <c r="D52" s="102">
        <v>907</v>
      </c>
      <c r="E52" s="110"/>
      <c r="F52" s="92">
        <f t="shared" si="0"/>
        <v>0</v>
      </c>
      <c r="G52" s="80"/>
      <c r="H52" s="81"/>
      <c r="I52" s="80"/>
      <c r="J52" s="81"/>
      <c r="K52" s="74"/>
      <c r="L52" s="74"/>
      <c r="M52" s="108"/>
      <c r="N52" s="106"/>
      <c r="O52" s="74"/>
      <c r="P52" s="74"/>
    </row>
    <row r="53" spans="1:16" ht="22.5">
      <c r="A53" s="91">
        <v>41</v>
      </c>
      <c r="B53" s="103" t="s">
        <v>63</v>
      </c>
      <c r="C53" s="101" t="s">
        <v>15</v>
      </c>
      <c r="D53" s="102">
        <v>1267</v>
      </c>
      <c r="E53" s="110"/>
      <c r="F53" s="92">
        <f t="shared" si="0"/>
        <v>0</v>
      </c>
      <c r="G53" s="80">
        <v>0</v>
      </c>
      <c r="H53" s="81" t="e">
        <v>#REF!</v>
      </c>
      <c r="I53" s="80"/>
      <c r="J53" s="81" t="e">
        <v>#REF!</v>
      </c>
      <c r="K53" s="73"/>
      <c r="L53" s="74"/>
      <c r="M53" s="108"/>
      <c r="N53" s="106"/>
      <c r="O53" s="73"/>
      <c r="P53" s="74"/>
    </row>
    <row r="54" spans="1:16" ht="22.5">
      <c r="A54" s="91">
        <v>42</v>
      </c>
      <c r="B54" s="103" t="s">
        <v>92</v>
      </c>
      <c r="C54" s="101" t="s">
        <v>15</v>
      </c>
      <c r="D54" s="102">
        <v>121</v>
      </c>
      <c r="E54" s="110"/>
      <c r="F54" s="92">
        <f t="shared" si="0"/>
        <v>0</v>
      </c>
      <c r="G54" s="80"/>
      <c r="H54" s="81"/>
      <c r="I54" s="80"/>
      <c r="J54" s="81"/>
      <c r="K54" s="74"/>
      <c r="L54" s="74"/>
      <c r="M54" s="108"/>
      <c r="N54" s="106"/>
      <c r="O54" s="74"/>
      <c r="P54" s="74"/>
    </row>
    <row r="55" spans="1:16" ht="22.5">
      <c r="A55" s="91">
        <v>43</v>
      </c>
      <c r="B55" s="103" t="s">
        <v>93</v>
      </c>
      <c r="C55" s="101" t="s">
        <v>15</v>
      </c>
      <c r="D55" s="102">
        <v>115</v>
      </c>
      <c r="E55" s="110"/>
      <c r="F55" s="92">
        <f t="shared" si="0"/>
        <v>0</v>
      </c>
      <c r="G55" s="80"/>
      <c r="H55" s="81"/>
      <c r="I55" s="80"/>
      <c r="J55" s="81"/>
      <c r="K55" s="74"/>
      <c r="L55" s="74"/>
      <c r="M55" s="108"/>
      <c r="N55" s="106"/>
      <c r="O55" s="74"/>
      <c r="P55" s="74"/>
    </row>
    <row r="56" spans="1:16" s="68" customFormat="1" ht="22.5">
      <c r="A56" s="91">
        <v>44</v>
      </c>
      <c r="B56" s="103" t="s">
        <v>94</v>
      </c>
      <c r="C56" s="101" t="s">
        <v>15</v>
      </c>
      <c r="D56" s="102">
        <v>12</v>
      </c>
      <c r="E56" s="110"/>
      <c r="F56" s="92">
        <f t="shared" si="0"/>
        <v>0</v>
      </c>
      <c r="G56" s="80"/>
      <c r="H56" s="81"/>
      <c r="I56" s="80"/>
      <c r="J56" s="81"/>
      <c r="K56" s="74"/>
      <c r="L56" s="74"/>
      <c r="M56" s="108"/>
      <c r="N56" s="106"/>
      <c r="O56" s="74"/>
      <c r="P56" s="74"/>
    </row>
    <row r="57" spans="1:16" s="68" customFormat="1" ht="22.5">
      <c r="A57" s="91">
        <v>45</v>
      </c>
      <c r="B57" s="103" t="s">
        <v>31</v>
      </c>
      <c r="C57" s="101" t="s">
        <v>15</v>
      </c>
      <c r="D57" s="102">
        <v>92</v>
      </c>
      <c r="E57" s="110"/>
      <c r="F57" s="92">
        <f t="shared" si="0"/>
        <v>0</v>
      </c>
      <c r="G57" s="80">
        <v>0</v>
      </c>
      <c r="H57" s="81" t="e">
        <v>#REF!</v>
      </c>
      <c r="I57" s="80"/>
      <c r="J57" s="81" t="e">
        <v>#REF!</v>
      </c>
      <c r="K57" s="73"/>
      <c r="L57" s="73"/>
      <c r="M57" s="108"/>
      <c r="N57" s="106"/>
      <c r="O57" s="73"/>
      <c r="P57" s="73"/>
    </row>
    <row r="58" spans="1:16" s="68" customFormat="1" ht="22.5">
      <c r="A58" s="91">
        <v>46</v>
      </c>
      <c r="B58" s="103" t="s">
        <v>64</v>
      </c>
      <c r="C58" s="101" t="s">
        <v>15</v>
      </c>
      <c r="D58" s="102">
        <f>D49</f>
        <v>4541</v>
      </c>
      <c r="E58" s="110"/>
      <c r="F58" s="92">
        <f t="shared" si="0"/>
        <v>0</v>
      </c>
      <c r="G58" s="76"/>
      <c r="H58" s="77"/>
      <c r="I58" s="78"/>
      <c r="J58" s="79"/>
      <c r="K58" s="73"/>
      <c r="L58" s="73"/>
      <c r="M58" s="108"/>
      <c r="N58" s="106"/>
      <c r="O58" s="73"/>
      <c r="P58" s="73"/>
    </row>
    <row r="59" spans="1:16" s="71" customFormat="1">
      <c r="A59" s="91">
        <v>47</v>
      </c>
      <c r="B59" s="103" t="s">
        <v>66</v>
      </c>
      <c r="C59" s="101" t="s">
        <v>16</v>
      </c>
      <c r="D59" s="102">
        <f>2*D49</f>
        <v>9082</v>
      </c>
      <c r="E59" s="110"/>
      <c r="F59" s="92">
        <f t="shared" si="0"/>
        <v>0</v>
      </c>
      <c r="G59" s="80"/>
      <c r="H59" s="81"/>
      <c r="I59" s="80"/>
      <c r="J59" s="81"/>
      <c r="K59" s="72"/>
      <c r="L59" s="72"/>
      <c r="M59" s="108"/>
      <c r="N59" s="107"/>
      <c r="O59" s="72"/>
      <c r="P59" s="72"/>
    </row>
    <row r="60" spans="1:16" s="68" customFormat="1">
      <c r="A60" s="91">
        <v>48</v>
      </c>
      <c r="B60" s="103" t="s">
        <v>67</v>
      </c>
      <c r="C60" s="101" t="s">
        <v>16</v>
      </c>
      <c r="D60" s="102">
        <v>403</v>
      </c>
      <c r="E60" s="110"/>
      <c r="F60" s="92">
        <f t="shared" si="0"/>
        <v>0</v>
      </c>
      <c r="G60" s="80"/>
      <c r="H60" s="81"/>
      <c r="I60" s="80"/>
      <c r="J60" s="81"/>
      <c r="K60" s="72"/>
      <c r="L60" s="72"/>
      <c r="M60" s="108"/>
      <c r="N60" s="106"/>
      <c r="O60" s="72"/>
      <c r="P60" s="72"/>
    </row>
    <row r="61" spans="1:16" s="68" customFormat="1">
      <c r="A61" s="91">
        <v>49</v>
      </c>
      <c r="B61" s="103" t="s">
        <v>68</v>
      </c>
      <c r="C61" s="101" t="s">
        <v>16</v>
      </c>
      <c r="D61" s="102">
        <f>D60+D59</f>
        <v>9485</v>
      </c>
      <c r="E61" s="110"/>
      <c r="F61" s="92">
        <f t="shared" si="0"/>
        <v>0</v>
      </c>
      <c r="G61" s="80"/>
      <c r="H61" s="81"/>
      <c r="I61" s="80"/>
      <c r="J61" s="81"/>
      <c r="K61" s="72"/>
      <c r="L61" s="72"/>
      <c r="M61" s="108"/>
      <c r="N61" s="107"/>
      <c r="O61" s="72"/>
      <c r="P61" s="72"/>
    </row>
    <row r="62" spans="1:16" s="68" customFormat="1">
      <c r="A62" s="91">
        <v>50</v>
      </c>
      <c r="B62" s="103" t="s">
        <v>65</v>
      </c>
      <c r="C62" s="101" t="s">
        <v>16</v>
      </c>
      <c r="D62" s="102">
        <f>4*D63</f>
        <v>108</v>
      </c>
      <c r="E62" s="110"/>
      <c r="F62" s="92">
        <f t="shared" si="0"/>
        <v>0</v>
      </c>
      <c r="G62" s="80"/>
      <c r="H62" s="81"/>
      <c r="I62" s="80"/>
      <c r="J62" s="81"/>
      <c r="K62" s="72"/>
      <c r="L62" s="72"/>
      <c r="M62" s="108"/>
      <c r="N62" s="107"/>
      <c r="O62" s="72"/>
      <c r="P62" s="72"/>
    </row>
    <row r="63" spans="1:16" s="68" customFormat="1" ht="22.5">
      <c r="A63" s="91">
        <v>51</v>
      </c>
      <c r="B63" s="103" t="s">
        <v>69</v>
      </c>
      <c r="C63" s="101" t="s">
        <v>16</v>
      </c>
      <c r="D63" s="102">
        <v>27</v>
      </c>
      <c r="E63" s="110"/>
      <c r="F63" s="92">
        <f t="shared" si="0"/>
        <v>0</v>
      </c>
      <c r="G63" s="80">
        <v>0</v>
      </c>
      <c r="H63" s="81" t="e">
        <v>#REF!</v>
      </c>
      <c r="I63" s="80"/>
      <c r="J63" s="81" t="e">
        <v>#REF!</v>
      </c>
      <c r="K63" s="72"/>
      <c r="L63" s="72"/>
      <c r="M63" s="108"/>
      <c r="N63" s="107"/>
      <c r="O63" s="72"/>
      <c r="P63" s="72"/>
    </row>
    <row r="64" spans="1:16" s="68" customFormat="1" ht="22.5">
      <c r="A64" s="91">
        <v>52</v>
      </c>
      <c r="B64" s="103" t="s">
        <v>111</v>
      </c>
      <c r="C64" s="101" t="s">
        <v>16</v>
      </c>
      <c r="D64" s="99">
        <f>3.6*(D50+D52)</f>
        <v>3700.8</v>
      </c>
      <c r="E64" s="110"/>
      <c r="F64" s="92">
        <f t="shared" si="0"/>
        <v>0</v>
      </c>
      <c r="G64" s="80"/>
      <c r="H64" s="81"/>
      <c r="I64" s="80"/>
      <c r="J64" s="81"/>
      <c r="K64" s="72"/>
      <c r="L64" s="72"/>
      <c r="M64" s="109"/>
      <c r="N64" s="107"/>
      <c r="O64" s="72"/>
      <c r="P64" s="72"/>
    </row>
    <row r="65" spans="1:16" s="68" customFormat="1" ht="22.5">
      <c r="A65" s="91">
        <v>53</v>
      </c>
      <c r="B65" s="103" t="s">
        <v>112</v>
      </c>
      <c r="C65" s="101" t="s">
        <v>16</v>
      </c>
      <c r="D65" s="99">
        <f>3.6*(D51+D53+D56+D57)</f>
        <v>8150.4000000000005</v>
      </c>
      <c r="E65" s="110"/>
      <c r="F65" s="92">
        <f t="shared" si="0"/>
        <v>0</v>
      </c>
      <c r="G65" s="80"/>
      <c r="H65" s="81"/>
      <c r="I65" s="80"/>
      <c r="J65" s="81"/>
      <c r="K65" s="72"/>
      <c r="L65" s="72"/>
      <c r="M65" s="109"/>
      <c r="N65" s="107"/>
      <c r="O65" s="72"/>
      <c r="P65" s="72"/>
    </row>
    <row r="66" spans="1:16" s="68" customFormat="1" ht="22.5">
      <c r="A66" s="91">
        <v>54</v>
      </c>
      <c r="B66" s="103" t="s">
        <v>113</v>
      </c>
      <c r="C66" s="101" t="s">
        <v>16</v>
      </c>
      <c r="D66" s="99">
        <f>3.6*(D54)</f>
        <v>435.6</v>
      </c>
      <c r="E66" s="110"/>
      <c r="F66" s="92">
        <f t="shared" si="0"/>
        <v>0</v>
      </c>
      <c r="G66" s="80"/>
      <c r="H66" s="81"/>
      <c r="I66" s="80"/>
      <c r="J66" s="81"/>
      <c r="K66" s="72"/>
      <c r="L66" s="72"/>
      <c r="M66" s="109"/>
      <c r="N66" s="107"/>
      <c r="O66" s="72"/>
      <c r="P66" s="72"/>
    </row>
    <row r="67" spans="1:16" s="68" customFormat="1" ht="22.5">
      <c r="A67" s="91">
        <v>55</v>
      </c>
      <c r="B67" s="103" t="s">
        <v>114</v>
      </c>
      <c r="C67" s="101" t="s">
        <v>16</v>
      </c>
      <c r="D67" s="99">
        <f>3.6*D55</f>
        <v>414</v>
      </c>
      <c r="E67" s="110"/>
      <c r="F67" s="92">
        <f t="shared" si="0"/>
        <v>0</v>
      </c>
      <c r="G67" s="80"/>
      <c r="H67" s="81"/>
      <c r="I67" s="80"/>
      <c r="J67" s="81"/>
      <c r="K67" s="72"/>
      <c r="L67" s="72"/>
      <c r="M67" s="109"/>
      <c r="N67" s="107"/>
      <c r="O67" s="72"/>
      <c r="P67" s="72"/>
    </row>
    <row r="68" spans="1:16" s="74" customFormat="1" ht="22.5">
      <c r="A68" s="91">
        <v>56</v>
      </c>
      <c r="B68" s="103" t="s">
        <v>110</v>
      </c>
      <c r="C68" s="101" t="s">
        <v>16</v>
      </c>
      <c r="D68" s="99">
        <v>2300</v>
      </c>
      <c r="E68" s="110"/>
      <c r="F68" s="92">
        <f t="shared" si="0"/>
        <v>0</v>
      </c>
      <c r="G68" s="80"/>
      <c r="H68" s="81"/>
      <c r="I68" s="80"/>
      <c r="J68" s="81"/>
      <c r="M68" s="109"/>
      <c r="N68" s="106"/>
    </row>
    <row r="69" spans="1:16" s="74" customFormat="1" ht="22.5">
      <c r="A69" s="91">
        <v>57</v>
      </c>
      <c r="B69" s="103" t="s">
        <v>108</v>
      </c>
      <c r="C69" s="101" t="s">
        <v>16</v>
      </c>
      <c r="D69" s="99">
        <v>460</v>
      </c>
      <c r="E69" s="110"/>
      <c r="F69" s="92">
        <f t="shared" si="0"/>
        <v>0</v>
      </c>
      <c r="G69" s="80"/>
      <c r="H69" s="81"/>
      <c r="I69" s="80"/>
      <c r="J69" s="81"/>
      <c r="M69" s="109"/>
      <c r="N69" s="106"/>
    </row>
    <row r="70" spans="1:16" s="74" customFormat="1" ht="22.5">
      <c r="A70" s="91">
        <v>58</v>
      </c>
      <c r="B70" s="103" t="s">
        <v>109</v>
      </c>
      <c r="C70" s="101" t="s">
        <v>16</v>
      </c>
      <c r="D70" s="99">
        <f>D67+D66+D65+D64</f>
        <v>12700.8</v>
      </c>
      <c r="E70" s="110"/>
      <c r="F70" s="92">
        <f t="shared" si="0"/>
        <v>0</v>
      </c>
      <c r="G70" s="80"/>
      <c r="H70" s="81"/>
      <c r="I70" s="80"/>
      <c r="J70" s="81"/>
      <c r="M70" s="109"/>
      <c r="N70" s="107"/>
    </row>
    <row r="71" spans="1:16" s="68" customFormat="1" ht="22.5">
      <c r="A71" s="91">
        <v>59</v>
      </c>
      <c r="B71" s="103" t="s">
        <v>70</v>
      </c>
      <c r="C71" s="101" t="s">
        <v>16</v>
      </c>
      <c r="D71" s="99">
        <f>1.05*(D67+D66+D65+D64)</f>
        <v>13335.84</v>
      </c>
      <c r="E71" s="110"/>
      <c r="F71" s="92">
        <f t="shared" si="0"/>
        <v>0</v>
      </c>
      <c r="G71" s="80">
        <v>0</v>
      </c>
      <c r="H71" s="81" t="e">
        <v>#REF!</v>
      </c>
      <c r="I71" s="80"/>
      <c r="J71" s="81" t="e">
        <v>#REF!</v>
      </c>
      <c r="K71" s="72"/>
      <c r="L71" s="72"/>
      <c r="M71" s="109"/>
      <c r="N71" s="107"/>
      <c r="O71" s="72"/>
      <c r="P71" s="72"/>
    </row>
    <row r="72" spans="1:16" s="68" customFormat="1">
      <c r="A72" s="91">
        <v>60</v>
      </c>
      <c r="B72" s="103" t="s">
        <v>71</v>
      </c>
      <c r="C72" s="101" t="s">
        <v>16</v>
      </c>
      <c r="D72" s="102">
        <v>5</v>
      </c>
      <c r="E72" s="110"/>
      <c r="F72" s="92">
        <f t="shared" si="0"/>
        <v>0</v>
      </c>
      <c r="G72" s="95"/>
      <c r="H72" s="81"/>
      <c r="I72" s="95"/>
      <c r="J72" s="81"/>
      <c r="K72" s="72"/>
      <c r="L72" s="72"/>
      <c r="M72" s="108"/>
      <c r="N72" s="107"/>
      <c r="O72" s="72"/>
      <c r="P72" s="72"/>
    </row>
    <row r="73" spans="1:16" s="68" customFormat="1">
      <c r="A73" s="91">
        <v>61</v>
      </c>
      <c r="B73" s="103" t="s">
        <v>72</v>
      </c>
      <c r="C73" s="101" t="s">
        <v>16</v>
      </c>
      <c r="D73" s="102">
        <v>1</v>
      </c>
      <c r="E73" s="110"/>
      <c r="F73" s="92">
        <f t="shared" ref="F73:F98" si="3">D73*E73</f>
        <v>0</v>
      </c>
      <c r="G73" s="95"/>
      <c r="H73" s="81"/>
      <c r="I73" s="95"/>
      <c r="J73" s="81"/>
      <c r="K73" s="72"/>
      <c r="L73" s="72"/>
      <c r="M73" s="108"/>
      <c r="N73" s="107"/>
      <c r="O73" s="72"/>
      <c r="P73" s="72"/>
    </row>
    <row r="74" spans="1:16" s="68" customFormat="1">
      <c r="A74" s="91">
        <v>62</v>
      </c>
      <c r="B74" s="103" t="s">
        <v>73</v>
      </c>
      <c r="C74" s="101" t="s">
        <v>16</v>
      </c>
      <c r="D74" s="102">
        <v>7</v>
      </c>
      <c r="E74" s="110"/>
      <c r="F74" s="92">
        <f t="shared" si="3"/>
        <v>0</v>
      </c>
      <c r="G74" s="95"/>
      <c r="H74" s="81"/>
      <c r="I74" s="95"/>
      <c r="J74" s="81"/>
      <c r="K74" s="72"/>
      <c r="L74" s="72"/>
      <c r="M74" s="108"/>
      <c r="N74" s="107"/>
      <c r="O74" s="72"/>
      <c r="P74" s="72"/>
    </row>
    <row r="75" spans="1:16" s="69" customFormat="1" ht="22.5">
      <c r="A75" s="91">
        <v>63</v>
      </c>
      <c r="B75" s="103" t="s">
        <v>74</v>
      </c>
      <c r="C75" s="101" t="s">
        <v>16</v>
      </c>
      <c r="D75" s="102">
        <v>203</v>
      </c>
      <c r="E75" s="110"/>
      <c r="F75" s="92">
        <f t="shared" si="3"/>
        <v>0</v>
      </c>
      <c r="G75" s="88"/>
      <c r="H75" s="89" t="e">
        <v>#REF!</v>
      </c>
      <c r="I75" s="88"/>
      <c r="J75" s="89" t="e">
        <v>#REF!</v>
      </c>
      <c r="K75" s="72"/>
      <c r="L75" s="72"/>
      <c r="M75" s="108"/>
      <c r="N75" s="107"/>
      <c r="O75" s="72"/>
      <c r="P75" s="72"/>
    </row>
    <row r="76" spans="1:16" s="74" customFormat="1">
      <c r="A76" s="91">
        <v>64</v>
      </c>
      <c r="B76" s="103" t="s">
        <v>122</v>
      </c>
      <c r="C76" s="101" t="s">
        <v>16</v>
      </c>
      <c r="D76" s="102">
        <v>2</v>
      </c>
      <c r="E76" s="110"/>
      <c r="F76" s="92">
        <f t="shared" si="3"/>
        <v>0</v>
      </c>
      <c r="G76" s="94"/>
      <c r="H76" s="93"/>
      <c r="I76" s="94"/>
      <c r="J76" s="93"/>
      <c r="M76" s="108"/>
      <c r="N76" s="107"/>
    </row>
    <row r="77" spans="1:16" s="69" customFormat="1">
      <c r="A77" s="91">
        <v>65</v>
      </c>
      <c r="B77" s="103" t="s">
        <v>75</v>
      </c>
      <c r="C77" s="101" t="s">
        <v>16</v>
      </c>
      <c r="D77" s="102">
        <v>3</v>
      </c>
      <c r="E77" s="110"/>
      <c r="F77" s="92">
        <f t="shared" si="3"/>
        <v>0</v>
      </c>
      <c r="G77" s="94"/>
      <c r="H77" s="93"/>
      <c r="I77" s="94"/>
      <c r="J77" s="93"/>
      <c r="K77" s="72"/>
      <c r="L77" s="72"/>
      <c r="M77" s="108"/>
      <c r="N77" s="107"/>
      <c r="O77" s="72"/>
      <c r="P77" s="72"/>
    </row>
    <row r="78" spans="1:16" s="69" customFormat="1">
      <c r="A78" s="91">
        <v>66</v>
      </c>
      <c r="B78" s="103" t="s">
        <v>76</v>
      </c>
      <c r="C78" s="101" t="s">
        <v>16</v>
      </c>
      <c r="D78" s="102">
        <f>D75</f>
        <v>203</v>
      </c>
      <c r="E78" s="110"/>
      <c r="F78" s="92">
        <f t="shared" si="3"/>
        <v>0</v>
      </c>
      <c r="G78" s="94"/>
      <c r="H78" s="93"/>
      <c r="I78" s="94"/>
      <c r="J78" s="93"/>
      <c r="K78" s="72"/>
      <c r="L78" s="72"/>
      <c r="M78" s="108"/>
      <c r="N78" s="107"/>
      <c r="O78" s="72"/>
      <c r="P78" s="72"/>
    </row>
    <row r="79" spans="1:16" s="69" customFormat="1">
      <c r="A79" s="91">
        <v>67</v>
      </c>
      <c r="B79" s="103" t="s">
        <v>77</v>
      </c>
      <c r="C79" s="101" t="s">
        <v>26</v>
      </c>
      <c r="D79" s="102">
        <v>1</v>
      </c>
      <c r="E79" s="110"/>
      <c r="F79" s="92">
        <f t="shared" si="3"/>
        <v>0</v>
      </c>
      <c r="G79" s="94"/>
      <c r="H79" s="93"/>
      <c r="I79" s="94"/>
      <c r="J79" s="93"/>
      <c r="K79" s="72"/>
      <c r="L79" s="72"/>
      <c r="M79" s="108"/>
      <c r="N79" s="107"/>
      <c r="O79" s="72"/>
      <c r="P79" s="72"/>
    </row>
    <row r="80" spans="1:16" s="69" customFormat="1">
      <c r="A80" s="91"/>
      <c r="B80" s="96" t="s">
        <v>95</v>
      </c>
      <c r="C80" s="101"/>
      <c r="D80" s="102"/>
      <c r="E80" s="102"/>
      <c r="F80" s="92">
        <f t="shared" si="3"/>
        <v>0</v>
      </c>
      <c r="G80" s="94"/>
      <c r="H80" s="93"/>
      <c r="I80" s="94"/>
      <c r="J80" s="93"/>
      <c r="K80" s="72"/>
      <c r="L80" s="72"/>
      <c r="M80" s="108"/>
      <c r="N80" s="107"/>
      <c r="O80" s="72"/>
      <c r="P80" s="72"/>
    </row>
    <row r="81" spans="1:16" s="69" customFormat="1" ht="22.5">
      <c r="A81" s="91">
        <v>68</v>
      </c>
      <c r="B81" s="103" t="s">
        <v>78</v>
      </c>
      <c r="C81" s="101" t="s">
        <v>15</v>
      </c>
      <c r="D81" s="102">
        <f>D49</f>
        <v>4541</v>
      </c>
      <c r="E81" s="110"/>
      <c r="F81" s="92">
        <f t="shared" si="3"/>
        <v>0</v>
      </c>
      <c r="G81" s="94"/>
      <c r="H81" s="93"/>
      <c r="I81" s="94"/>
      <c r="J81" s="93"/>
      <c r="K81" s="72"/>
      <c r="L81" s="72"/>
      <c r="M81" s="108"/>
      <c r="N81" s="107"/>
      <c r="O81" s="72"/>
      <c r="P81" s="72"/>
    </row>
    <row r="82" spans="1:16" s="69" customFormat="1" ht="22.5">
      <c r="A82" s="91">
        <v>69</v>
      </c>
      <c r="B82" s="103" t="s">
        <v>79</v>
      </c>
      <c r="C82" s="101" t="s">
        <v>15</v>
      </c>
      <c r="D82" s="102">
        <f>D50+D51+D53+D52+D54+D55+D56+D57</f>
        <v>3528</v>
      </c>
      <c r="E82" s="110"/>
      <c r="F82" s="92">
        <f t="shared" si="3"/>
        <v>0</v>
      </c>
      <c r="G82" s="94"/>
      <c r="H82" s="93"/>
      <c r="I82" s="94"/>
      <c r="J82" s="93"/>
      <c r="K82" s="72"/>
      <c r="L82" s="72"/>
      <c r="M82" s="108"/>
      <c r="N82" s="107"/>
      <c r="O82" s="72"/>
      <c r="P82" s="72"/>
    </row>
    <row r="83" spans="1:16" s="69" customFormat="1">
      <c r="A83" s="91">
        <v>70</v>
      </c>
      <c r="B83" s="103" t="s">
        <v>120</v>
      </c>
      <c r="C83" s="101" t="s">
        <v>57</v>
      </c>
      <c r="D83" s="102">
        <f>D75/2</f>
        <v>101.5</v>
      </c>
      <c r="E83" s="110"/>
      <c r="F83" s="92">
        <f t="shared" si="3"/>
        <v>0</v>
      </c>
      <c r="G83" s="94"/>
      <c r="H83" s="93"/>
      <c r="I83" s="94"/>
      <c r="J83" s="93"/>
      <c r="K83" s="72"/>
      <c r="L83" s="72"/>
      <c r="M83" s="108"/>
      <c r="N83" s="107"/>
      <c r="O83" s="72"/>
      <c r="P83" s="72"/>
    </row>
    <row r="84" spans="1:16" s="69" customFormat="1">
      <c r="A84" s="91">
        <v>71</v>
      </c>
      <c r="B84" s="103" t="s">
        <v>80</v>
      </c>
      <c r="C84" s="101" t="s">
        <v>16</v>
      </c>
      <c r="D84" s="102">
        <f>D33</f>
        <v>34</v>
      </c>
      <c r="E84" s="110"/>
      <c r="F84" s="92">
        <f t="shared" si="3"/>
        <v>0</v>
      </c>
      <c r="G84" s="94"/>
      <c r="H84" s="93"/>
      <c r="I84" s="94"/>
      <c r="J84" s="93"/>
      <c r="K84" s="72"/>
      <c r="L84" s="72"/>
      <c r="M84" s="108"/>
      <c r="N84" s="107"/>
      <c r="O84" s="72"/>
      <c r="P84" s="72"/>
    </row>
    <row r="85" spans="1:16" s="69" customFormat="1">
      <c r="A85" s="91">
        <v>72</v>
      </c>
      <c r="B85" s="103" t="s">
        <v>81</v>
      </c>
      <c r="C85" s="101" t="s">
        <v>16</v>
      </c>
      <c r="D85" s="102">
        <f>D34</f>
        <v>4</v>
      </c>
      <c r="E85" s="110"/>
      <c r="F85" s="92">
        <f t="shared" si="3"/>
        <v>0</v>
      </c>
      <c r="G85" s="94"/>
      <c r="H85" s="93"/>
      <c r="I85" s="94"/>
      <c r="J85" s="93"/>
      <c r="K85" s="72"/>
      <c r="L85" s="72"/>
      <c r="M85" s="108"/>
      <c r="N85" s="107"/>
      <c r="O85" s="72"/>
      <c r="P85" s="72"/>
    </row>
    <row r="86" spans="1:16" s="69" customFormat="1">
      <c r="A86" s="91">
        <v>73</v>
      </c>
      <c r="B86" s="103" t="s">
        <v>82</v>
      </c>
      <c r="C86" s="101" t="s">
        <v>16</v>
      </c>
      <c r="D86" s="102">
        <f>D63</f>
        <v>27</v>
      </c>
      <c r="E86" s="110"/>
      <c r="F86" s="92">
        <f t="shared" si="3"/>
        <v>0</v>
      </c>
      <c r="G86" s="94"/>
      <c r="H86" s="93"/>
      <c r="I86" s="94"/>
      <c r="J86" s="93"/>
      <c r="K86" s="72"/>
      <c r="L86" s="72"/>
      <c r="M86" s="108"/>
      <c r="N86" s="107"/>
      <c r="O86" s="72"/>
      <c r="P86" s="72"/>
    </row>
    <row r="87" spans="1:16" s="69" customFormat="1">
      <c r="A87" s="91">
        <v>74</v>
      </c>
      <c r="B87" s="103" t="s">
        <v>83</v>
      </c>
      <c r="C87" s="101" t="s">
        <v>16</v>
      </c>
      <c r="D87" s="102">
        <f>D29</f>
        <v>486</v>
      </c>
      <c r="E87" s="110"/>
      <c r="F87" s="92">
        <f t="shared" si="3"/>
        <v>0</v>
      </c>
      <c r="G87" s="94"/>
      <c r="H87" s="93"/>
      <c r="I87" s="94"/>
      <c r="J87" s="93"/>
      <c r="K87" s="72"/>
      <c r="L87" s="72"/>
      <c r="M87" s="108"/>
      <c r="N87" s="107"/>
      <c r="O87" s="72"/>
      <c r="P87" s="72"/>
    </row>
    <row r="88" spans="1:16" s="68" customFormat="1">
      <c r="A88" s="91">
        <v>75</v>
      </c>
      <c r="B88" s="103" t="s">
        <v>102</v>
      </c>
      <c r="C88" s="101" t="s">
        <v>57</v>
      </c>
      <c r="D88" s="102">
        <v>20</v>
      </c>
      <c r="E88" s="110"/>
      <c r="F88" s="92">
        <f t="shared" si="3"/>
        <v>0</v>
      </c>
      <c r="G88" s="94"/>
      <c r="H88" s="93"/>
      <c r="I88" s="94"/>
      <c r="J88" s="93"/>
      <c r="K88" s="72"/>
      <c r="L88" s="72"/>
      <c r="M88" s="108"/>
      <c r="N88" s="107"/>
      <c r="O88" s="72"/>
      <c r="P88" s="72"/>
    </row>
    <row r="89" spans="1:16" s="72" customFormat="1">
      <c r="A89" s="91">
        <v>76</v>
      </c>
      <c r="B89" s="103" t="s">
        <v>84</v>
      </c>
      <c r="C89" s="101" t="s">
        <v>16</v>
      </c>
      <c r="D89" s="102">
        <f>D39+D38</f>
        <v>68</v>
      </c>
      <c r="E89" s="110"/>
      <c r="F89" s="92">
        <f t="shared" si="3"/>
        <v>0</v>
      </c>
      <c r="G89" s="94"/>
      <c r="H89" s="93"/>
      <c r="I89" s="94"/>
      <c r="J89" s="93"/>
      <c r="M89" s="108"/>
      <c r="N89" s="107"/>
    </row>
    <row r="90" spans="1:16" s="72" customFormat="1">
      <c r="A90" s="91">
        <v>77</v>
      </c>
      <c r="B90" s="103" t="s">
        <v>85</v>
      </c>
      <c r="C90" s="101" t="s">
        <v>16</v>
      </c>
      <c r="D90" s="102">
        <f>D10</f>
        <v>12</v>
      </c>
      <c r="E90" s="110"/>
      <c r="F90" s="92">
        <f t="shared" si="3"/>
        <v>0</v>
      </c>
      <c r="G90" s="94"/>
      <c r="H90" s="93"/>
      <c r="I90" s="94"/>
      <c r="J90" s="93"/>
      <c r="M90" s="108"/>
      <c r="N90" s="107"/>
    </row>
    <row r="91" spans="1:16" s="74" customFormat="1">
      <c r="A91" s="91">
        <v>78</v>
      </c>
      <c r="B91" s="103" t="s">
        <v>123</v>
      </c>
      <c r="C91" s="101" t="s">
        <v>16</v>
      </c>
      <c r="D91" s="102">
        <v>2</v>
      </c>
      <c r="E91" s="110"/>
      <c r="F91" s="92">
        <f t="shared" si="3"/>
        <v>0</v>
      </c>
      <c r="G91" s="94"/>
      <c r="H91" s="93"/>
      <c r="I91" s="94"/>
      <c r="J91" s="93"/>
      <c r="M91" s="108"/>
      <c r="N91" s="107"/>
    </row>
    <row r="92" spans="1:16" s="74" customFormat="1">
      <c r="A92" s="91">
        <v>79</v>
      </c>
      <c r="B92" s="103" t="s">
        <v>124</v>
      </c>
      <c r="C92" s="101" t="s">
        <v>16</v>
      </c>
      <c r="D92" s="102">
        <v>1</v>
      </c>
      <c r="E92" s="110"/>
      <c r="F92" s="92">
        <f t="shared" si="3"/>
        <v>0</v>
      </c>
      <c r="G92" s="94"/>
      <c r="H92" s="93"/>
      <c r="I92" s="94"/>
      <c r="J92" s="93"/>
      <c r="M92" s="108"/>
      <c r="N92" s="107"/>
    </row>
    <row r="93" spans="1:16" s="72" customFormat="1" ht="22.5">
      <c r="A93" s="91">
        <v>80</v>
      </c>
      <c r="B93" s="103" t="s">
        <v>86</v>
      </c>
      <c r="C93" s="101" t="s">
        <v>16</v>
      </c>
      <c r="D93" s="102">
        <f>D75</f>
        <v>203</v>
      </c>
      <c r="E93" s="110"/>
      <c r="F93" s="92">
        <f t="shared" si="3"/>
        <v>0</v>
      </c>
      <c r="G93" s="94"/>
      <c r="H93" s="93"/>
      <c r="I93" s="94"/>
      <c r="J93" s="93"/>
      <c r="M93" s="108"/>
      <c r="N93" s="107"/>
    </row>
    <row r="94" spans="1:16" s="72" customFormat="1">
      <c r="A94" s="91">
        <v>81</v>
      </c>
      <c r="B94" s="100" t="s">
        <v>87</v>
      </c>
      <c r="C94" s="101" t="s">
        <v>57</v>
      </c>
      <c r="D94" s="102">
        <f>D98/2</f>
        <v>43.5</v>
      </c>
      <c r="E94" s="110"/>
      <c r="F94" s="92">
        <f t="shared" si="3"/>
        <v>0</v>
      </c>
      <c r="G94" s="94"/>
      <c r="H94" s="93"/>
      <c r="I94" s="94"/>
      <c r="J94" s="93"/>
      <c r="M94" s="108"/>
      <c r="N94" s="107"/>
    </row>
    <row r="95" spans="1:16" s="72" customFormat="1">
      <c r="A95" s="91">
        <v>82</v>
      </c>
      <c r="B95" s="100" t="s">
        <v>88</v>
      </c>
      <c r="C95" s="101" t="s">
        <v>57</v>
      </c>
      <c r="D95" s="102">
        <v>72</v>
      </c>
      <c r="E95" s="110"/>
      <c r="F95" s="92">
        <f t="shared" si="3"/>
        <v>0</v>
      </c>
      <c r="G95" s="94"/>
      <c r="H95" s="93"/>
      <c r="I95" s="94"/>
      <c r="J95" s="93"/>
      <c r="M95" s="108"/>
      <c r="N95" s="107"/>
    </row>
    <row r="96" spans="1:16" s="72" customFormat="1" ht="22.5">
      <c r="A96" s="91">
        <v>83</v>
      </c>
      <c r="B96" s="103" t="s">
        <v>89</v>
      </c>
      <c r="C96" s="101" t="s">
        <v>57</v>
      </c>
      <c r="D96" s="102">
        <v>20</v>
      </c>
      <c r="E96" s="110"/>
      <c r="F96" s="92">
        <f t="shared" si="3"/>
        <v>0</v>
      </c>
      <c r="G96" s="94"/>
      <c r="H96" s="93"/>
      <c r="I96" s="94"/>
      <c r="J96" s="93"/>
      <c r="M96" s="108"/>
      <c r="N96" s="107"/>
    </row>
    <row r="97" spans="1:16" s="72" customFormat="1">
      <c r="A97" s="91">
        <v>84</v>
      </c>
      <c r="B97" s="103" t="s">
        <v>90</v>
      </c>
      <c r="C97" s="101" t="s">
        <v>16</v>
      </c>
      <c r="D97" s="102">
        <v>1</v>
      </c>
      <c r="E97" s="110"/>
      <c r="F97" s="92">
        <f t="shared" si="3"/>
        <v>0</v>
      </c>
      <c r="G97" s="94"/>
      <c r="H97" s="93"/>
      <c r="I97" s="94"/>
      <c r="J97" s="93"/>
      <c r="M97" s="108"/>
      <c r="N97" s="107"/>
    </row>
    <row r="98" spans="1:16" s="72" customFormat="1" ht="22.5">
      <c r="A98" s="91">
        <v>85</v>
      </c>
      <c r="B98" s="103" t="s">
        <v>91</v>
      </c>
      <c r="C98" s="101" t="s">
        <v>16</v>
      </c>
      <c r="D98" s="102">
        <v>87</v>
      </c>
      <c r="E98" s="110"/>
      <c r="F98" s="92">
        <f t="shared" si="3"/>
        <v>0</v>
      </c>
      <c r="G98" s="94"/>
      <c r="H98" s="93"/>
      <c r="I98" s="94"/>
      <c r="J98" s="93"/>
      <c r="M98" s="108"/>
      <c r="N98" s="107"/>
    </row>
    <row r="99" spans="1:16">
      <c r="A99" s="82"/>
      <c r="B99" s="83" t="s">
        <v>96</v>
      </c>
      <c r="C99" s="84"/>
      <c r="D99" s="85"/>
      <c r="E99" s="86"/>
      <c r="F99" s="87">
        <f>SUM(F8:F98)</f>
        <v>0</v>
      </c>
      <c r="G99" s="94"/>
      <c r="H99" s="93"/>
      <c r="I99" s="94"/>
      <c r="J99" s="93"/>
      <c r="K99" s="72"/>
      <c r="L99" s="72"/>
      <c r="M99" s="72"/>
      <c r="N99" s="72"/>
      <c r="O99" s="72"/>
      <c r="P99" s="72"/>
    </row>
    <row r="100" spans="1:16" ht="13.5" thickBot="1">
      <c r="A100" s="74"/>
      <c r="B100" s="74"/>
      <c r="C100" s="74"/>
      <c r="D100" s="74"/>
      <c r="E100" s="74"/>
      <c r="F100" s="74"/>
      <c r="G100" s="94"/>
      <c r="H100" s="93"/>
      <c r="I100" s="94"/>
      <c r="J100" s="93"/>
      <c r="K100" s="72"/>
      <c r="L100" s="72"/>
      <c r="M100" s="72"/>
      <c r="N100" s="72"/>
      <c r="O100" s="72"/>
      <c r="P100" s="72"/>
    </row>
    <row r="101" spans="1:16" ht="13.5" thickBot="1">
      <c r="A101" s="74"/>
      <c r="B101" s="74"/>
      <c r="C101" s="74"/>
      <c r="D101" s="74"/>
      <c r="E101" s="74"/>
      <c r="F101" s="90">
        <f>F99</f>
        <v>0</v>
      </c>
      <c r="G101" s="94"/>
      <c r="H101" s="93"/>
      <c r="I101" s="94"/>
      <c r="J101" s="93"/>
      <c r="K101" s="72"/>
      <c r="L101" s="72"/>
      <c r="M101" s="72"/>
      <c r="N101" s="72"/>
      <c r="O101" s="72"/>
      <c r="P101" s="72"/>
    </row>
    <row r="102" spans="1:16" ht="15.75">
      <c r="A102" s="98" t="s">
        <v>97</v>
      </c>
      <c r="B102" s="74"/>
      <c r="C102" s="74"/>
      <c r="D102" s="74"/>
      <c r="E102" s="74"/>
      <c r="F102" s="74"/>
    </row>
    <row r="103" spans="1:16" ht="21.75" customHeight="1">
      <c r="A103" s="143" t="s">
        <v>98</v>
      </c>
      <c r="B103" s="143"/>
      <c r="C103" s="143"/>
      <c r="D103" s="143"/>
      <c r="E103" s="143"/>
      <c r="F103" s="143"/>
    </row>
    <row r="104" spans="1:16">
      <c r="A104" s="97" t="s">
        <v>99</v>
      </c>
      <c r="B104" s="97"/>
      <c r="C104" s="74"/>
      <c r="D104" s="75"/>
      <c r="E104" s="74"/>
      <c r="F104" s="74"/>
    </row>
    <row r="105" spans="1:16">
      <c r="A105" s="97" t="s">
        <v>100</v>
      </c>
      <c r="B105" s="74"/>
      <c r="C105" s="74"/>
      <c r="D105" s="75"/>
      <c r="E105" s="74"/>
      <c r="F105" s="74"/>
    </row>
  </sheetData>
  <mergeCells count="3">
    <mergeCell ref="A1:F1"/>
    <mergeCell ref="D4:F4"/>
    <mergeCell ref="A103:F10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D.2.1.1</vt:lpstr>
      <vt:lpstr>D.2.1.1!Názvy_tisku</vt:lpstr>
      <vt:lpstr>D.2.1.1!Oblast_tisku</vt:lpstr>
    </vt:vector>
  </TitlesOfParts>
  <Company>PSJ Brno,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Jerml</dc:creator>
  <cp:lastModifiedBy>jbalogova</cp:lastModifiedBy>
  <cp:lastPrinted>2018-06-12T12:28:28Z</cp:lastPrinted>
  <dcterms:created xsi:type="dcterms:W3CDTF">2010-02-18T09:16:28Z</dcterms:created>
  <dcterms:modified xsi:type="dcterms:W3CDTF">2018-06-12T12:28:54Z</dcterms:modified>
</cp:coreProperties>
</file>