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13 Pojištění vozidel 2026-2027\"/>
    </mc:Choice>
  </mc:AlternateContent>
  <xr:revisionPtr revIDLastSave="0" documentId="13_ncr:1_{EE06734C-A441-4941-B7FD-3DB47EA77AF5}" xr6:coauthVersionLast="47" xr6:coauthVersionMax="47" xr10:uidLastSave="{00000000-0000-0000-0000-000000000000}"/>
  <bookViews>
    <workbookView xWindow="-108" yWindow="-108" windowWidth="23256" windowHeight="12456" tabRatio="534" xr2:uid="{00000000-000D-0000-FFFF-FFFF00000000}"/>
  </bookViews>
  <sheets>
    <sheet name="HAV.POJ." sheetId="1" r:id="rId1"/>
  </sheets>
  <definedNames>
    <definedName name="_xlnm._FilterDatabase" localSheetId="0" hidden="1">'HAV.POJ.'!$A$6:$AA$25</definedName>
    <definedName name="_xlnm.Print_Area" localSheetId="0">'HAV.POJ.'!$A$1:$Z$28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4" i="1" l="1"/>
  <c r="Z25" i="1"/>
  <c r="Z19" i="1" l="1"/>
  <c r="Z22" i="1"/>
  <c r="Z8" i="1"/>
  <c r="Z18" i="1"/>
  <c r="Z11" i="1"/>
  <c r="Z10" i="1"/>
  <c r="Z15" i="1"/>
  <c r="Z13" i="1"/>
  <c r="Z14" i="1"/>
  <c r="Z12" i="1"/>
  <c r="Z17" i="1"/>
  <c r="Z16" i="1"/>
  <c r="Z9" i="1"/>
  <c r="Z23" i="1"/>
  <c r="Z21" i="1"/>
  <c r="Z20" i="1"/>
  <c r="Z27" i="1" l="1"/>
  <c r="Z28" i="1" s="1"/>
</calcChain>
</file>

<file path=xl/sharedStrings.xml><?xml version="1.0" encoding="utf-8"?>
<sst xmlns="http://schemas.openxmlformats.org/spreadsheetml/2006/main" count="203" uniqueCount="101">
  <si>
    <t>Údaje o vozidlech</t>
  </si>
  <si>
    <t>Havarijní pojištění</t>
  </si>
  <si>
    <t>Spoluúčast</t>
  </si>
  <si>
    <t>Okenní skla</t>
  </si>
  <si>
    <t>Nadstandardní asistence</t>
  </si>
  <si>
    <t>Cestovní zavazadla</t>
  </si>
  <si>
    <t>Suma poj. za vozidlo</t>
  </si>
  <si>
    <t xml:space="preserve"> Druh vozidla</t>
  </si>
  <si>
    <t xml:space="preserve"> Tovární značka</t>
  </si>
  <si>
    <t xml:space="preserve"> Typ a provedení</t>
  </si>
  <si>
    <t xml:space="preserve"> Číslo karoserie (VIN), rámu, výrobní číslo</t>
  </si>
  <si>
    <t>RZ</t>
  </si>
  <si>
    <t xml:space="preserve"> Rok výroby</t>
  </si>
  <si>
    <t>Územní rozsah</t>
  </si>
  <si>
    <t>Vlastnictví vozidla</t>
  </si>
  <si>
    <t>Typ pojistné částky</t>
  </si>
  <si>
    <t>Pojistná částka vozidla v Kč</t>
  </si>
  <si>
    <t>Datum od</t>
  </si>
  <si>
    <t>Datum do</t>
  </si>
  <si>
    <t>Spoluúčast %</t>
  </si>
  <si>
    <t>Spoluúčast Kč</t>
  </si>
  <si>
    <t>minimálně</t>
  </si>
  <si>
    <t>Celková hmotnost vozidla</t>
  </si>
  <si>
    <t>Pojistná částka (Kč)</t>
  </si>
  <si>
    <t>Spoluú. (Kč)</t>
  </si>
  <si>
    <t>Pojistné (Kč)</t>
  </si>
  <si>
    <t>Druh nadstandardní asistence</t>
  </si>
  <si>
    <t>osobní</t>
  </si>
  <si>
    <t>ŠKODA</t>
  </si>
  <si>
    <t>RAPID</t>
  </si>
  <si>
    <t>TMBAR6NH5K4045233</t>
  </si>
  <si>
    <t>Evropa</t>
  </si>
  <si>
    <t>vlastní</t>
  </si>
  <si>
    <t>obvyklá cena</t>
  </si>
  <si>
    <t>do 3,5 tuny</t>
  </si>
  <si>
    <t>OCTAVIA</t>
  </si>
  <si>
    <t>TMBAJ9NEXF0070351</t>
  </si>
  <si>
    <t>VOLKSWAGEN</t>
  </si>
  <si>
    <t>TRANSPORTER</t>
  </si>
  <si>
    <t>WV1ZZZ7HZFX012329</t>
  </si>
  <si>
    <t>FABIA COMBI</t>
  </si>
  <si>
    <t>TMBJJ6NJ9JZ007676</t>
  </si>
  <si>
    <t>TMBJJ6NJ0JZ073534</t>
  </si>
  <si>
    <t>TMBJJ6NJ8JZ164003</t>
  </si>
  <si>
    <t>Citroen</t>
  </si>
  <si>
    <t>Berlingo</t>
  </si>
  <si>
    <t>VF77BBHY6JN531452</t>
  </si>
  <si>
    <t>SCALA</t>
  </si>
  <si>
    <t>TMBER6NW5L3133836</t>
  </si>
  <si>
    <t>nákladníZ</t>
  </si>
  <si>
    <t>MAN</t>
  </si>
  <si>
    <t>TGS</t>
  </si>
  <si>
    <t>WMA80EZZ5NP194284</t>
  </si>
  <si>
    <t>nad 3,5 tuny</t>
  </si>
  <si>
    <t>Mercedes-Benz</t>
  </si>
  <si>
    <t>Atego</t>
  </si>
  <si>
    <t>W1T96752220642281</t>
  </si>
  <si>
    <t>TMBCS0NX0PY153535</t>
  </si>
  <si>
    <t>Nadstandard do 3,5t</t>
  </si>
  <si>
    <t>Fabia</t>
  </si>
  <si>
    <t>TMBJP6NJ6PZ016343</t>
  </si>
  <si>
    <t>TMBJP6NJ8PZ020278</t>
  </si>
  <si>
    <t>TMBJP6NJ8PZ019311</t>
  </si>
  <si>
    <t>Technické služby města Chomutova, příspěvková organizace</t>
  </si>
  <si>
    <t>CELKEM HAVARIJNÍ POJIŠTĚNÍ ZA 1 ROK:</t>
  </si>
  <si>
    <t>Účastník zodpovídá za správnost součtových tabulek. Případná početní chyba jde na vrub účastníka.</t>
  </si>
  <si>
    <t xml:space="preserve"> Roční pojistné (Kč)</t>
  </si>
  <si>
    <t>nákladní</t>
  </si>
  <si>
    <t>Volkswagen</t>
  </si>
  <si>
    <t>Transporter</t>
  </si>
  <si>
    <t>Isuzu</t>
  </si>
  <si>
    <t>ISUZU</t>
  </si>
  <si>
    <t>WV1ZZZ7HXPX009969</t>
  </si>
  <si>
    <t>WMA19FZZ3PM908088</t>
  </si>
  <si>
    <t>JAANLR87HM7102354</t>
  </si>
  <si>
    <t>pracovní plošina</t>
  </si>
  <si>
    <t>Roční pojistné HAV MAX (Kč)</t>
  </si>
  <si>
    <t>TMBEP6NW3T3018190</t>
  </si>
  <si>
    <t>CELKEM HAVARIJNÍ POJIŠTĚNÍ ZA 2 ROKY:</t>
  </si>
  <si>
    <t>2UA 1542</t>
  </si>
  <si>
    <t>SEZNAM VOZIDEL k 31.10.2025 - HAVARIJNÍ POJIŠTĚNÍ A PŘIPOJIŠTĚNÍ</t>
  </si>
  <si>
    <t>Účastník povinně vyplní všechny žlutě označené buňky.</t>
  </si>
  <si>
    <t>1UN 1404</t>
  </si>
  <si>
    <t>1UN 1412</t>
  </si>
  <si>
    <t>7U8 2568</t>
  </si>
  <si>
    <t>7U8 3668</t>
  </si>
  <si>
    <t>9U2 9069</t>
  </si>
  <si>
    <t>9U5 6248</t>
  </si>
  <si>
    <t>9U3 8453</t>
  </si>
  <si>
    <t>9U8 1784</t>
  </si>
  <si>
    <t>1UC 7567</t>
  </si>
  <si>
    <t>9U6 8213</t>
  </si>
  <si>
    <t>1UN 1423</t>
  </si>
  <si>
    <t>1UR 8114</t>
  </si>
  <si>
    <t>1US 7794</t>
  </si>
  <si>
    <t>1US 7747</t>
  </si>
  <si>
    <t>1UP 1597</t>
  </si>
  <si>
    <t>1UN 4755</t>
  </si>
  <si>
    <t>1UN 5024</t>
  </si>
  <si>
    <t xml:space="preserve">p.č. </t>
  </si>
  <si>
    <r>
      <t xml:space="preserve">Příloha č.3 </t>
    </r>
    <r>
      <rPr>
        <b/>
        <sz val="12"/>
        <color theme="1"/>
        <rFont val="Calibri"/>
        <family val="2"/>
        <charset val="238"/>
        <scheme val="minor"/>
      </rPr>
      <t>PLATNÁ od 01.12.2025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</si>
</sst>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164" formatCode="#,##0.0000"/>
    <numFmt numFmtId="165" formatCode="0.0000"/>
    <numFmt numFmtId="166" formatCode="#,##0\ &quot;Kč&quot;"/>
    <numFmt numFmtId="167" formatCode="#,##0.0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4" borderId="18" applyNumberFormat="0" applyAlignment="0" applyProtection="0"/>
    <xf numFmtId="0" fontId="18" fillId="15" borderId="19" applyNumberFormat="0" applyAlignment="0" applyProtection="0"/>
    <xf numFmtId="0" fontId="19" fillId="15" borderId="18" applyNumberFormat="0" applyAlignment="0" applyProtection="0"/>
    <xf numFmtId="0" fontId="20" fillId="0" borderId="20" applyNumberFormat="0" applyFill="0" applyAlignment="0" applyProtection="0"/>
    <xf numFmtId="0" fontId="21" fillId="16" borderId="21" applyNumberFormat="0" applyAlignment="0" applyProtection="0"/>
    <xf numFmtId="0" fontId="22" fillId="0" borderId="0" applyNumberFormat="0" applyFill="0" applyBorder="0" applyAlignment="0" applyProtection="0"/>
    <xf numFmtId="0" fontId="10" fillId="17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0" xfId="0" applyFont="1"/>
    <xf numFmtId="0" fontId="1" fillId="0" borderId="0" xfId="0" applyFont="1"/>
    <xf numFmtId="0" fontId="3" fillId="7" borderId="11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14" fontId="2" fillId="9" borderId="9" xfId="0" applyNumberFormat="1" applyFont="1" applyFill="1" applyBorder="1" applyAlignment="1">
      <alignment horizontal="center" vertical="center"/>
    </xf>
    <xf numFmtId="9" fontId="2" fillId="3" borderId="9" xfId="0" applyNumberFormat="1" applyFont="1" applyFill="1" applyBorder="1" applyAlignment="1">
      <alignment horizontal="center" vertical="center"/>
    </xf>
    <xf numFmtId="6" fontId="2" fillId="3" borderId="9" xfId="0" applyNumberFormat="1" applyFont="1" applyFill="1" applyBorder="1" applyAlignment="1">
      <alignment horizontal="right" vertical="center"/>
    </xf>
    <xf numFmtId="3" fontId="2" fillId="8" borderId="9" xfId="0" applyNumberFormat="1" applyFont="1" applyFill="1" applyBorder="1" applyAlignment="1">
      <alignment horizontal="right" vertical="center"/>
    </xf>
    <xf numFmtId="0" fontId="2" fillId="8" borderId="9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right" vertical="center"/>
    </xf>
    <xf numFmtId="3" fontId="2" fillId="6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10" borderId="9" xfId="0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right" vertical="center"/>
    </xf>
    <xf numFmtId="14" fontId="2" fillId="9" borderId="28" xfId="0" applyNumberFormat="1" applyFont="1" applyFill="1" applyBorder="1" applyAlignment="1">
      <alignment horizontal="center" vertical="center"/>
    </xf>
    <xf numFmtId="9" fontId="2" fillId="3" borderId="28" xfId="0" applyNumberFormat="1" applyFont="1" applyFill="1" applyBorder="1" applyAlignment="1">
      <alignment horizontal="center" vertical="center"/>
    </xf>
    <xf numFmtId="6" fontId="2" fillId="3" borderId="28" xfId="0" applyNumberFormat="1" applyFont="1" applyFill="1" applyBorder="1" applyAlignment="1">
      <alignment horizontal="right" vertical="center"/>
    </xf>
    <xf numFmtId="3" fontId="2" fillId="8" borderId="28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vertical="center"/>
    </xf>
    <xf numFmtId="3" fontId="2" fillId="4" borderId="28" xfId="0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2" fillId="5" borderId="28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27" fillId="0" borderId="9" xfId="35" applyFont="1" applyBorder="1" applyAlignment="1">
      <alignment horizontal="center"/>
    </xf>
    <xf numFmtId="0" fontId="27" fillId="0" borderId="9" xfId="35" applyFont="1" applyBorder="1" applyAlignment="1">
      <alignment horizontal="left"/>
    </xf>
    <xf numFmtId="3" fontId="2" fillId="8" borderId="32" xfId="0" applyNumberFormat="1" applyFont="1" applyFill="1" applyBorder="1" applyAlignment="1">
      <alignment horizontal="right" vertical="center"/>
    </xf>
    <xf numFmtId="3" fontId="2" fillId="8" borderId="33" xfId="0" applyNumberFormat="1" applyFont="1" applyFill="1" applyBorder="1" applyAlignment="1">
      <alignment horizontal="right" vertical="center"/>
    </xf>
    <xf numFmtId="9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9" fontId="29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left"/>
    </xf>
    <xf numFmtId="0" fontId="0" fillId="0" borderId="0" xfId="35" applyFont="1" applyAlignment="1">
      <alignment horizontal="left" vertical="center"/>
    </xf>
    <xf numFmtId="164" fontId="26" fillId="0" borderId="0" xfId="35" applyNumberFormat="1" applyAlignment="1">
      <alignment horizontal="left"/>
    </xf>
    <xf numFmtId="0" fontId="26" fillId="0" borderId="0" xfId="35" applyAlignment="1">
      <alignment horizontal="left"/>
    </xf>
    <xf numFmtId="0" fontId="29" fillId="0" borderId="0" xfId="0" applyFont="1" applyAlignment="1">
      <alignment horizontal="left"/>
    </xf>
    <xf numFmtId="0" fontId="26" fillId="0" borderId="0" xfId="35" applyAlignment="1">
      <alignment horizontal="left" vertical="center"/>
    </xf>
    <xf numFmtId="9" fontId="0" fillId="0" borderId="0" xfId="0" applyNumberFormat="1"/>
    <xf numFmtId="166" fontId="2" fillId="8" borderId="29" xfId="0" applyNumberFormat="1" applyFont="1" applyFill="1" applyBorder="1" applyAlignment="1">
      <alignment horizontal="right" vertical="center"/>
    </xf>
    <xf numFmtId="166" fontId="2" fillId="8" borderId="31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vertical="center"/>
    </xf>
    <xf numFmtId="166" fontId="0" fillId="0" borderId="0" xfId="0" applyNumberFormat="1"/>
    <xf numFmtId="0" fontId="1" fillId="0" borderId="24" xfId="0" applyFont="1" applyBorder="1" applyAlignment="1">
      <alignment vertical="center"/>
    </xf>
    <xf numFmtId="0" fontId="26" fillId="0" borderId="9" xfId="35" applyBorder="1" applyAlignment="1">
      <alignment horizontal="left"/>
    </xf>
    <xf numFmtId="0" fontId="2" fillId="6" borderId="28" xfId="0" applyFont="1" applyFill="1" applyBorder="1" applyAlignment="1">
      <alignment vertical="center"/>
    </xf>
    <xf numFmtId="0" fontId="2" fillId="6" borderId="28" xfId="0" applyFont="1" applyFill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3" fontId="1" fillId="0" borderId="32" xfId="0" applyNumberFormat="1" applyFont="1" applyBorder="1" applyAlignment="1">
      <alignment horizontal="right" vertical="center"/>
    </xf>
    <xf numFmtId="9" fontId="2" fillId="3" borderId="32" xfId="0" applyNumberFormat="1" applyFont="1" applyFill="1" applyBorder="1" applyAlignment="1">
      <alignment horizontal="center" vertical="center"/>
    </xf>
    <xf numFmtId="6" fontId="2" fillId="3" borderId="32" xfId="0" applyNumberFormat="1" applyFont="1" applyFill="1" applyBorder="1" applyAlignment="1">
      <alignment horizontal="right" vertical="center"/>
    </xf>
    <xf numFmtId="0" fontId="2" fillId="4" borderId="32" xfId="0" applyFont="1" applyFill="1" applyBorder="1" applyAlignment="1">
      <alignment vertical="center"/>
    </xf>
    <xf numFmtId="3" fontId="2" fillId="4" borderId="32" xfId="0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2" fillId="5" borderId="32" xfId="0" applyFont="1" applyFill="1" applyBorder="1" applyAlignment="1">
      <alignment vertical="center"/>
    </xf>
    <xf numFmtId="0" fontId="2" fillId="5" borderId="32" xfId="0" applyFont="1" applyFill="1" applyBorder="1" applyAlignment="1">
      <alignment horizontal="right" vertical="center"/>
    </xf>
    <xf numFmtId="0" fontId="2" fillId="6" borderId="32" xfId="0" applyFont="1" applyFill="1" applyBorder="1" applyAlignment="1">
      <alignment vertical="center"/>
    </xf>
    <xf numFmtId="0" fontId="2" fillId="6" borderId="32" xfId="0" applyFont="1" applyFill="1" applyBorder="1" applyAlignment="1">
      <alignment horizontal="right" vertical="center"/>
    </xf>
    <xf numFmtId="167" fontId="4" fillId="8" borderId="9" xfId="0" applyNumberFormat="1" applyFont="1" applyFill="1" applyBorder="1"/>
    <xf numFmtId="0" fontId="0" fillId="8" borderId="9" xfId="0" applyFill="1" applyBorder="1"/>
    <xf numFmtId="0" fontId="6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9" xfId="0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4" fillId="0" borderId="36" xfId="0" applyFont="1" applyBorder="1"/>
    <xf numFmtId="0" fontId="0" fillId="0" borderId="0" xfId="0"/>
    <xf numFmtId="0" fontId="0" fillId="0" borderId="0" xfId="0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30" fillId="0" borderId="0" xfId="0" applyFont="1"/>
    <xf numFmtId="0" fontId="31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8" fillId="0" borderId="0" xfId="0" applyFont="1"/>
    <xf numFmtId="0" fontId="3" fillId="9" borderId="6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43">
    <cellStyle name="20 % – Zvýraznění 1" xfId="18" builtinId="30" customBuiltin="1"/>
    <cellStyle name="20 % – Zvýraznění 2" xfId="21" builtinId="34" customBuiltin="1"/>
    <cellStyle name="20 % – Zvýraznění 3" xfId="24" builtinId="38" customBuiltin="1"/>
    <cellStyle name="20 % – Zvýraznění 4" xfId="27" builtinId="42" customBuiltin="1"/>
    <cellStyle name="20 % – Zvýraznění 5" xfId="30" builtinId="46" customBuiltin="1"/>
    <cellStyle name="20 % – Zvýraznění 6" xfId="33" builtinId="50" customBuiltin="1"/>
    <cellStyle name="40 % – Zvýraznění 1" xfId="19" builtinId="31" customBuiltin="1"/>
    <cellStyle name="40 % – Zvýraznění 2" xfId="22" builtinId="35" customBuiltin="1"/>
    <cellStyle name="40 % – Zvýraznění 3" xfId="25" builtinId="39" customBuiltin="1"/>
    <cellStyle name="40 % – Zvýraznění 4" xfId="28" builtinId="43" customBuiltin="1"/>
    <cellStyle name="40 % – Zvýraznění 5" xfId="31" builtinId="47" customBuiltin="1"/>
    <cellStyle name="40 % – Zvýraznění 6" xfId="34" builtinId="51" customBuiltin="1"/>
    <cellStyle name="60 % – Zvýraznění 1 2" xfId="37" xr:uid="{00000000-0005-0000-0000-00000C000000}"/>
    <cellStyle name="60 % – Zvýraznění 2 2" xfId="38" xr:uid="{00000000-0005-0000-0000-00000D000000}"/>
    <cellStyle name="60 % – Zvýraznění 3 2" xfId="39" xr:uid="{00000000-0005-0000-0000-00000E000000}"/>
    <cellStyle name="60 % – Zvýraznění 4 2" xfId="40" xr:uid="{00000000-0005-0000-0000-00000F000000}"/>
    <cellStyle name="60 % – Zvýraznění 5 2" xfId="41" xr:uid="{00000000-0005-0000-0000-000010000000}"/>
    <cellStyle name="60 % – Zvýraznění 6 2" xfId="42" xr:uid="{00000000-0005-0000-0000-000011000000}"/>
    <cellStyle name="Celkem" xfId="16" builtinId="25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36" xr:uid="{00000000-0005-0000-0000-000019000000}"/>
    <cellStyle name="Normální" xfId="0" builtinId="0"/>
    <cellStyle name="Normální 2" xfId="35" xr:uid="{00000000-0005-0000-0000-00001B000000}"/>
    <cellStyle name="Poznámka" xfId="14" builtinId="10" customBuiltin="1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6"/>
  <sheetViews>
    <sheetView tabSelected="1" zoomScale="70" zoomScaleNormal="70" workbookViewId="0">
      <selection activeCell="A3" sqref="A3:Z3"/>
    </sheetView>
  </sheetViews>
  <sheetFormatPr defaultRowHeight="14.4" x14ac:dyDescent="0.3"/>
  <cols>
    <col min="2" max="2" width="14.44140625" customWidth="1"/>
    <col min="3" max="3" width="14" customWidth="1"/>
    <col min="4" max="4" width="15.33203125" customWidth="1"/>
    <col min="5" max="5" width="22.44140625" bestFit="1" customWidth="1"/>
    <col min="6" max="6" width="10.33203125" customWidth="1"/>
    <col min="10" max="10" width="11.5546875" customWidth="1"/>
    <col min="11" max="11" width="10.6640625" customWidth="1"/>
    <col min="12" max="13" width="12.6640625" customWidth="1"/>
    <col min="14" max="14" width="9.6640625" customWidth="1"/>
    <col min="15" max="15" width="10.6640625" customWidth="1"/>
    <col min="17" max="17" width="11.5546875" customWidth="1"/>
    <col min="21" max="21" width="18.88671875" customWidth="1"/>
    <col min="22" max="22" width="11.5546875" customWidth="1"/>
    <col min="26" max="26" width="12.5546875" customWidth="1"/>
  </cols>
  <sheetData>
    <row r="1" spans="1:27" ht="19.2" customHeight="1" x14ac:dyDescent="0.3">
      <c r="A1" s="113" t="s">
        <v>100</v>
      </c>
      <c r="B1" s="113"/>
      <c r="C1" s="113"/>
      <c r="D1" s="113"/>
      <c r="E1" s="113"/>
    </row>
    <row r="2" spans="1:27" ht="15" customHeight="1" x14ac:dyDescent="0.3">
      <c r="A2" s="116" t="s">
        <v>63</v>
      </c>
      <c r="B2" s="116"/>
      <c r="C2" s="116"/>
      <c r="D2" s="116"/>
      <c r="E2" s="116"/>
      <c r="F2" s="11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5" customHeight="1" x14ac:dyDescent="0.3">
      <c r="A3" s="121" t="s">
        <v>80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7" ht="15" thickBot="1" x14ac:dyDescent="0.35">
      <c r="AA4" s="2"/>
    </row>
    <row r="5" spans="1:27" ht="27" thickBot="1" x14ac:dyDescent="0.35">
      <c r="A5" s="122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124"/>
      <c r="L5" s="117" t="s">
        <v>1</v>
      </c>
      <c r="M5" s="118"/>
      <c r="N5" s="119" t="s">
        <v>2</v>
      </c>
      <c r="O5" s="120"/>
      <c r="P5" s="60"/>
      <c r="Q5" s="3"/>
      <c r="R5" s="125" t="s">
        <v>3</v>
      </c>
      <c r="S5" s="125"/>
      <c r="T5" s="3"/>
      <c r="U5" s="102" t="s">
        <v>4</v>
      </c>
      <c r="V5" s="103"/>
      <c r="W5" s="107" t="s">
        <v>5</v>
      </c>
      <c r="X5" s="108"/>
      <c r="Y5" s="109"/>
      <c r="Z5" s="6" t="s">
        <v>6</v>
      </c>
      <c r="AA5" s="2"/>
    </row>
    <row r="6" spans="1:27" ht="24" x14ac:dyDescent="0.3">
      <c r="A6" s="114" t="s">
        <v>99</v>
      </c>
      <c r="B6" s="87" t="s">
        <v>7</v>
      </c>
      <c r="C6" s="87" t="s">
        <v>8</v>
      </c>
      <c r="D6" s="87" t="s">
        <v>9</v>
      </c>
      <c r="E6" s="128" t="s">
        <v>10</v>
      </c>
      <c r="F6" s="126" t="s">
        <v>11</v>
      </c>
      <c r="G6" s="87" t="s">
        <v>12</v>
      </c>
      <c r="H6" s="87" t="s">
        <v>13</v>
      </c>
      <c r="I6" s="87" t="s">
        <v>14</v>
      </c>
      <c r="J6" s="87" t="s">
        <v>15</v>
      </c>
      <c r="K6" s="87" t="s">
        <v>16</v>
      </c>
      <c r="L6" s="93" t="s">
        <v>17</v>
      </c>
      <c r="M6" s="93" t="s">
        <v>18</v>
      </c>
      <c r="N6" s="91" t="s">
        <v>19</v>
      </c>
      <c r="O6" s="86" t="s">
        <v>20</v>
      </c>
      <c r="P6" s="91" t="s">
        <v>76</v>
      </c>
      <c r="Q6" s="95" t="s">
        <v>22</v>
      </c>
      <c r="R6" s="97" t="s">
        <v>23</v>
      </c>
      <c r="S6" s="97" t="s">
        <v>24</v>
      </c>
      <c r="T6" s="97" t="s">
        <v>25</v>
      </c>
      <c r="U6" s="110" t="s">
        <v>26</v>
      </c>
      <c r="V6" s="110" t="s">
        <v>25</v>
      </c>
      <c r="W6" s="104" t="s">
        <v>23</v>
      </c>
      <c r="X6" s="104" t="s">
        <v>24</v>
      </c>
      <c r="Y6" s="104" t="s">
        <v>25</v>
      </c>
      <c r="Z6" s="105" t="s">
        <v>66</v>
      </c>
      <c r="AA6" s="101"/>
    </row>
    <row r="7" spans="1:27" ht="25.95" customHeight="1" thickBot="1" x14ac:dyDescent="0.35">
      <c r="A7" s="115"/>
      <c r="B7" s="88"/>
      <c r="C7" s="88"/>
      <c r="D7" s="88"/>
      <c r="E7" s="129"/>
      <c r="F7" s="127"/>
      <c r="G7" s="88"/>
      <c r="H7" s="88"/>
      <c r="I7" s="88"/>
      <c r="J7" s="88"/>
      <c r="K7" s="88"/>
      <c r="L7" s="94"/>
      <c r="M7" s="94"/>
      <c r="N7" s="92"/>
      <c r="O7" s="86" t="s">
        <v>21</v>
      </c>
      <c r="P7" s="92"/>
      <c r="Q7" s="96"/>
      <c r="R7" s="98"/>
      <c r="S7" s="98"/>
      <c r="T7" s="98"/>
      <c r="U7" s="111"/>
      <c r="V7" s="111"/>
      <c r="W7" s="104"/>
      <c r="X7" s="104"/>
      <c r="Y7" s="104"/>
      <c r="Z7" s="106"/>
      <c r="AA7" s="101"/>
    </row>
    <row r="8" spans="1:27" ht="15" customHeight="1" x14ac:dyDescent="0.3">
      <c r="A8" s="29">
        <v>1</v>
      </c>
      <c r="B8" s="31" t="s">
        <v>49</v>
      </c>
      <c r="C8" s="66" t="s">
        <v>50</v>
      </c>
      <c r="D8" s="66" t="s">
        <v>51</v>
      </c>
      <c r="E8" s="31" t="s">
        <v>52</v>
      </c>
      <c r="F8" s="31" t="s">
        <v>82</v>
      </c>
      <c r="G8" s="32">
        <v>2022</v>
      </c>
      <c r="H8" s="32" t="s">
        <v>31</v>
      </c>
      <c r="I8" s="32" t="s">
        <v>32</v>
      </c>
      <c r="J8" s="30" t="s">
        <v>33</v>
      </c>
      <c r="K8" s="33">
        <v>5000000</v>
      </c>
      <c r="L8" s="34">
        <v>46023</v>
      </c>
      <c r="M8" s="34">
        <v>46752</v>
      </c>
      <c r="N8" s="35">
        <v>0.1</v>
      </c>
      <c r="O8" s="36">
        <v>10000</v>
      </c>
      <c r="P8" s="37"/>
      <c r="Q8" s="38" t="s">
        <v>53</v>
      </c>
      <c r="R8" s="39">
        <v>40000</v>
      </c>
      <c r="S8" s="40">
        <v>0</v>
      </c>
      <c r="T8" s="37"/>
      <c r="U8" s="41"/>
      <c r="V8" s="42">
        <v>0</v>
      </c>
      <c r="W8" s="64"/>
      <c r="X8" s="64"/>
      <c r="Y8" s="65">
        <v>0</v>
      </c>
      <c r="Z8" s="58">
        <f t="shared" ref="Z8:Z15" si="0">P8+T8</f>
        <v>0</v>
      </c>
      <c r="AA8" s="2"/>
    </row>
    <row r="9" spans="1:27" ht="15" customHeight="1" x14ac:dyDescent="0.3">
      <c r="A9" s="43">
        <v>2</v>
      </c>
      <c r="B9" s="45" t="s">
        <v>27</v>
      </c>
      <c r="C9" s="45" t="s">
        <v>68</v>
      </c>
      <c r="D9" s="45" t="s">
        <v>69</v>
      </c>
      <c r="E9" s="7" t="s">
        <v>72</v>
      </c>
      <c r="F9" s="63" t="s">
        <v>83</v>
      </c>
      <c r="G9" s="44">
        <v>2022</v>
      </c>
      <c r="H9" s="9" t="s">
        <v>31</v>
      </c>
      <c r="I9" s="9" t="s">
        <v>32</v>
      </c>
      <c r="J9" s="10" t="s">
        <v>33</v>
      </c>
      <c r="K9" s="11">
        <v>1000000</v>
      </c>
      <c r="L9" s="12">
        <v>46023</v>
      </c>
      <c r="M9" s="12">
        <v>46752</v>
      </c>
      <c r="N9" s="13">
        <v>0.05</v>
      </c>
      <c r="O9" s="14">
        <v>5000</v>
      </c>
      <c r="P9" s="47"/>
      <c r="Q9" s="17" t="s">
        <v>34</v>
      </c>
      <c r="R9" s="18">
        <v>15000</v>
      </c>
      <c r="S9" s="19">
        <v>0</v>
      </c>
      <c r="T9" s="15"/>
      <c r="U9" s="20"/>
      <c r="V9" s="21">
        <v>0</v>
      </c>
      <c r="W9" s="22"/>
      <c r="X9" s="22"/>
      <c r="Y9" s="23">
        <v>0</v>
      </c>
      <c r="Z9" s="59">
        <f t="shared" si="0"/>
        <v>0</v>
      </c>
      <c r="AA9" s="2"/>
    </row>
    <row r="10" spans="1:27" ht="15" customHeight="1" x14ac:dyDescent="0.3">
      <c r="A10" s="43">
        <v>3</v>
      </c>
      <c r="B10" s="7" t="s">
        <v>27</v>
      </c>
      <c r="C10" s="67" t="s">
        <v>28</v>
      </c>
      <c r="D10" s="67" t="s">
        <v>35</v>
      </c>
      <c r="E10" s="7" t="s">
        <v>36</v>
      </c>
      <c r="F10" s="7" t="s">
        <v>84</v>
      </c>
      <c r="G10" s="9">
        <v>2014</v>
      </c>
      <c r="H10" s="9" t="s">
        <v>31</v>
      </c>
      <c r="I10" s="9" t="s">
        <v>32</v>
      </c>
      <c r="J10" s="10" t="s">
        <v>33</v>
      </c>
      <c r="K10" s="11">
        <v>200000</v>
      </c>
      <c r="L10" s="12">
        <v>46023</v>
      </c>
      <c r="M10" s="12">
        <v>46752</v>
      </c>
      <c r="N10" s="13">
        <v>0.05</v>
      </c>
      <c r="O10" s="14">
        <v>5000</v>
      </c>
      <c r="P10" s="47"/>
      <c r="Q10" s="17" t="s">
        <v>34</v>
      </c>
      <c r="R10" s="18">
        <v>15000</v>
      </c>
      <c r="S10" s="19">
        <v>0</v>
      </c>
      <c r="T10" s="46"/>
      <c r="U10" s="20"/>
      <c r="V10" s="21">
        <v>0</v>
      </c>
      <c r="W10" s="22"/>
      <c r="X10" s="22"/>
      <c r="Y10" s="23">
        <v>0</v>
      </c>
      <c r="Z10" s="59">
        <f t="shared" si="0"/>
        <v>0</v>
      </c>
      <c r="AA10" s="2"/>
    </row>
    <row r="11" spans="1:27" ht="15" customHeight="1" x14ac:dyDescent="0.3">
      <c r="A11" s="43">
        <v>4</v>
      </c>
      <c r="B11" s="7" t="s">
        <v>27</v>
      </c>
      <c r="C11" s="67" t="s">
        <v>37</v>
      </c>
      <c r="D11" s="67" t="s">
        <v>38</v>
      </c>
      <c r="E11" s="7" t="s">
        <v>39</v>
      </c>
      <c r="F11" s="7" t="s">
        <v>85</v>
      </c>
      <c r="G11" s="9">
        <v>2014</v>
      </c>
      <c r="H11" s="9" t="s">
        <v>31</v>
      </c>
      <c r="I11" s="9" t="s">
        <v>32</v>
      </c>
      <c r="J11" s="10" t="s">
        <v>33</v>
      </c>
      <c r="K11" s="11">
        <v>250000</v>
      </c>
      <c r="L11" s="12">
        <v>46023</v>
      </c>
      <c r="M11" s="12">
        <v>46752</v>
      </c>
      <c r="N11" s="13">
        <v>0.05</v>
      </c>
      <c r="O11" s="14">
        <v>5000</v>
      </c>
      <c r="P11" s="47"/>
      <c r="Q11" s="17" t="s">
        <v>34</v>
      </c>
      <c r="R11" s="18">
        <v>15000</v>
      </c>
      <c r="S11" s="19">
        <v>0</v>
      </c>
      <c r="T11" s="15"/>
      <c r="U11" s="20"/>
      <c r="V11" s="21">
        <v>0</v>
      </c>
      <c r="W11" s="22"/>
      <c r="X11" s="22"/>
      <c r="Y11" s="23">
        <v>0</v>
      </c>
      <c r="Z11" s="59">
        <f t="shared" si="0"/>
        <v>0</v>
      </c>
      <c r="AA11" s="2"/>
    </row>
    <row r="12" spans="1:27" ht="15" customHeight="1" x14ac:dyDescent="0.3">
      <c r="A12" s="43">
        <v>5</v>
      </c>
      <c r="B12" s="7" t="s">
        <v>27</v>
      </c>
      <c r="C12" s="67" t="s">
        <v>28</v>
      </c>
      <c r="D12" s="67" t="s">
        <v>40</v>
      </c>
      <c r="E12" s="25" t="s">
        <v>41</v>
      </c>
      <c r="F12" s="25" t="s">
        <v>86</v>
      </c>
      <c r="G12" s="8">
        <v>2017</v>
      </c>
      <c r="H12" s="9" t="s">
        <v>31</v>
      </c>
      <c r="I12" s="9" t="s">
        <v>32</v>
      </c>
      <c r="J12" s="10" t="s">
        <v>33</v>
      </c>
      <c r="K12" s="11">
        <v>150000</v>
      </c>
      <c r="L12" s="12">
        <v>46023</v>
      </c>
      <c r="M12" s="12">
        <v>46752</v>
      </c>
      <c r="N12" s="13">
        <v>0.05</v>
      </c>
      <c r="O12" s="14">
        <v>5000</v>
      </c>
      <c r="P12" s="47"/>
      <c r="Q12" s="17" t="s">
        <v>34</v>
      </c>
      <c r="R12" s="18">
        <v>10000</v>
      </c>
      <c r="S12" s="19">
        <v>0</v>
      </c>
      <c r="T12" s="15"/>
      <c r="U12" s="20"/>
      <c r="V12" s="21">
        <v>0</v>
      </c>
      <c r="W12" s="22"/>
      <c r="X12" s="22"/>
      <c r="Y12" s="23">
        <v>0</v>
      </c>
      <c r="Z12" s="59">
        <f t="shared" si="0"/>
        <v>0</v>
      </c>
      <c r="AA12" s="2"/>
    </row>
    <row r="13" spans="1:27" ht="15" customHeight="1" x14ac:dyDescent="0.3">
      <c r="A13" s="43">
        <v>6</v>
      </c>
      <c r="B13" s="7" t="s">
        <v>27</v>
      </c>
      <c r="C13" s="67" t="s">
        <v>28</v>
      </c>
      <c r="D13" s="67" t="s">
        <v>40</v>
      </c>
      <c r="E13" s="26" t="s">
        <v>43</v>
      </c>
      <c r="F13" s="25" t="s">
        <v>87</v>
      </c>
      <c r="G13" s="8">
        <v>2018</v>
      </c>
      <c r="H13" s="9" t="s">
        <v>31</v>
      </c>
      <c r="I13" s="9" t="s">
        <v>32</v>
      </c>
      <c r="J13" s="10" t="s">
        <v>33</v>
      </c>
      <c r="K13" s="11">
        <v>150000</v>
      </c>
      <c r="L13" s="12">
        <v>46023</v>
      </c>
      <c r="M13" s="12">
        <v>46752</v>
      </c>
      <c r="N13" s="13">
        <v>0.05</v>
      </c>
      <c r="O13" s="14">
        <v>5000</v>
      </c>
      <c r="P13" s="47"/>
      <c r="Q13" s="17" t="s">
        <v>34</v>
      </c>
      <c r="R13" s="18">
        <v>10000</v>
      </c>
      <c r="S13" s="19">
        <v>0</v>
      </c>
      <c r="T13" s="15"/>
      <c r="U13" s="20"/>
      <c r="V13" s="21">
        <v>0</v>
      </c>
      <c r="W13" s="22"/>
      <c r="X13" s="22"/>
      <c r="Y13" s="23">
        <v>0</v>
      </c>
      <c r="Z13" s="59">
        <f t="shared" si="0"/>
        <v>0</v>
      </c>
      <c r="AA13" s="2"/>
    </row>
    <row r="14" spans="1:27" ht="15" customHeight="1" x14ac:dyDescent="0.3">
      <c r="A14" s="43">
        <v>7</v>
      </c>
      <c r="B14" s="7" t="s">
        <v>27</v>
      </c>
      <c r="C14" s="67" t="s">
        <v>28</v>
      </c>
      <c r="D14" s="67" t="s">
        <v>40</v>
      </c>
      <c r="E14" s="26" t="s">
        <v>42</v>
      </c>
      <c r="F14" s="25" t="s">
        <v>88</v>
      </c>
      <c r="G14" s="8">
        <v>2017</v>
      </c>
      <c r="H14" s="9" t="s">
        <v>31</v>
      </c>
      <c r="I14" s="9" t="s">
        <v>32</v>
      </c>
      <c r="J14" s="10" t="s">
        <v>33</v>
      </c>
      <c r="K14" s="11">
        <v>150000</v>
      </c>
      <c r="L14" s="12">
        <v>46023</v>
      </c>
      <c r="M14" s="12">
        <v>46752</v>
      </c>
      <c r="N14" s="13">
        <v>0.05</v>
      </c>
      <c r="O14" s="14">
        <v>5000</v>
      </c>
      <c r="P14" s="47"/>
      <c r="Q14" s="17" t="s">
        <v>34</v>
      </c>
      <c r="R14" s="18">
        <v>10000</v>
      </c>
      <c r="S14" s="19">
        <v>0</v>
      </c>
      <c r="T14" s="15"/>
      <c r="U14" s="20"/>
      <c r="V14" s="21">
        <v>0</v>
      </c>
      <c r="W14" s="22"/>
      <c r="X14" s="22"/>
      <c r="Y14" s="23">
        <v>0</v>
      </c>
      <c r="Z14" s="59">
        <f t="shared" si="0"/>
        <v>0</v>
      </c>
      <c r="AA14" s="2"/>
    </row>
    <row r="15" spans="1:27" ht="15" customHeight="1" x14ac:dyDescent="0.3">
      <c r="A15" s="43">
        <v>8</v>
      </c>
      <c r="B15" s="7" t="s">
        <v>27</v>
      </c>
      <c r="C15" s="67" t="s">
        <v>44</v>
      </c>
      <c r="D15" s="67" t="s">
        <v>45</v>
      </c>
      <c r="E15" s="26" t="s">
        <v>46</v>
      </c>
      <c r="F15" s="26" t="s">
        <v>89</v>
      </c>
      <c r="G15" s="9">
        <v>2018</v>
      </c>
      <c r="H15" s="9" t="s">
        <v>31</v>
      </c>
      <c r="I15" s="9" t="s">
        <v>32</v>
      </c>
      <c r="J15" s="10" t="s">
        <v>33</v>
      </c>
      <c r="K15" s="11">
        <v>200000</v>
      </c>
      <c r="L15" s="12">
        <v>46023</v>
      </c>
      <c r="M15" s="12">
        <v>46752</v>
      </c>
      <c r="N15" s="13">
        <v>0.05</v>
      </c>
      <c r="O15" s="14">
        <v>5000</v>
      </c>
      <c r="P15" s="47"/>
      <c r="Q15" s="17" t="s">
        <v>34</v>
      </c>
      <c r="R15" s="18">
        <v>10000</v>
      </c>
      <c r="S15" s="19">
        <v>0</v>
      </c>
      <c r="T15" s="15"/>
      <c r="U15" s="20"/>
      <c r="V15" s="21">
        <v>0</v>
      </c>
      <c r="W15" s="22"/>
      <c r="X15" s="22"/>
      <c r="Y15" s="23">
        <v>0</v>
      </c>
      <c r="Z15" s="59">
        <f t="shared" si="0"/>
        <v>0</v>
      </c>
      <c r="AA15" s="2"/>
    </row>
    <row r="16" spans="1:27" ht="15" customHeight="1" x14ac:dyDescent="0.3">
      <c r="A16" s="43">
        <v>9</v>
      </c>
      <c r="B16" s="7" t="s">
        <v>27</v>
      </c>
      <c r="C16" s="67" t="s">
        <v>28</v>
      </c>
      <c r="D16" s="67" t="s">
        <v>29</v>
      </c>
      <c r="E16" s="7" t="s">
        <v>30</v>
      </c>
      <c r="F16" s="7" t="s">
        <v>90</v>
      </c>
      <c r="G16" s="9">
        <v>2019</v>
      </c>
      <c r="H16" s="9" t="s">
        <v>31</v>
      </c>
      <c r="I16" s="9" t="s">
        <v>32</v>
      </c>
      <c r="J16" s="10" t="s">
        <v>33</v>
      </c>
      <c r="K16" s="11">
        <v>250000</v>
      </c>
      <c r="L16" s="12">
        <v>46023</v>
      </c>
      <c r="M16" s="12">
        <v>46752</v>
      </c>
      <c r="N16" s="13">
        <v>0.05</v>
      </c>
      <c r="O16" s="14">
        <v>5000</v>
      </c>
      <c r="P16" s="47"/>
      <c r="Q16" s="17" t="s">
        <v>34</v>
      </c>
      <c r="R16" s="18">
        <v>10000</v>
      </c>
      <c r="S16" s="19">
        <v>0</v>
      </c>
      <c r="T16" s="15"/>
      <c r="U16" s="20"/>
      <c r="V16" s="21">
        <v>0</v>
      </c>
      <c r="W16" s="24">
        <v>20000</v>
      </c>
      <c r="X16" s="19">
        <v>0</v>
      </c>
      <c r="Y16" s="16"/>
      <c r="Z16" s="59">
        <f>P16+T16+Y16</f>
        <v>0</v>
      </c>
      <c r="AA16" s="2"/>
    </row>
    <row r="17" spans="1:27" ht="15" customHeight="1" x14ac:dyDescent="0.3">
      <c r="A17" s="43">
        <v>10</v>
      </c>
      <c r="B17" s="7" t="s">
        <v>27</v>
      </c>
      <c r="C17" s="67" t="s">
        <v>28</v>
      </c>
      <c r="D17" s="67" t="s">
        <v>47</v>
      </c>
      <c r="E17" s="7" t="s">
        <v>48</v>
      </c>
      <c r="F17" s="7" t="s">
        <v>91</v>
      </c>
      <c r="G17" s="9">
        <v>2020</v>
      </c>
      <c r="H17" s="9" t="s">
        <v>31</v>
      </c>
      <c r="I17" s="9" t="s">
        <v>32</v>
      </c>
      <c r="J17" s="10" t="s">
        <v>33</v>
      </c>
      <c r="K17" s="11">
        <v>300000</v>
      </c>
      <c r="L17" s="12">
        <v>46023</v>
      </c>
      <c r="M17" s="12">
        <v>46752</v>
      </c>
      <c r="N17" s="13">
        <v>0.05</v>
      </c>
      <c r="O17" s="14">
        <v>5000</v>
      </c>
      <c r="P17" s="15"/>
      <c r="Q17" s="17" t="s">
        <v>34</v>
      </c>
      <c r="R17" s="18">
        <v>10000</v>
      </c>
      <c r="S17" s="19">
        <v>0</v>
      </c>
      <c r="T17" s="46"/>
      <c r="U17" s="20"/>
      <c r="V17" s="21">
        <v>0</v>
      </c>
      <c r="W17" s="24">
        <v>20000</v>
      </c>
      <c r="X17" s="19">
        <v>0</v>
      </c>
      <c r="Y17" s="16"/>
      <c r="Z17" s="59">
        <f>P17+T17+Y17</f>
        <v>0</v>
      </c>
      <c r="AA17" s="2"/>
    </row>
    <row r="18" spans="1:27" ht="15" customHeight="1" x14ac:dyDescent="0.3">
      <c r="A18" s="43">
        <v>11</v>
      </c>
      <c r="B18" s="45" t="s">
        <v>67</v>
      </c>
      <c r="C18" s="45" t="s">
        <v>50</v>
      </c>
      <c r="D18" s="45" t="s">
        <v>51</v>
      </c>
      <c r="E18" s="7" t="s">
        <v>73</v>
      </c>
      <c r="F18" s="63" t="s">
        <v>92</v>
      </c>
      <c r="G18" s="44">
        <v>2022</v>
      </c>
      <c r="H18" s="9" t="s">
        <v>31</v>
      </c>
      <c r="I18" s="9" t="s">
        <v>32</v>
      </c>
      <c r="J18" s="10" t="s">
        <v>33</v>
      </c>
      <c r="K18" s="11">
        <v>9000000</v>
      </c>
      <c r="L18" s="12">
        <v>46023</v>
      </c>
      <c r="M18" s="12">
        <v>46752</v>
      </c>
      <c r="N18" s="13">
        <v>0.1</v>
      </c>
      <c r="O18" s="14">
        <v>10000</v>
      </c>
      <c r="P18" s="15"/>
      <c r="Q18" s="17" t="s">
        <v>53</v>
      </c>
      <c r="R18" s="18">
        <v>40000</v>
      </c>
      <c r="S18" s="19">
        <v>0</v>
      </c>
      <c r="T18" s="15"/>
      <c r="U18" s="20"/>
      <c r="V18" s="21">
        <v>0</v>
      </c>
      <c r="W18" s="22"/>
      <c r="X18" s="22"/>
      <c r="Y18" s="23">
        <v>0</v>
      </c>
      <c r="Z18" s="59">
        <f>P18+T18</f>
        <v>0</v>
      </c>
      <c r="AA18" s="2"/>
    </row>
    <row r="19" spans="1:27" ht="15" customHeight="1" x14ac:dyDescent="0.3">
      <c r="A19" s="43">
        <v>12</v>
      </c>
      <c r="B19" s="7" t="s">
        <v>49</v>
      </c>
      <c r="C19" s="67" t="s">
        <v>54</v>
      </c>
      <c r="D19" s="67" t="s">
        <v>55</v>
      </c>
      <c r="E19" s="7" t="s">
        <v>56</v>
      </c>
      <c r="F19" s="7" t="s">
        <v>93</v>
      </c>
      <c r="G19" s="9">
        <v>2023</v>
      </c>
      <c r="H19" s="9" t="s">
        <v>31</v>
      </c>
      <c r="I19" s="9" t="s">
        <v>32</v>
      </c>
      <c r="J19" s="10" t="s">
        <v>33</v>
      </c>
      <c r="K19" s="19">
        <v>0</v>
      </c>
      <c r="L19" s="12">
        <v>46023</v>
      </c>
      <c r="M19" s="12">
        <v>46752</v>
      </c>
      <c r="N19" s="27">
        <v>0</v>
      </c>
      <c r="O19" s="27">
        <v>0</v>
      </c>
      <c r="P19" s="27">
        <v>0</v>
      </c>
      <c r="Q19" s="17" t="s">
        <v>53</v>
      </c>
      <c r="R19" s="18">
        <v>40000</v>
      </c>
      <c r="S19" s="19">
        <v>0</v>
      </c>
      <c r="T19" s="15"/>
      <c r="U19" s="20"/>
      <c r="V19" s="21">
        <v>0</v>
      </c>
      <c r="W19" s="22"/>
      <c r="X19" s="22"/>
      <c r="Y19" s="23">
        <v>0</v>
      </c>
      <c r="Z19" s="59">
        <f>T19</f>
        <v>0</v>
      </c>
      <c r="AA19" s="2"/>
    </row>
    <row r="20" spans="1:27" ht="15" customHeight="1" x14ac:dyDescent="0.3">
      <c r="A20" s="43">
        <v>13</v>
      </c>
      <c r="B20" s="7" t="s">
        <v>27</v>
      </c>
      <c r="C20" s="67" t="s">
        <v>28</v>
      </c>
      <c r="D20" s="67" t="s">
        <v>35</v>
      </c>
      <c r="E20" s="7" t="s">
        <v>57</v>
      </c>
      <c r="F20" s="7" t="s">
        <v>94</v>
      </c>
      <c r="G20" s="9">
        <v>2023</v>
      </c>
      <c r="H20" s="9" t="s">
        <v>31</v>
      </c>
      <c r="I20" s="9" t="s">
        <v>32</v>
      </c>
      <c r="J20" s="10" t="s">
        <v>33</v>
      </c>
      <c r="K20" s="11">
        <v>800000</v>
      </c>
      <c r="L20" s="12">
        <v>46023</v>
      </c>
      <c r="M20" s="12">
        <v>46752</v>
      </c>
      <c r="N20" s="13">
        <v>0.05</v>
      </c>
      <c r="O20" s="14">
        <v>5000</v>
      </c>
      <c r="P20" s="15"/>
      <c r="Q20" s="17" t="s">
        <v>34</v>
      </c>
      <c r="R20" s="18">
        <v>20000</v>
      </c>
      <c r="S20" s="19">
        <v>0</v>
      </c>
      <c r="T20" s="15"/>
      <c r="U20" s="20" t="s">
        <v>58</v>
      </c>
      <c r="V20" s="16"/>
      <c r="W20" s="24">
        <v>30000</v>
      </c>
      <c r="X20" s="28">
        <v>0</v>
      </c>
      <c r="Y20" s="15"/>
      <c r="Z20" s="59">
        <f>P20+T20+V20+Y20</f>
        <v>0</v>
      </c>
      <c r="AA20" s="2"/>
    </row>
    <row r="21" spans="1:27" ht="15" customHeight="1" x14ac:dyDescent="0.3">
      <c r="A21" s="43">
        <v>14</v>
      </c>
      <c r="B21" s="7" t="s">
        <v>27</v>
      </c>
      <c r="C21" s="67" t="s">
        <v>28</v>
      </c>
      <c r="D21" s="67" t="s">
        <v>59</v>
      </c>
      <c r="E21" s="7" t="s">
        <v>60</v>
      </c>
      <c r="F21" s="7" t="s">
        <v>95</v>
      </c>
      <c r="G21" s="9">
        <v>2023</v>
      </c>
      <c r="H21" s="9" t="s">
        <v>31</v>
      </c>
      <c r="I21" s="9" t="s">
        <v>32</v>
      </c>
      <c r="J21" s="10" t="s">
        <v>33</v>
      </c>
      <c r="K21" s="11">
        <v>350000</v>
      </c>
      <c r="L21" s="12">
        <v>46023</v>
      </c>
      <c r="M21" s="12">
        <v>46752</v>
      </c>
      <c r="N21" s="13">
        <v>0.05</v>
      </c>
      <c r="O21" s="14">
        <v>5000</v>
      </c>
      <c r="P21" s="15"/>
      <c r="Q21" s="17"/>
      <c r="R21" s="18">
        <v>10000</v>
      </c>
      <c r="S21" s="19">
        <v>0</v>
      </c>
      <c r="T21" s="15"/>
      <c r="U21" s="20"/>
      <c r="V21" s="20">
        <v>0</v>
      </c>
      <c r="W21" s="22"/>
      <c r="X21" s="22"/>
      <c r="Y21" s="23">
        <v>0</v>
      </c>
      <c r="Z21" s="59">
        <f>P21+T21</f>
        <v>0</v>
      </c>
      <c r="AA21" s="2"/>
    </row>
    <row r="22" spans="1:27" ht="15" customHeight="1" x14ac:dyDescent="0.3">
      <c r="A22" s="43">
        <v>15</v>
      </c>
      <c r="B22" s="63" t="s">
        <v>75</v>
      </c>
      <c r="C22" s="45" t="s">
        <v>70</v>
      </c>
      <c r="D22" s="45" t="s">
        <v>71</v>
      </c>
      <c r="E22" s="62" t="s">
        <v>74</v>
      </c>
      <c r="F22" s="63" t="s">
        <v>96</v>
      </c>
      <c r="G22" s="44">
        <v>2023</v>
      </c>
      <c r="H22" s="9" t="s">
        <v>31</v>
      </c>
      <c r="I22" s="9" t="s">
        <v>32</v>
      </c>
      <c r="J22" s="10" t="s">
        <v>33</v>
      </c>
      <c r="K22" s="11">
        <v>2700000</v>
      </c>
      <c r="L22" s="12">
        <v>46023</v>
      </c>
      <c r="M22" s="12">
        <v>46752</v>
      </c>
      <c r="N22" s="13">
        <v>0.05</v>
      </c>
      <c r="O22" s="14">
        <v>5000</v>
      </c>
      <c r="P22" s="15"/>
      <c r="Q22" s="17" t="s">
        <v>34</v>
      </c>
      <c r="R22" s="18">
        <v>15000</v>
      </c>
      <c r="S22" s="19">
        <v>0</v>
      </c>
      <c r="T22" s="15"/>
      <c r="U22" s="20"/>
      <c r="V22" s="21">
        <v>0</v>
      </c>
      <c r="W22" s="22"/>
      <c r="X22" s="22"/>
      <c r="Y22" s="23">
        <v>0</v>
      </c>
      <c r="Z22" s="59">
        <f>P22+T22</f>
        <v>0</v>
      </c>
      <c r="AA22" s="2"/>
    </row>
    <row r="23" spans="1:27" ht="15" customHeight="1" x14ac:dyDescent="0.3">
      <c r="A23" s="43">
        <v>16</v>
      </c>
      <c r="B23" s="7" t="s">
        <v>27</v>
      </c>
      <c r="C23" s="67" t="s">
        <v>28</v>
      </c>
      <c r="D23" s="67" t="s">
        <v>40</v>
      </c>
      <c r="E23" s="62" t="s">
        <v>61</v>
      </c>
      <c r="F23" s="7" t="s">
        <v>97</v>
      </c>
      <c r="G23" s="8">
        <v>2022</v>
      </c>
      <c r="H23" s="9" t="s">
        <v>31</v>
      </c>
      <c r="I23" s="9" t="s">
        <v>32</v>
      </c>
      <c r="J23" s="10" t="s">
        <v>33</v>
      </c>
      <c r="K23" s="11">
        <v>350000</v>
      </c>
      <c r="L23" s="12">
        <v>46023</v>
      </c>
      <c r="M23" s="12">
        <v>46752</v>
      </c>
      <c r="N23" s="13">
        <v>0.05</v>
      </c>
      <c r="O23" s="14">
        <v>5000</v>
      </c>
      <c r="P23" s="15"/>
      <c r="Q23" s="17" t="s">
        <v>34</v>
      </c>
      <c r="R23" s="18">
        <v>10000</v>
      </c>
      <c r="S23" s="19">
        <v>0</v>
      </c>
      <c r="T23" s="15"/>
      <c r="U23" s="20"/>
      <c r="V23" s="21">
        <v>0</v>
      </c>
      <c r="W23" s="22"/>
      <c r="X23" s="22"/>
      <c r="Y23" s="23">
        <v>0</v>
      </c>
      <c r="Z23" s="59">
        <f>P23+T23</f>
        <v>0</v>
      </c>
      <c r="AA23" s="2"/>
    </row>
    <row r="24" spans="1:27" ht="15" customHeight="1" x14ac:dyDescent="0.3">
      <c r="A24" s="43">
        <v>17</v>
      </c>
      <c r="B24" s="68" t="s">
        <v>27</v>
      </c>
      <c r="C24" s="69" t="s">
        <v>28</v>
      </c>
      <c r="D24" s="69" t="s">
        <v>40</v>
      </c>
      <c r="E24" s="70" t="s">
        <v>62</v>
      </c>
      <c r="F24" s="68" t="s">
        <v>98</v>
      </c>
      <c r="G24" s="71">
        <v>2023</v>
      </c>
      <c r="H24" s="72" t="s">
        <v>31</v>
      </c>
      <c r="I24" s="72" t="s">
        <v>32</v>
      </c>
      <c r="J24" s="73" t="s">
        <v>33</v>
      </c>
      <c r="K24" s="74">
        <v>350000</v>
      </c>
      <c r="L24" s="12">
        <v>46023</v>
      </c>
      <c r="M24" s="12">
        <v>46752</v>
      </c>
      <c r="N24" s="75">
        <v>0.05</v>
      </c>
      <c r="O24" s="76">
        <v>5000</v>
      </c>
      <c r="P24" s="46"/>
      <c r="Q24" s="77" t="s">
        <v>34</v>
      </c>
      <c r="R24" s="78">
        <v>10000</v>
      </c>
      <c r="S24" s="79">
        <v>0</v>
      </c>
      <c r="T24" s="46"/>
      <c r="U24" s="80"/>
      <c r="V24" s="81">
        <v>0</v>
      </c>
      <c r="W24" s="82"/>
      <c r="X24" s="82"/>
      <c r="Y24" s="83">
        <v>0</v>
      </c>
      <c r="Z24" s="59">
        <f>P24+T24</f>
        <v>0</v>
      </c>
      <c r="AA24" s="2"/>
    </row>
    <row r="25" spans="1:27" ht="15" customHeight="1" x14ac:dyDescent="0.3">
      <c r="A25" s="43">
        <v>18</v>
      </c>
      <c r="B25" s="7" t="s">
        <v>27</v>
      </c>
      <c r="C25" s="67" t="s">
        <v>28</v>
      </c>
      <c r="D25" s="67" t="s">
        <v>47</v>
      </c>
      <c r="E25" s="7" t="s">
        <v>77</v>
      </c>
      <c r="F25" s="7" t="s">
        <v>79</v>
      </c>
      <c r="G25" s="8">
        <v>2025</v>
      </c>
      <c r="H25" s="9" t="s">
        <v>31</v>
      </c>
      <c r="I25" s="9" t="s">
        <v>32</v>
      </c>
      <c r="J25" s="10" t="s">
        <v>33</v>
      </c>
      <c r="K25" s="11">
        <v>442818</v>
      </c>
      <c r="L25" s="12">
        <v>46023</v>
      </c>
      <c r="M25" s="12">
        <v>46752</v>
      </c>
      <c r="N25" s="13">
        <v>0.05</v>
      </c>
      <c r="O25" s="14">
        <v>5000</v>
      </c>
      <c r="P25" s="15"/>
      <c r="Q25" s="17" t="s">
        <v>34</v>
      </c>
      <c r="R25" s="18">
        <v>15000</v>
      </c>
      <c r="S25" s="19">
        <v>0</v>
      </c>
      <c r="T25" s="15"/>
      <c r="U25" s="20"/>
      <c r="V25" s="21"/>
      <c r="W25" s="22"/>
      <c r="X25" s="22"/>
      <c r="Y25" s="23"/>
      <c r="Z25" s="59">
        <f>P25+T25</f>
        <v>0</v>
      </c>
      <c r="AA25" s="2"/>
    </row>
    <row r="26" spans="1:27" ht="15" customHeight="1" x14ac:dyDescent="0.3">
      <c r="A26" s="1"/>
      <c r="Z26" s="61"/>
    </row>
    <row r="27" spans="1:27" ht="15" customHeight="1" x14ac:dyDescent="0.3">
      <c r="A27" s="85"/>
      <c r="B27" s="99" t="s">
        <v>81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5"/>
      <c r="O27" s="5"/>
      <c r="P27" s="5"/>
      <c r="Q27" s="89" t="s">
        <v>64</v>
      </c>
      <c r="R27" s="90"/>
      <c r="S27" s="90"/>
      <c r="T27" s="90"/>
      <c r="U27" s="90"/>
      <c r="V27" s="90"/>
      <c r="W27" s="90"/>
      <c r="X27" s="90"/>
      <c r="Y27" s="90"/>
      <c r="Z27" s="84">
        <f>SUM(Z8:Z25)</f>
        <v>0</v>
      </c>
    </row>
    <row r="28" spans="1:27" ht="15" customHeight="1" x14ac:dyDescent="0.3">
      <c r="A28" s="112" t="s">
        <v>65</v>
      </c>
      <c r="B28" s="112"/>
      <c r="C28" s="112"/>
      <c r="D28" s="112"/>
      <c r="E28" s="112"/>
      <c r="F28" s="112"/>
      <c r="G28" s="112"/>
      <c r="H28" s="112"/>
      <c r="I28" s="112"/>
      <c r="J28" s="100"/>
      <c r="K28" s="100"/>
      <c r="L28" s="100"/>
      <c r="M28" s="100"/>
      <c r="N28" s="5"/>
      <c r="O28" s="5"/>
      <c r="P28" s="5"/>
      <c r="Q28" s="89" t="s">
        <v>78</v>
      </c>
      <c r="R28" s="90"/>
      <c r="S28" s="90"/>
      <c r="T28" s="90"/>
      <c r="U28" s="90"/>
      <c r="V28" s="90"/>
      <c r="W28" s="90"/>
      <c r="X28" s="90"/>
      <c r="Y28" s="90"/>
      <c r="Z28" s="84">
        <f>SUM(Z27*2)</f>
        <v>0</v>
      </c>
    </row>
    <row r="29" spans="1:27" ht="15" customHeight="1" x14ac:dyDescent="0.3">
      <c r="E29" s="48"/>
      <c r="Q29" s="52"/>
      <c r="R29" s="53"/>
      <c r="S29" s="49"/>
    </row>
    <row r="30" spans="1:27" x14ac:dyDescent="0.3">
      <c r="E30" s="49"/>
      <c r="Q30" s="52"/>
      <c r="R30" s="53"/>
      <c r="S30" s="49"/>
    </row>
    <row r="31" spans="1:27" x14ac:dyDescent="0.3">
      <c r="E31" s="49"/>
      <c r="Q31" s="54"/>
      <c r="R31" s="53"/>
      <c r="S31" s="49"/>
    </row>
    <row r="32" spans="1:27" x14ac:dyDescent="0.3">
      <c r="E32" s="49"/>
      <c r="Q32" s="54"/>
      <c r="R32" s="53"/>
      <c r="S32" s="49"/>
    </row>
    <row r="33" spans="5:19" x14ac:dyDescent="0.3">
      <c r="E33" s="49"/>
      <c r="Q33" s="52"/>
      <c r="R33" s="53"/>
      <c r="S33" s="49"/>
    </row>
    <row r="34" spans="5:19" x14ac:dyDescent="0.3">
      <c r="E34" s="49"/>
      <c r="Q34" s="52"/>
      <c r="R34" s="53"/>
      <c r="S34" s="49"/>
    </row>
    <row r="35" spans="5:19" x14ac:dyDescent="0.3">
      <c r="E35" s="49"/>
      <c r="Q35" s="52"/>
      <c r="R35" s="53"/>
      <c r="S35" s="49"/>
    </row>
    <row r="36" spans="5:19" x14ac:dyDescent="0.3">
      <c r="E36" s="49"/>
      <c r="S36" s="49"/>
    </row>
    <row r="37" spans="5:19" x14ac:dyDescent="0.3">
      <c r="Q37" s="55"/>
      <c r="R37" s="50"/>
      <c r="S37" s="50"/>
    </row>
    <row r="38" spans="5:19" x14ac:dyDescent="0.3">
      <c r="E38" s="50"/>
      <c r="Q38" s="56"/>
      <c r="R38" s="51"/>
      <c r="S38" s="51"/>
    </row>
    <row r="39" spans="5:19" x14ac:dyDescent="0.3">
      <c r="E39" s="51"/>
      <c r="Q39" s="56"/>
      <c r="R39" s="51"/>
      <c r="S39" s="51"/>
    </row>
    <row r="40" spans="5:19" x14ac:dyDescent="0.3">
      <c r="E40" s="51"/>
      <c r="Q40" s="54"/>
      <c r="R40" s="51"/>
      <c r="S40" s="51"/>
    </row>
    <row r="41" spans="5:19" x14ac:dyDescent="0.3">
      <c r="E41" s="51"/>
      <c r="Q41" s="54"/>
      <c r="R41" s="51"/>
      <c r="S41" s="51"/>
    </row>
    <row r="42" spans="5:19" x14ac:dyDescent="0.3">
      <c r="E42" s="51"/>
      <c r="Q42" s="56"/>
      <c r="R42" s="51"/>
      <c r="S42" s="51"/>
    </row>
    <row r="43" spans="5:19" x14ac:dyDescent="0.3">
      <c r="E43" s="51"/>
      <c r="Q43" s="56"/>
      <c r="R43" s="51"/>
      <c r="S43" s="51"/>
    </row>
    <row r="44" spans="5:19" x14ac:dyDescent="0.3">
      <c r="E44" s="51"/>
      <c r="Q44" s="56"/>
      <c r="R44" s="51"/>
      <c r="S44" s="51"/>
    </row>
    <row r="45" spans="5:19" x14ac:dyDescent="0.3">
      <c r="E45" s="51"/>
    </row>
    <row r="46" spans="5:19" x14ac:dyDescent="0.3">
      <c r="R46" s="57"/>
      <c r="S46" s="57"/>
    </row>
  </sheetData>
  <autoFilter ref="A6:AA25" xr:uid="{00000000-0009-0000-0000-000000000000}">
    <filterColumn colId="4" showButton="0"/>
    <sortState xmlns:xlrd2="http://schemas.microsoft.com/office/spreadsheetml/2017/richdata2" ref="A9:AA25">
      <sortCondition ref="A6:A25"/>
    </sortState>
  </autoFilter>
  <mergeCells count="39">
    <mergeCell ref="A28:M28"/>
    <mergeCell ref="A1:E1"/>
    <mergeCell ref="T6:T7"/>
    <mergeCell ref="A6:A7"/>
    <mergeCell ref="B6:B7"/>
    <mergeCell ref="C6:C7"/>
    <mergeCell ref="K6:K7"/>
    <mergeCell ref="A2:F2"/>
    <mergeCell ref="L5:M5"/>
    <mergeCell ref="N5:O5"/>
    <mergeCell ref="Q28:Y28"/>
    <mergeCell ref="A3:Z3"/>
    <mergeCell ref="A5:K5"/>
    <mergeCell ref="R5:S5"/>
    <mergeCell ref="F6:F7"/>
    <mergeCell ref="E6:E7"/>
    <mergeCell ref="AA6:AA7"/>
    <mergeCell ref="U5:V5"/>
    <mergeCell ref="W6:W7"/>
    <mergeCell ref="X6:X7"/>
    <mergeCell ref="Y6:Y7"/>
    <mergeCell ref="Z6:Z7"/>
    <mergeCell ref="W5:Y5"/>
    <mergeCell ref="U6:U7"/>
    <mergeCell ref="V6:V7"/>
    <mergeCell ref="D6:D7"/>
    <mergeCell ref="G6:G7"/>
    <mergeCell ref="H6:H7"/>
    <mergeCell ref="Q27:Y27"/>
    <mergeCell ref="I6:I7"/>
    <mergeCell ref="P6:P7"/>
    <mergeCell ref="L6:L7"/>
    <mergeCell ref="M6:M7"/>
    <mergeCell ref="N6:N7"/>
    <mergeCell ref="J6:J7"/>
    <mergeCell ref="Q6:Q7"/>
    <mergeCell ref="R6:R7"/>
    <mergeCell ref="S6:S7"/>
    <mergeCell ref="B27:M27"/>
  </mergeCells>
  <pageMargins left="0.26" right="0.25" top="0.78740157499999996" bottom="0.78740157499999996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HAV.POJ.</vt:lpstr>
      <vt:lpstr>HAV.POJ.!Oblast_tisku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Soukupová Milena</dc:creator>
  <cp:lastModifiedBy>Milan Kalný</cp:lastModifiedBy>
  <cp:lastPrinted>2025-11-28T12:44:53Z</cp:lastPrinted>
  <dcterms:created xsi:type="dcterms:W3CDTF">2023-10-26T08:43:08Z</dcterms:created>
  <dcterms:modified xsi:type="dcterms:W3CDTF">2025-12-01T07:01:11Z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6db974-983c-4868-8628-e426985202e0_Enabled">
    <vt:lpwstr>true</vt:lpwstr>
  </property>
  <property fmtid="{D5CDD505-2E9C-101B-9397-08002B2CF9AE}" pid="3" name="MSIP_Label_296db974-983c-4868-8628-e426985202e0_SetDate">
    <vt:lpwstr>2023-10-26T09:03:26Z</vt:lpwstr>
  </property>
  <property fmtid="{D5CDD505-2E9C-101B-9397-08002B2CF9AE}" pid="4" name="MSIP_Label_296db974-983c-4868-8628-e426985202e0_Method">
    <vt:lpwstr>Privileged</vt:lpwstr>
  </property>
  <property fmtid="{D5CDD505-2E9C-101B-9397-08002B2CF9AE}" pid="5" name="MSIP_Label_296db974-983c-4868-8628-e426985202e0_Name">
    <vt:lpwstr>296db974-983c-4868-8628-e426985202e0</vt:lpwstr>
  </property>
  <property fmtid="{D5CDD505-2E9C-101B-9397-08002B2CF9AE}" pid="6" name="MSIP_Label_296db974-983c-4868-8628-e426985202e0_SiteId">
    <vt:lpwstr>64af2aee-7d6c-49ac-a409-192d3fee73b8</vt:lpwstr>
  </property>
  <property fmtid="{D5CDD505-2E9C-101B-9397-08002B2CF9AE}" pid="7" name="MSIP_Label_296db974-983c-4868-8628-e426985202e0_ActionId">
    <vt:lpwstr>af6a7dcf-5784-46ae-95cb-2b30c1071888</vt:lpwstr>
  </property>
  <property fmtid="{D5CDD505-2E9C-101B-9397-08002B2CF9AE}" pid="8" name="MSIP_Label_296db974-983c-4868-8628-e426985202e0_ContentBits">
    <vt:lpwstr>0</vt:lpwstr>
  </property>
</Properties>
</file>