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nek\Desktop\DPCHJ\2_VEŘEJNÉ-ZAKÁZKY_POPTÁVKY\3_MAJ\Další VZMR-2025\"/>
    </mc:Choice>
  </mc:AlternateContent>
  <xr:revisionPtr revIDLastSave="0" documentId="13_ncr:1_{3E417368-C5CF-4A0E-BD80-62B804C3FD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-01 DPCHJ MAJETEK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6" l="1"/>
  <c r="H29" i="6"/>
  <c r="J29" i="6" s="1"/>
  <c r="H28" i="6"/>
  <c r="J28" i="6" s="1"/>
  <c r="H26" i="6"/>
  <c r="J26" i="6" s="1"/>
  <c r="H38" i="6"/>
  <c r="J38" i="6" s="1"/>
  <c r="H37" i="6"/>
  <c r="J37" i="6" s="1"/>
  <c r="H36" i="6"/>
  <c r="J36" i="6" s="1"/>
  <c r="H35" i="6"/>
  <c r="J35" i="6" s="1"/>
  <c r="H34" i="6"/>
  <c r="J34" i="6" s="1"/>
  <c r="H33" i="6"/>
  <c r="J33" i="6" s="1"/>
  <c r="H19" i="6"/>
  <c r="J19" i="6" s="1"/>
  <c r="G17" i="6"/>
  <c r="G16" i="6"/>
  <c r="H15" i="6"/>
  <c r="J15" i="6" s="1"/>
  <c r="H14" i="6"/>
  <c r="J14" i="6" s="1"/>
  <c r="H13" i="6"/>
  <c r="J13" i="6" s="1"/>
  <c r="H16" i="6" l="1"/>
  <c r="J16" i="6" s="1"/>
  <c r="G12" i="6"/>
  <c r="G11" i="6"/>
  <c r="G10" i="6"/>
  <c r="G9" i="6"/>
  <c r="H9" i="6" l="1"/>
  <c r="J9" i="6" s="1"/>
</calcChain>
</file>

<file path=xl/sharedStrings.xml><?xml version="1.0" encoding="utf-8"?>
<sst xmlns="http://schemas.openxmlformats.org/spreadsheetml/2006/main" count="83" uniqueCount="70">
  <si>
    <t>608/11</t>
  </si>
  <si>
    <t>Správní budova č.p. 251</t>
  </si>
  <si>
    <t>bez DPH</t>
  </si>
  <si>
    <t>Plocha   (m2)</t>
  </si>
  <si>
    <t>Výška (m)</t>
  </si>
  <si>
    <t>601/2</t>
  </si>
  <si>
    <t>608/28</t>
  </si>
  <si>
    <t>608/29</t>
  </si>
  <si>
    <t>Dílny trakčního vedení</t>
  </si>
  <si>
    <t>600/5</t>
  </si>
  <si>
    <t>Měnírna MR 3</t>
  </si>
  <si>
    <t>608/8</t>
  </si>
  <si>
    <t>608/27</t>
  </si>
  <si>
    <t>Měnírna MR 1 - Chomutov, Pražská</t>
  </si>
  <si>
    <t>3186/4</t>
  </si>
  <si>
    <t>Měnírna MR 2 - Chomutov, Moravská</t>
  </si>
  <si>
    <t>4865/123</t>
  </si>
  <si>
    <t>Měnírna MR 4 - Jirkov, Dvořákova 1734</t>
  </si>
  <si>
    <t>3870/1</t>
  </si>
  <si>
    <t xml:space="preserve">Pozemek                                p.č. </t>
  </si>
  <si>
    <t>Doporučená</t>
  </si>
  <si>
    <t>Výpočet</t>
  </si>
  <si>
    <t>Stavba soc. zázemí - Chomutov, Hálkova</t>
  </si>
  <si>
    <t>2186/1</t>
  </si>
  <si>
    <t>Stavba soc. zázemí - Chomutov, Jirkovská 5354</t>
  </si>
  <si>
    <t>5748/19</t>
  </si>
  <si>
    <t>Stavba soc. zázemí - Jirkov, Vinařická 1733</t>
  </si>
  <si>
    <t>599/4,8                 599/10,11</t>
  </si>
  <si>
    <t>3820/45</t>
  </si>
  <si>
    <t>608/27                     a další</t>
  </si>
  <si>
    <t>Objekt vrátnice</t>
  </si>
  <si>
    <t>Garáž plechová pro historický T-BUS</t>
  </si>
  <si>
    <t>Ocelový přístřešek (na jízdní kola, motocykly)</t>
  </si>
  <si>
    <t>Stožár 12m (vlajkové) 2x - u vrátnice</t>
  </si>
  <si>
    <t>Vstupní turnikety 2x</t>
  </si>
  <si>
    <t>Trakční vedení 2828401, Jirkov, Dvořákova, Studentská</t>
  </si>
  <si>
    <t>Trakční vedení 2828400, Chomutov, sídl. a ul. Písečná</t>
  </si>
  <si>
    <r>
      <t xml:space="preserve">CELKEM </t>
    </r>
    <r>
      <rPr>
        <sz val="10"/>
        <color theme="1"/>
        <rFont val="Calibri"/>
        <family val="2"/>
        <charset val="238"/>
        <scheme val="minor"/>
      </rPr>
      <t>(bez DPH)</t>
    </r>
  </si>
  <si>
    <t>Položka</t>
  </si>
  <si>
    <t>dílčí</t>
  </si>
  <si>
    <t>suma</t>
  </si>
  <si>
    <r>
      <t xml:space="preserve">Předmět pojištění a místo pojištění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NEMOVITÝ MAJETEK</t>
    </r>
    <r>
      <rPr>
        <sz val="10"/>
        <color theme="1"/>
        <rFont val="Calibri"/>
        <family val="2"/>
        <charset val="238"/>
        <scheme val="minor"/>
      </rPr>
      <t xml:space="preserve"> - sdružený živel</t>
    </r>
  </si>
  <si>
    <t>600/9</t>
  </si>
  <si>
    <r>
      <t xml:space="preserve">Předmět pojištění a místo pojištění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MOVITÝ MAJETEK</t>
    </r>
    <r>
      <rPr>
        <sz val="10"/>
        <color theme="1"/>
        <rFont val="Calibri"/>
        <family val="2"/>
        <charset val="238"/>
        <scheme val="minor"/>
      </rPr>
      <t xml:space="preserve"> - sdružený živel</t>
    </r>
  </si>
  <si>
    <t>Pojistná částka                                                          (Kč)</t>
  </si>
  <si>
    <t>Limit plnění</t>
  </si>
  <si>
    <t>Hala denního ošetření (HDO)</t>
  </si>
  <si>
    <t>Myčka vozidel                                                                                                                                                                              - včetně zdrže</t>
  </si>
  <si>
    <t>Čerpací stanice PHM (NM, AdBlue),                                                                                                                                        včetně kompl. příslušenství a nádrží</t>
  </si>
  <si>
    <t>Plnící stanice CNG,                                                                                                                                                                                             včetně kompl. příslušenství a nádrží</t>
  </si>
  <si>
    <t>Oplocení areálu DPCHJ kompletní 1 300 m                                                                                                                                    (cizí, v majetku Stat. města Chomutov)</t>
  </si>
  <si>
    <t>Podlaží (m2)</t>
  </si>
  <si>
    <t>Hala denního ošetření (HDO)                                                                                                         - vnitřní vybavení a technologie</t>
  </si>
  <si>
    <t>Technologie MR1 - Chomutov, Pražská                                                                                                                                                      - vnitřní vybavení a technologie</t>
  </si>
  <si>
    <t>Technologie MR2 - Chomutov, Moravská                                                                                                                                                           - vnitřní vybavení a technologie</t>
  </si>
  <si>
    <t>Technologie MR3 - areál DPCHJ a.s.                                                                                                                                                              - vnitřní vybavení a technologie</t>
  </si>
  <si>
    <t>Technologie MR4 - Jirkov, Dvořákova 1734                                                                                                                                                     - vnitřní vybavení a technologie</t>
  </si>
  <si>
    <t>Tankovací nádrž AdBlue                                                                                                                                                    - vnitřní vybavení a technologie</t>
  </si>
  <si>
    <t xml:space="preserve">Obestavěný prostor                                        (m3)     </t>
  </si>
  <si>
    <t>Věci movité dle účetní evidence (vlastní)</t>
  </si>
  <si>
    <t>AREÁL DPCHJ a.s. - Obchodní zóna 251, 431 11 Otvice</t>
  </si>
  <si>
    <r>
      <t xml:space="preserve">Sazba Kč/m3 </t>
    </r>
    <r>
      <rPr>
        <b/>
        <sz val="10"/>
        <color theme="1"/>
        <rFont val="Calibri"/>
        <family val="2"/>
        <charset val="238"/>
        <scheme val="minor"/>
      </rPr>
      <t>(2025)</t>
    </r>
  </si>
  <si>
    <t>ke dni 01.01.2025</t>
  </si>
  <si>
    <t>Příloha č. 1 k PS č. 0000000000</t>
  </si>
  <si>
    <t>Ostatní</t>
  </si>
  <si>
    <t>Trafostanice (cca 30m na SV od hl. budovy č.p. 251)</t>
  </si>
  <si>
    <t xml:space="preserve"> (2025)</t>
  </si>
  <si>
    <t>Dopravní podnik měst Chomutova a Jirkova a.s.</t>
  </si>
  <si>
    <t>Trolejbusy a autobusy umístěné v hale denního                                                                                                                                ošetření nebo mycí lince (na první riziko), které nemají sjednáno havarijní pojištění</t>
  </si>
  <si>
    <t>Ocelový přístřešek (pro zaměstnance)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</si>
</sst>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2" fillId="0" borderId="5" xfId="0" applyFont="1" applyBorder="1"/>
    <xf numFmtId="3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  <xf numFmtId="0" fontId="1" fillId="0" borderId="3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52" xfId="0" applyFont="1" applyBorder="1"/>
    <xf numFmtId="0" fontId="1" fillId="0" borderId="32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right" vertical="center"/>
    </xf>
    <xf numFmtId="0" fontId="2" fillId="0" borderId="39" xfId="0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3" fontId="1" fillId="0" borderId="17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 vertical="center"/>
    </xf>
    <xf numFmtId="0" fontId="1" fillId="3" borderId="39" xfId="0" applyFont="1" applyFill="1" applyBorder="1"/>
    <xf numFmtId="0" fontId="2" fillId="0" borderId="12" xfId="0" applyFont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3" fontId="1" fillId="3" borderId="19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3" fontId="1" fillId="3" borderId="19" xfId="0" applyNumberFormat="1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/>
    <xf numFmtId="3" fontId="1" fillId="0" borderId="13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3" fontId="1" fillId="0" borderId="22" xfId="0" applyNumberFormat="1" applyFont="1" applyBorder="1"/>
    <xf numFmtId="3" fontId="1" fillId="0" borderId="1" xfId="0" applyNumberFormat="1" applyFont="1" applyBorder="1"/>
    <xf numFmtId="0" fontId="2" fillId="0" borderId="40" xfId="0" applyFont="1" applyBorder="1"/>
    <xf numFmtId="0" fontId="1" fillId="0" borderId="28" xfId="0" applyFont="1" applyBorder="1" applyAlignment="1">
      <alignment horizontal="center" vertical="center"/>
    </xf>
    <xf numFmtId="3" fontId="1" fillId="0" borderId="17" xfId="0" applyNumberFormat="1" applyFont="1" applyBorder="1"/>
    <xf numFmtId="3" fontId="1" fillId="0" borderId="18" xfId="0" applyNumberFormat="1" applyFont="1" applyBorder="1"/>
    <xf numFmtId="0" fontId="1" fillId="0" borderId="43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9" fontId="1" fillId="0" borderId="23" xfId="0" applyNumberFormat="1" applyFont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14" xfId="0" applyFont="1" applyBorder="1"/>
    <xf numFmtId="0" fontId="2" fillId="3" borderId="39" xfId="0" applyFont="1" applyFill="1" applyBorder="1"/>
    <xf numFmtId="0" fontId="2" fillId="0" borderId="3" xfId="0" applyFont="1" applyBorder="1"/>
    <xf numFmtId="0" fontId="1" fillId="5" borderId="0" xfId="0" applyFont="1" applyFill="1"/>
    <xf numFmtId="3" fontId="1" fillId="5" borderId="0" xfId="0" applyNumberFormat="1" applyFont="1" applyFill="1"/>
    <xf numFmtId="164" fontId="1" fillId="5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right" vertical="center"/>
    </xf>
    <xf numFmtId="0" fontId="1" fillId="0" borderId="28" xfId="0" applyFont="1" applyBorder="1"/>
    <xf numFmtId="0" fontId="1" fillId="0" borderId="9" xfId="0" applyFont="1" applyBorder="1"/>
    <xf numFmtId="3" fontId="1" fillId="0" borderId="9" xfId="0" applyNumberFormat="1" applyFont="1" applyBorder="1"/>
    <xf numFmtId="164" fontId="1" fillId="0" borderId="9" xfId="0" applyNumberFormat="1" applyFont="1" applyBorder="1"/>
    <xf numFmtId="3" fontId="1" fillId="0" borderId="9" xfId="0" applyNumberFormat="1" applyFont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wrapText="1"/>
    </xf>
    <xf numFmtId="0" fontId="1" fillId="0" borderId="56" xfId="0" applyFont="1" applyBorder="1" applyAlignment="1">
      <alignment horizontal="left" wrapText="1"/>
    </xf>
    <xf numFmtId="0" fontId="2" fillId="0" borderId="29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1" fillId="0" borderId="12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1" fillId="0" borderId="4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3" xfId="0" applyNumberFormat="1" applyFont="1" applyBorder="1" applyAlignment="1">
      <alignment horizontal="center" vertical="center"/>
    </xf>
    <xf numFmtId="3" fontId="1" fillId="0" borderId="54" xfId="0" applyNumberFormat="1" applyFont="1" applyBorder="1" applyAlignment="1">
      <alignment horizontal="center" vertical="center"/>
    </xf>
    <xf numFmtId="3" fontId="1" fillId="0" borderId="55" xfId="0" applyNumberFormat="1" applyFont="1" applyBorder="1" applyAlignment="1">
      <alignment horizontal="center" vertical="center"/>
    </xf>
    <xf numFmtId="3" fontId="1" fillId="0" borderId="56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3" fontId="2" fillId="4" borderId="22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3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3" fontId="2" fillId="2" borderId="22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4" borderId="38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3" fontId="2" fillId="4" borderId="37" xfId="0" applyNumberFormat="1" applyFont="1" applyFill="1" applyBorder="1" applyAlignment="1">
      <alignment horizontal="center" vertical="center" wrapText="1"/>
    </xf>
    <xf numFmtId="3" fontId="2" fillId="4" borderId="34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3" fontId="2" fillId="4" borderId="54" xfId="0" applyNumberFormat="1" applyFont="1" applyFill="1" applyBorder="1" applyAlignment="1">
      <alignment horizontal="right" vertical="center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34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3" borderId="59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48" xfId="0" applyNumberFormat="1" applyFont="1" applyBorder="1" applyAlignment="1">
      <alignment horizontal="center" vertical="center"/>
    </xf>
    <xf numFmtId="3" fontId="1" fillId="0" borderId="56" xfId="0" applyNumberFormat="1" applyFont="1" applyBorder="1" applyAlignment="1">
      <alignment horizontal="right" vertical="center"/>
    </xf>
    <xf numFmtId="3" fontId="2" fillId="2" borderId="54" xfId="0" applyNumberFormat="1" applyFont="1" applyFill="1" applyBorder="1" applyAlignment="1">
      <alignment horizontal="right" vertical="center"/>
    </xf>
    <xf numFmtId="0" fontId="1" fillId="0" borderId="60" xfId="0" applyFont="1" applyBorder="1" applyAlignment="1">
      <alignment vertical="center"/>
    </xf>
    <xf numFmtId="0" fontId="1" fillId="0" borderId="55" xfId="0" applyFont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center" vertical="center"/>
    </xf>
    <xf numFmtId="3" fontId="1" fillId="0" borderId="55" xfId="0" applyNumberFormat="1" applyFont="1" applyBorder="1" applyAlignment="1">
      <alignment horizontal="right" vertical="center"/>
    </xf>
    <xf numFmtId="3" fontId="2" fillId="2" borderId="53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K63"/>
  <sheetViews>
    <sheetView tabSelected="1" zoomScale="150" zoomScaleNormal="150" workbookViewId="0">
      <selection activeCell="A5" sqref="A5"/>
    </sheetView>
  </sheetViews>
  <sheetFormatPr defaultColWidth="9.109375" defaultRowHeight="13.8" x14ac:dyDescent="0.3"/>
  <cols>
    <col min="1" max="1" width="4.109375" style="1" customWidth="1"/>
    <col min="2" max="2" width="44.109375" style="1" customWidth="1"/>
    <col min="3" max="3" width="9" style="1" customWidth="1"/>
    <col min="4" max="4" width="6.33203125" style="1" customWidth="1"/>
    <col min="5" max="5" width="6.44140625" style="2" customWidth="1"/>
    <col min="6" max="6" width="5.6640625" style="3" customWidth="1"/>
    <col min="7" max="7" width="6.33203125" style="2" customWidth="1"/>
    <col min="8" max="8" width="6.6640625" style="4" customWidth="1"/>
    <col min="9" max="9" width="7.5546875" style="2" customWidth="1"/>
    <col min="10" max="10" width="10.33203125" style="4" customWidth="1"/>
    <col min="11" max="11" width="11.33203125" style="5" customWidth="1"/>
    <col min="12" max="16384" width="9.109375" style="1"/>
  </cols>
  <sheetData>
    <row r="1" spans="1:11" x14ac:dyDescent="0.3">
      <c r="A1" s="92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5.4" customHeight="1" x14ac:dyDescent="0.3"/>
    <row r="4" spans="1:11" ht="21" x14ac:dyDescent="0.4">
      <c r="A4" s="164" t="s">
        <v>63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ht="15" thickBot="1" x14ac:dyDescent="0.35">
      <c r="B5" t="s">
        <v>62</v>
      </c>
    </row>
    <row r="6" spans="1:11" ht="43.5" customHeight="1" x14ac:dyDescent="0.3">
      <c r="A6" s="151" t="s">
        <v>38</v>
      </c>
      <c r="B6" s="184" t="s">
        <v>41</v>
      </c>
      <c r="C6" s="176" t="s">
        <v>19</v>
      </c>
      <c r="D6" s="178" t="s">
        <v>3</v>
      </c>
      <c r="E6" s="180" t="s">
        <v>51</v>
      </c>
      <c r="F6" s="182" t="s">
        <v>4</v>
      </c>
      <c r="G6" s="170" t="s">
        <v>58</v>
      </c>
      <c r="H6" s="171"/>
      <c r="I6" s="6" t="s">
        <v>61</v>
      </c>
      <c r="J6" s="162" t="s">
        <v>44</v>
      </c>
      <c r="K6" s="163"/>
    </row>
    <row r="7" spans="1:11" s="12" customFormat="1" ht="15.75" customHeight="1" thickBot="1" x14ac:dyDescent="0.35">
      <c r="A7" s="152"/>
      <c r="B7" s="185"/>
      <c r="C7" s="177"/>
      <c r="D7" s="179"/>
      <c r="E7" s="181"/>
      <c r="F7" s="183"/>
      <c r="G7" s="7" t="s">
        <v>39</v>
      </c>
      <c r="H7" s="8" t="s">
        <v>40</v>
      </c>
      <c r="I7" s="9" t="s">
        <v>2</v>
      </c>
      <c r="J7" s="10" t="s">
        <v>21</v>
      </c>
      <c r="K7" s="11" t="s">
        <v>20</v>
      </c>
    </row>
    <row r="8" spans="1:11" s="12" customFormat="1" ht="14.4" thickBot="1" x14ac:dyDescent="0.35">
      <c r="A8" s="13"/>
      <c r="B8" s="14" t="s">
        <v>60</v>
      </c>
      <c r="C8" s="168"/>
      <c r="D8" s="168"/>
      <c r="E8" s="168"/>
      <c r="F8" s="168"/>
      <c r="G8" s="168"/>
      <c r="H8" s="168"/>
      <c r="I8" s="168"/>
      <c r="J8" s="168"/>
      <c r="K8" s="169"/>
    </row>
    <row r="9" spans="1:11" x14ac:dyDescent="0.3">
      <c r="A9" s="174">
        <v>1</v>
      </c>
      <c r="B9" s="172" t="s">
        <v>1</v>
      </c>
      <c r="C9" s="112" t="s">
        <v>0</v>
      </c>
      <c r="D9" s="114">
        <v>683</v>
      </c>
      <c r="E9" s="15">
        <v>455</v>
      </c>
      <c r="F9" s="16">
        <v>3.5</v>
      </c>
      <c r="G9" s="15">
        <f>E9*F9</f>
        <v>1592.5</v>
      </c>
      <c r="H9" s="107">
        <f>G9+G10+G11+G12</f>
        <v>7193.1</v>
      </c>
      <c r="I9" s="190">
        <v>11000</v>
      </c>
      <c r="J9" s="191">
        <f>H9*I9</f>
        <v>79124100</v>
      </c>
      <c r="K9" s="192">
        <v>80000000</v>
      </c>
    </row>
    <row r="10" spans="1:11" x14ac:dyDescent="0.3">
      <c r="A10" s="175"/>
      <c r="B10" s="172"/>
      <c r="C10" s="112"/>
      <c r="D10" s="114"/>
      <c r="E10" s="17">
        <v>683</v>
      </c>
      <c r="F10" s="18">
        <v>2.6</v>
      </c>
      <c r="G10" s="17">
        <f>E10*F10</f>
        <v>1775.8</v>
      </c>
      <c r="H10" s="189"/>
      <c r="I10" s="148"/>
      <c r="J10" s="149"/>
      <c r="K10" s="147"/>
    </row>
    <row r="11" spans="1:11" x14ac:dyDescent="0.3">
      <c r="A11" s="175"/>
      <c r="B11" s="172"/>
      <c r="C11" s="112"/>
      <c r="D11" s="114"/>
      <c r="E11" s="17">
        <v>683</v>
      </c>
      <c r="F11" s="18">
        <v>2.7</v>
      </c>
      <c r="G11" s="17">
        <f>E11*F11</f>
        <v>1844.1000000000001</v>
      </c>
      <c r="H11" s="189"/>
      <c r="I11" s="148"/>
      <c r="J11" s="149"/>
      <c r="K11" s="147"/>
    </row>
    <row r="12" spans="1:11" x14ac:dyDescent="0.3">
      <c r="A12" s="175"/>
      <c r="B12" s="173"/>
      <c r="C12" s="113"/>
      <c r="D12" s="115"/>
      <c r="E12" s="17">
        <v>683</v>
      </c>
      <c r="F12" s="18">
        <v>2.9</v>
      </c>
      <c r="G12" s="17">
        <f>E12*F12</f>
        <v>1980.7</v>
      </c>
      <c r="H12" s="189"/>
      <c r="I12" s="148"/>
      <c r="J12" s="149"/>
      <c r="K12" s="147"/>
    </row>
    <row r="13" spans="1:11" x14ac:dyDescent="0.3">
      <c r="A13" s="24">
        <v>2</v>
      </c>
      <c r="B13" s="25" t="s">
        <v>46</v>
      </c>
      <c r="C13" s="26" t="s">
        <v>5</v>
      </c>
      <c r="D13" s="27">
        <v>1316</v>
      </c>
      <c r="E13" s="17"/>
      <c r="F13" s="28">
        <v>6.5</v>
      </c>
      <c r="G13" s="17"/>
      <c r="H13" s="17">
        <f>D13*F13</f>
        <v>8554</v>
      </c>
      <c r="I13" s="19">
        <v>7500</v>
      </c>
      <c r="J13" s="20">
        <f>H13*I13</f>
        <v>64155000</v>
      </c>
      <c r="K13" s="21">
        <v>65000000</v>
      </c>
    </row>
    <row r="14" spans="1:11" x14ac:dyDescent="0.3">
      <c r="A14" s="93">
        <v>3</v>
      </c>
      <c r="B14" s="116" t="s">
        <v>47</v>
      </c>
      <c r="C14" s="26" t="s">
        <v>6</v>
      </c>
      <c r="D14" s="27">
        <v>560</v>
      </c>
      <c r="E14" s="17"/>
      <c r="F14" s="28">
        <v>5.5</v>
      </c>
      <c r="G14" s="17"/>
      <c r="H14" s="17">
        <f>D14*F14</f>
        <v>3080</v>
      </c>
      <c r="I14" s="19">
        <v>7500</v>
      </c>
      <c r="J14" s="20">
        <f>H14*I14</f>
        <v>23100000</v>
      </c>
      <c r="K14" s="21">
        <v>24000000</v>
      </c>
    </row>
    <row r="15" spans="1:11" x14ac:dyDescent="0.3">
      <c r="A15" s="94"/>
      <c r="B15" s="117"/>
      <c r="C15" s="26" t="s">
        <v>7</v>
      </c>
      <c r="D15" s="27">
        <v>265</v>
      </c>
      <c r="E15" s="17"/>
      <c r="F15" s="28">
        <v>3</v>
      </c>
      <c r="G15" s="17"/>
      <c r="H15" s="17">
        <f>D15*F15</f>
        <v>795</v>
      </c>
      <c r="I15" s="19">
        <v>8300</v>
      </c>
      <c r="J15" s="20">
        <f>H15*I15</f>
        <v>6598500</v>
      </c>
      <c r="K15" s="21">
        <v>7000000</v>
      </c>
    </row>
    <row r="16" spans="1:11" x14ac:dyDescent="0.3">
      <c r="A16" s="93">
        <v>4</v>
      </c>
      <c r="B16" s="145" t="s">
        <v>8</v>
      </c>
      <c r="C16" s="26" t="s">
        <v>9</v>
      </c>
      <c r="D16" s="187">
        <v>495</v>
      </c>
      <c r="E16" s="17">
        <v>295</v>
      </c>
      <c r="F16" s="28">
        <v>4</v>
      </c>
      <c r="G16" s="17">
        <f>E16*F16</f>
        <v>1180</v>
      </c>
      <c r="H16" s="189">
        <f>G16+G17</f>
        <v>2180</v>
      </c>
      <c r="I16" s="148">
        <v>7500</v>
      </c>
      <c r="J16" s="149">
        <f>H16*I16</f>
        <v>16350000</v>
      </c>
      <c r="K16" s="147">
        <v>17000000</v>
      </c>
    </row>
    <row r="17" spans="1:11" x14ac:dyDescent="0.3">
      <c r="A17" s="94"/>
      <c r="B17" s="146"/>
      <c r="C17" s="26" t="s">
        <v>42</v>
      </c>
      <c r="D17" s="115"/>
      <c r="E17" s="17">
        <v>200</v>
      </c>
      <c r="F17" s="28">
        <v>5</v>
      </c>
      <c r="G17" s="17">
        <f>E17*F17</f>
        <v>1000</v>
      </c>
      <c r="H17" s="189"/>
      <c r="I17" s="148"/>
      <c r="J17" s="149"/>
      <c r="K17" s="147"/>
    </row>
    <row r="18" spans="1:11" x14ac:dyDescent="0.3">
      <c r="A18" s="29">
        <v>5</v>
      </c>
      <c r="B18" s="22" t="s">
        <v>65</v>
      </c>
      <c r="C18" s="26" t="s">
        <v>12</v>
      </c>
      <c r="D18" s="23"/>
      <c r="E18" s="17"/>
      <c r="F18" s="28"/>
      <c r="G18" s="17"/>
      <c r="H18" s="17"/>
      <c r="I18" s="19"/>
      <c r="J18" s="20"/>
      <c r="K18" s="21">
        <v>870000</v>
      </c>
    </row>
    <row r="19" spans="1:11" x14ac:dyDescent="0.3">
      <c r="A19" s="30">
        <v>6</v>
      </c>
      <c r="B19" s="25" t="s">
        <v>10</v>
      </c>
      <c r="C19" s="26" t="s">
        <v>11</v>
      </c>
      <c r="D19" s="27">
        <v>155</v>
      </c>
      <c r="E19" s="17"/>
      <c r="F19" s="28">
        <v>5</v>
      </c>
      <c r="G19" s="17"/>
      <c r="H19" s="17">
        <f>D19*F19</f>
        <v>775</v>
      </c>
      <c r="I19" s="19">
        <v>9000</v>
      </c>
      <c r="J19" s="20">
        <f>H19*I19</f>
        <v>6975000</v>
      </c>
      <c r="K19" s="21">
        <v>7500000</v>
      </c>
    </row>
    <row r="20" spans="1:11" x14ac:dyDescent="0.3">
      <c r="A20" s="93">
        <v>7</v>
      </c>
      <c r="B20" s="116" t="s">
        <v>48</v>
      </c>
      <c r="C20" s="186" t="s">
        <v>27</v>
      </c>
      <c r="D20" s="122"/>
      <c r="E20" s="106"/>
      <c r="F20" s="124"/>
      <c r="G20" s="106"/>
      <c r="H20" s="106"/>
      <c r="I20" s="108"/>
      <c r="J20" s="110"/>
      <c r="K20" s="147">
        <v>2000000</v>
      </c>
    </row>
    <row r="21" spans="1:11" x14ac:dyDescent="0.3">
      <c r="A21" s="94"/>
      <c r="B21" s="117"/>
      <c r="C21" s="186"/>
      <c r="D21" s="123"/>
      <c r="E21" s="107"/>
      <c r="F21" s="125"/>
      <c r="G21" s="107"/>
      <c r="H21" s="107"/>
      <c r="I21" s="109"/>
      <c r="J21" s="111"/>
      <c r="K21" s="147"/>
    </row>
    <row r="22" spans="1:11" x14ac:dyDescent="0.3">
      <c r="A22" s="93">
        <v>8</v>
      </c>
      <c r="B22" s="116" t="s">
        <v>49</v>
      </c>
      <c r="C22" s="188" t="s">
        <v>12</v>
      </c>
      <c r="D22" s="122"/>
      <c r="E22" s="106"/>
      <c r="F22" s="124"/>
      <c r="G22" s="106"/>
      <c r="H22" s="106"/>
      <c r="I22" s="108"/>
      <c r="J22" s="110"/>
      <c r="K22" s="147">
        <v>12000000</v>
      </c>
    </row>
    <row r="23" spans="1:11" x14ac:dyDescent="0.3">
      <c r="A23" s="94"/>
      <c r="B23" s="117"/>
      <c r="C23" s="188"/>
      <c r="D23" s="123"/>
      <c r="E23" s="107"/>
      <c r="F23" s="125"/>
      <c r="G23" s="107"/>
      <c r="H23" s="107"/>
      <c r="I23" s="109"/>
      <c r="J23" s="111"/>
      <c r="K23" s="147"/>
    </row>
    <row r="24" spans="1:11" x14ac:dyDescent="0.3">
      <c r="A24" s="93">
        <v>9</v>
      </c>
      <c r="B24" s="116" t="s">
        <v>50</v>
      </c>
      <c r="C24" s="186" t="s">
        <v>29</v>
      </c>
      <c r="D24" s="122"/>
      <c r="E24" s="106"/>
      <c r="F24" s="124"/>
      <c r="G24" s="106"/>
      <c r="H24" s="106"/>
      <c r="I24" s="108"/>
      <c r="J24" s="110"/>
      <c r="K24" s="147">
        <v>2000000</v>
      </c>
    </row>
    <row r="25" spans="1:11" x14ac:dyDescent="0.3">
      <c r="A25" s="94"/>
      <c r="B25" s="117"/>
      <c r="C25" s="186"/>
      <c r="D25" s="123"/>
      <c r="E25" s="107"/>
      <c r="F25" s="125"/>
      <c r="G25" s="107"/>
      <c r="H25" s="107"/>
      <c r="I25" s="109"/>
      <c r="J25" s="111"/>
      <c r="K25" s="147"/>
    </row>
    <row r="26" spans="1:11" x14ac:dyDescent="0.3">
      <c r="A26" s="30">
        <v>10</v>
      </c>
      <c r="B26" s="25" t="s">
        <v>30</v>
      </c>
      <c r="C26" s="31" t="s">
        <v>12</v>
      </c>
      <c r="D26" s="27">
        <v>16</v>
      </c>
      <c r="E26" s="17"/>
      <c r="F26" s="28">
        <v>3</v>
      </c>
      <c r="G26" s="17"/>
      <c r="H26" s="17">
        <f>D26*F26</f>
        <v>48</v>
      </c>
      <c r="I26" s="19">
        <v>5000</v>
      </c>
      <c r="J26" s="20">
        <f>H26*I26</f>
        <v>240000</v>
      </c>
      <c r="K26" s="21">
        <v>300000</v>
      </c>
    </row>
    <row r="27" spans="1:11" x14ac:dyDescent="0.3">
      <c r="A27" s="30">
        <v>11</v>
      </c>
      <c r="B27" s="25" t="s">
        <v>34</v>
      </c>
      <c r="C27" s="31" t="s">
        <v>12</v>
      </c>
      <c r="D27" s="27"/>
      <c r="E27" s="17"/>
      <c r="F27" s="28"/>
      <c r="G27" s="17"/>
      <c r="H27" s="17"/>
      <c r="I27" s="19"/>
      <c r="J27" s="20"/>
      <c r="K27" s="21">
        <v>300000</v>
      </c>
    </row>
    <row r="28" spans="1:11" x14ac:dyDescent="0.3">
      <c r="A28" s="30">
        <v>12</v>
      </c>
      <c r="B28" s="25" t="s">
        <v>31</v>
      </c>
      <c r="C28" s="31" t="s">
        <v>12</v>
      </c>
      <c r="D28" s="27">
        <v>65</v>
      </c>
      <c r="E28" s="17"/>
      <c r="F28" s="28">
        <v>3</v>
      </c>
      <c r="G28" s="17"/>
      <c r="H28" s="17">
        <f>D28*F28</f>
        <v>195</v>
      </c>
      <c r="I28" s="19">
        <v>1200</v>
      </c>
      <c r="J28" s="20">
        <f>H28*I28</f>
        <v>234000</v>
      </c>
      <c r="K28" s="21">
        <v>250000</v>
      </c>
    </row>
    <row r="29" spans="1:11" x14ac:dyDescent="0.3">
      <c r="A29" s="30">
        <v>13</v>
      </c>
      <c r="B29" s="25" t="s">
        <v>32</v>
      </c>
      <c r="C29" s="31" t="s">
        <v>12</v>
      </c>
      <c r="D29" s="27">
        <v>35</v>
      </c>
      <c r="E29" s="17"/>
      <c r="F29" s="28">
        <v>3</v>
      </c>
      <c r="G29" s="17"/>
      <c r="H29" s="17">
        <f>D29*F29</f>
        <v>105</v>
      </c>
      <c r="I29" s="19">
        <v>4000</v>
      </c>
      <c r="J29" s="20">
        <f>H29*I29</f>
        <v>420000</v>
      </c>
      <c r="K29" s="21">
        <v>450000</v>
      </c>
    </row>
    <row r="30" spans="1:11" x14ac:dyDescent="0.3">
      <c r="A30" s="30">
        <v>14</v>
      </c>
      <c r="B30" s="193" t="s">
        <v>69</v>
      </c>
      <c r="C30" s="194" t="s">
        <v>12</v>
      </c>
      <c r="D30" s="91"/>
      <c r="E30" s="90"/>
      <c r="F30" s="89"/>
      <c r="G30" s="90"/>
      <c r="H30" s="90"/>
      <c r="I30" s="195"/>
      <c r="J30" s="196"/>
      <c r="K30" s="197">
        <v>130000</v>
      </c>
    </row>
    <row r="31" spans="1:11" ht="14.4" thickBot="1" x14ac:dyDescent="0.35">
      <c r="A31" s="30">
        <v>15</v>
      </c>
      <c r="B31" s="32" t="s">
        <v>33</v>
      </c>
      <c r="C31" s="33" t="s">
        <v>12</v>
      </c>
      <c r="D31" s="34"/>
      <c r="E31" s="35"/>
      <c r="F31" s="36"/>
      <c r="G31" s="35"/>
      <c r="H31" s="35"/>
      <c r="I31" s="37"/>
      <c r="J31" s="38"/>
      <c r="K31" s="39">
        <v>100000</v>
      </c>
    </row>
    <row r="32" spans="1:11" ht="14.4" customHeight="1" thickBot="1" x14ac:dyDescent="0.35">
      <c r="A32" s="40"/>
      <c r="B32" s="41" t="s">
        <v>64</v>
      </c>
      <c r="C32" s="42"/>
      <c r="D32" s="43"/>
      <c r="E32" s="44"/>
      <c r="F32" s="45"/>
      <c r="G32" s="44"/>
      <c r="H32" s="44"/>
      <c r="I32" s="44"/>
      <c r="J32" s="46"/>
      <c r="K32" s="47"/>
    </row>
    <row r="33" spans="1:11" x14ac:dyDescent="0.3">
      <c r="A33" s="30">
        <v>16</v>
      </c>
      <c r="B33" s="48" t="s">
        <v>13</v>
      </c>
      <c r="C33" s="49" t="s">
        <v>14</v>
      </c>
      <c r="D33" s="50">
        <v>92</v>
      </c>
      <c r="E33" s="51"/>
      <c r="F33" s="52">
        <v>4.5</v>
      </c>
      <c r="G33" s="51"/>
      <c r="H33" s="51">
        <f t="shared" ref="H33:H38" si="0">D33*F33</f>
        <v>414</v>
      </c>
      <c r="I33" s="53">
        <v>9000</v>
      </c>
      <c r="J33" s="54">
        <f t="shared" ref="J33:J38" si="1">H33*I33</f>
        <v>3726000</v>
      </c>
      <c r="K33" s="55">
        <v>5000000</v>
      </c>
    </row>
    <row r="34" spans="1:11" x14ac:dyDescent="0.3">
      <c r="A34" s="30">
        <v>17</v>
      </c>
      <c r="B34" s="25" t="s">
        <v>15</v>
      </c>
      <c r="C34" s="56" t="s">
        <v>16</v>
      </c>
      <c r="D34" s="27">
        <v>120</v>
      </c>
      <c r="E34" s="17"/>
      <c r="F34" s="28">
        <v>4.5</v>
      </c>
      <c r="G34" s="17"/>
      <c r="H34" s="17">
        <f t="shared" si="0"/>
        <v>540</v>
      </c>
      <c r="I34" s="57">
        <v>9000</v>
      </c>
      <c r="J34" s="20">
        <f t="shared" si="1"/>
        <v>4860000</v>
      </c>
      <c r="K34" s="21">
        <v>5000000</v>
      </c>
    </row>
    <row r="35" spans="1:11" x14ac:dyDescent="0.3">
      <c r="A35" s="30">
        <v>18</v>
      </c>
      <c r="B35" s="25" t="s">
        <v>17</v>
      </c>
      <c r="C35" s="56" t="s">
        <v>18</v>
      </c>
      <c r="D35" s="27">
        <v>101</v>
      </c>
      <c r="E35" s="17"/>
      <c r="F35" s="28">
        <v>5</v>
      </c>
      <c r="G35" s="17"/>
      <c r="H35" s="17">
        <f t="shared" si="0"/>
        <v>505</v>
      </c>
      <c r="I35" s="57">
        <v>9000</v>
      </c>
      <c r="J35" s="20">
        <f t="shared" si="1"/>
        <v>4545000</v>
      </c>
      <c r="K35" s="21">
        <v>5000000</v>
      </c>
    </row>
    <row r="36" spans="1:11" x14ac:dyDescent="0.3">
      <c r="A36" s="30">
        <v>19</v>
      </c>
      <c r="B36" s="25" t="s">
        <v>22</v>
      </c>
      <c r="C36" s="56" t="s">
        <v>23</v>
      </c>
      <c r="D36" s="27">
        <v>35</v>
      </c>
      <c r="E36" s="58"/>
      <c r="F36" s="28">
        <v>3</v>
      </c>
      <c r="G36" s="17"/>
      <c r="H36" s="17">
        <f t="shared" si="0"/>
        <v>105</v>
      </c>
      <c r="I36" s="57">
        <v>10000</v>
      </c>
      <c r="J36" s="20">
        <f t="shared" si="1"/>
        <v>1050000</v>
      </c>
      <c r="K36" s="21">
        <v>1200000</v>
      </c>
    </row>
    <row r="37" spans="1:11" x14ac:dyDescent="0.3">
      <c r="A37" s="30">
        <v>20</v>
      </c>
      <c r="B37" s="25" t="s">
        <v>24</v>
      </c>
      <c r="C37" s="56" t="s">
        <v>25</v>
      </c>
      <c r="D37" s="27">
        <v>35</v>
      </c>
      <c r="E37" s="58"/>
      <c r="F37" s="28">
        <v>3</v>
      </c>
      <c r="G37" s="58"/>
      <c r="H37" s="17">
        <f t="shared" si="0"/>
        <v>105</v>
      </c>
      <c r="I37" s="57">
        <v>10000</v>
      </c>
      <c r="J37" s="20">
        <f t="shared" si="1"/>
        <v>1050000</v>
      </c>
      <c r="K37" s="21">
        <v>1200000</v>
      </c>
    </row>
    <row r="38" spans="1:11" x14ac:dyDescent="0.3">
      <c r="A38" s="30">
        <v>21</v>
      </c>
      <c r="B38" s="25" t="s">
        <v>26</v>
      </c>
      <c r="C38" s="56" t="s">
        <v>28</v>
      </c>
      <c r="D38" s="27">
        <v>35</v>
      </c>
      <c r="E38" s="58"/>
      <c r="F38" s="28">
        <v>3</v>
      </c>
      <c r="G38" s="58"/>
      <c r="H38" s="17">
        <f t="shared" si="0"/>
        <v>105</v>
      </c>
      <c r="I38" s="57">
        <v>10000</v>
      </c>
      <c r="J38" s="20">
        <f t="shared" si="1"/>
        <v>1050000</v>
      </c>
      <c r="K38" s="21">
        <v>1200000</v>
      </c>
    </row>
    <row r="39" spans="1:11" x14ac:dyDescent="0.3">
      <c r="A39" s="30">
        <v>22</v>
      </c>
      <c r="B39" s="25" t="s">
        <v>36</v>
      </c>
      <c r="C39" s="56"/>
      <c r="D39" s="27"/>
      <c r="E39" s="58"/>
      <c r="F39" s="28"/>
      <c r="G39" s="58"/>
      <c r="H39" s="17"/>
      <c r="I39" s="57"/>
      <c r="J39" s="20"/>
      <c r="K39" s="21">
        <v>1000000</v>
      </c>
    </row>
    <row r="40" spans="1:11" ht="14.4" thickBot="1" x14ac:dyDescent="0.35">
      <c r="A40" s="59">
        <v>23</v>
      </c>
      <c r="B40" s="32" t="s">
        <v>35</v>
      </c>
      <c r="C40" s="60"/>
      <c r="D40" s="34"/>
      <c r="E40" s="61"/>
      <c r="F40" s="36"/>
      <c r="G40" s="61"/>
      <c r="H40" s="35"/>
      <c r="I40" s="62"/>
      <c r="J40" s="38"/>
      <c r="K40" s="39">
        <v>1500000</v>
      </c>
    </row>
    <row r="41" spans="1:11" s="65" customFormat="1" ht="21" customHeight="1" thickBot="1" x14ac:dyDescent="0.35">
      <c r="A41" s="63"/>
      <c r="B41" s="165" t="s">
        <v>37</v>
      </c>
      <c r="C41" s="166"/>
      <c r="D41" s="166"/>
      <c r="E41" s="166"/>
      <c r="F41" s="166"/>
      <c r="G41" s="166"/>
      <c r="H41" s="166"/>
      <c r="I41" s="166"/>
      <c r="J41" s="167"/>
      <c r="K41" s="64">
        <f>SUM(K9:K40)</f>
        <v>240000000</v>
      </c>
    </row>
    <row r="42" spans="1:11" ht="14.4" thickBot="1" x14ac:dyDescent="0.35">
      <c r="C42" s="12"/>
      <c r="D42" s="66"/>
      <c r="F42" s="67"/>
      <c r="J42" s="68"/>
      <c r="K42" s="69"/>
    </row>
    <row r="43" spans="1:11" ht="37.200000000000003" customHeight="1" x14ac:dyDescent="0.3">
      <c r="A43" s="151" t="s">
        <v>38</v>
      </c>
      <c r="B43" s="153" t="s">
        <v>43</v>
      </c>
      <c r="C43" s="157"/>
      <c r="D43" s="157"/>
      <c r="E43" s="157"/>
      <c r="F43" s="157"/>
      <c r="G43" s="157"/>
      <c r="H43" s="158"/>
      <c r="I43" s="70" t="s">
        <v>66</v>
      </c>
      <c r="J43" s="155" t="s">
        <v>44</v>
      </c>
      <c r="K43" s="156"/>
    </row>
    <row r="44" spans="1:11" s="12" customFormat="1" ht="15.75" customHeight="1" thickBot="1" x14ac:dyDescent="0.35">
      <c r="A44" s="152"/>
      <c r="B44" s="154"/>
      <c r="C44" s="159"/>
      <c r="D44" s="159"/>
      <c r="E44" s="159"/>
      <c r="F44" s="159"/>
      <c r="G44" s="159"/>
      <c r="H44" s="160"/>
      <c r="I44" s="9" t="s">
        <v>2</v>
      </c>
      <c r="J44" s="10"/>
      <c r="K44" s="71"/>
    </row>
    <row r="45" spans="1:11" s="12" customFormat="1" ht="14.4" thickBot="1" x14ac:dyDescent="0.35">
      <c r="A45" s="72"/>
      <c r="B45" s="73" t="s">
        <v>60</v>
      </c>
      <c r="C45" s="118"/>
      <c r="D45" s="119"/>
      <c r="E45" s="119"/>
      <c r="F45" s="119"/>
      <c r="G45" s="119"/>
      <c r="H45" s="119"/>
      <c r="I45" s="119"/>
      <c r="J45" s="119"/>
      <c r="K45" s="120"/>
    </row>
    <row r="46" spans="1:11" x14ac:dyDescent="0.3">
      <c r="A46" s="99">
        <v>1</v>
      </c>
      <c r="B46" s="101" t="s">
        <v>52</v>
      </c>
      <c r="C46" s="130"/>
      <c r="D46" s="131"/>
      <c r="E46" s="131"/>
      <c r="F46" s="131"/>
      <c r="G46" s="131"/>
      <c r="H46" s="131"/>
      <c r="I46" s="132"/>
      <c r="J46" s="129"/>
      <c r="K46" s="161">
        <v>2000000</v>
      </c>
    </row>
    <row r="47" spans="1:11" x14ac:dyDescent="0.3">
      <c r="A47" s="94"/>
      <c r="B47" s="102"/>
      <c r="C47" s="133"/>
      <c r="D47" s="134"/>
      <c r="E47" s="134"/>
      <c r="F47" s="134"/>
      <c r="G47" s="134"/>
      <c r="H47" s="134"/>
      <c r="I47" s="135"/>
      <c r="J47" s="107"/>
      <c r="K47" s="121"/>
    </row>
    <row r="48" spans="1:11" x14ac:dyDescent="0.3">
      <c r="A48" s="93">
        <v>2</v>
      </c>
      <c r="B48" s="95" t="s">
        <v>57</v>
      </c>
      <c r="C48" s="136"/>
      <c r="D48" s="137"/>
      <c r="E48" s="137"/>
      <c r="F48" s="137"/>
      <c r="G48" s="137"/>
      <c r="H48" s="137"/>
      <c r="I48" s="138"/>
      <c r="J48" s="106"/>
      <c r="K48" s="121">
        <v>400000</v>
      </c>
    </row>
    <row r="49" spans="1:11" x14ac:dyDescent="0.3">
      <c r="A49" s="94"/>
      <c r="B49" s="96"/>
      <c r="C49" s="139"/>
      <c r="D49" s="140"/>
      <c r="E49" s="140"/>
      <c r="F49" s="140"/>
      <c r="G49" s="140"/>
      <c r="H49" s="140"/>
      <c r="I49" s="141"/>
      <c r="J49" s="107"/>
      <c r="K49" s="121"/>
    </row>
    <row r="50" spans="1:11" x14ac:dyDescent="0.3">
      <c r="A50" s="100">
        <v>3</v>
      </c>
      <c r="B50" s="103" t="s">
        <v>68</v>
      </c>
      <c r="C50" s="136"/>
      <c r="D50" s="137"/>
      <c r="E50" s="137"/>
      <c r="F50" s="137"/>
      <c r="G50" s="137"/>
      <c r="H50" s="137"/>
      <c r="I50" s="138"/>
      <c r="J50" s="150" t="s">
        <v>45</v>
      </c>
      <c r="K50" s="121">
        <v>10000000</v>
      </c>
    </row>
    <row r="51" spans="1:11" ht="15" customHeight="1" x14ac:dyDescent="0.3">
      <c r="A51" s="100"/>
      <c r="B51" s="104"/>
      <c r="C51" s="142"/>
      <c r="D51" s="143"/>
      <c r="E51" s="143"/>
      <c r="F51" s="143"/>
      <c r="G51" s="143"/>
      <c r="H51" s="143"/>
      <c r="I51" s="144"/>
      <c r="J51" s="150"/>
      <c r="K51" s="121"/>
    </row>
    <row r="52" spans="1:11" ht="15" customHeight="1" x14ac:dyDescent="0.3">
      <c r="A52" s="94"/>
      <c r="B52" s="105"/>
      <c r="C52" s="139"/>
      <c r="D52" s="140"/>
      <c r="E52" s="140"/>
      <c r="F52" s="140"/>
      <c r="G52" s="140"/>
      <c r="H52" s="140"/>
      <c r="I52" s="141"/>
      <c r="J52" s="150"/>
      <c r="K52" s="121"/>
    </row>
    <row r="53" spans="1:11" ht="13.2" customHeight="1" x14ac:dyDescent="0.3">
      <c r="A53" s="74"/>
      <c r="B53" s="75" t="s">
        <v>64</v>
      </c>
      <c r="C53" s="76"/>
      <c r="D53" s="76"/>
      <c r="E53" s="77"/>
      <c r="F53" s="78"/>
      <c r="G53" s="77"/>
      <c r="H53" s="79"/>
      <c r="I53" s="77"/>
      <c r="J53" s="80"/>
      <c r="K53" s="81"/>
    </row>
    <row r="54" spans="1:11" x14ac:dyDescent="0.3">
      <c r="A54" s="93">
        <v>4</v>
      </c>
      <c r="B54" s="95" t="s">
        <v>53</v>
      </c>
      <c r="C54" s="136"/>
      <c r="D54" s="137"/>
      <c r="E54" s="137"/>
      <c r="F54" s="137"/>
      <c r="G54" s="137"/>
      <c r="H54" s="137"/>
      <c r="I54" s="138"/>
      <c r="J54" s="106"/>
      <c r="K54" s="121">
        <v>16000000</v>
      </c>
    </row>
    <row r="55" spans="1:11" x14ac:dyDescent="0.3">
      <c r="A55" s="94"/>
      <c r="B55" s="96"/>
      <c r="C55" s="139"/>
      <c r="D55" s="140"/>
      <c r="E55" s="140"/>
      <c r="F55" s="140"/>
      <c r="G55" s="140"/>
      <c r="H55" s="140"/>
      <c r="I55" s="141"/>
      <c r="J55" s="107"/>
      <c r="K55" s="121"/>
    </row>
    <row r="56" spans="1:11" x14ac:dyDescent="0.3">
      <c r="A56" s="93">
        <v>5</v>
      </c>
      <c r="B56" s="95" t="s">
        <v>54</v>
      </c>
      <c r="C56" s="142"/>
      <c r="D56" s="143"/>
      <c r="E56" s="143"/>
      <c r="F56" s="143"/>
      <c r="G56" s="143"/>
      <c r="H56" s="143"/>
      <c r="I56" s="144"/>
      <c r="J56" s="106"/>
      <c r="K56" s="121">
        <v>16000000</v>
      </c>
    </row>
    <row r="57" spans="1:11" x14ac:dyDescent="0.3">
      <c r="A57" s="94"/>
      <c r="B57" s="96"/>
      <c r="C57" s="142"/>
      <c r="D57" s="143"/>
      <c r="E57" s="143"/>
      <c r="F57" s="143"/>
      <c r="G57" s="143"/>
      <c r="H57" s="143"/>
      <c r="I57" s="144"/>
      <c r="J57" s="107"/>
      <c r="K57" s="121"/>
    </row>
    <row r="58" spans="1:11" x14ac:dyDescent="0.3">
      <c r="A58" s="93">
        <v>6</v>
      </c>
      <c r="B58" s="97" t="s">
        <v>55</v>
      </c>
      <c r="C58" s="136"/>
      <c r="D58" s="137"/>
      <c r="E58" s="137"/>
      <c r="F58" s="137"/>
      <c r="G58" s="137"/>
      <c r="H58" s="137"/>
      <c r="I58" s="138"/>
      <c r="J58" s="106"/>
      <c r="K58" s="121">
        <v>31000000</v>
      </c>
    </row>
    <row r="59" spans="1:11" x14ac:dyDescent="0.3">
      <c r="A59" s="94"/>
      <c r="B59" s="98"/>
      <c r="C59" s="139"/>
      <c r="D59" s="140"/>
      <c r="E59" s="140"/>
      <c r="F59" s="140"/>
      <c r="G59" s="140"/>
      <c r="H59" s="140"/>
      <c r="I59" s="141"/>
      <c r="J59" s="107"/>
      <c r="K59" s="121"/>
    </row>
    <row r="60" spans="1:11" x14ac:dyDescent="0.3">
      <c r="A60" s="93">
        <v>7</v>
      </c>
      <c r="B60" s="95" t="s">
        <v>56</v>
      </c>
      <c r="C60" s="136"/>
      <c r="D60" s="137"/>
      <c r="E60" s="137"/>
      <c r="F60" s="137"/>
      <c r="G60" s="137"/>
      <c r="H60" s="137"/>
      <c r="I60" s="138"/>
      <c r="J60" s="106"/>
      <c r="K60" s="121">
        <v>15000000</v>
      </c>
    </row>
    <row r="61" spans="1:11" x14ac:dyDescent="0.3">
      <c r="A61" s="94"/>
      <c r="B61" s="96"/>
      <c r="C61" s="139"/>
      <c r="D61" s="140"/>
      <c r="E61" s="140"/>
      <c r="F61" s="140"/>
      <c r="G61" s="140"/>
      <c r="H61" s="140"/>
      <c r="I61" s="141"/>
      <c r="J61" s="107"/>
      <c r="K61" s="121"/>
    </row>
    <row r="62" spans="1:11" ht="14.4" thickBot="1" x14ac:dyDescent="0.35">
      <c r="A62" s="59">
        <v>8</v>
      </c>
      <c r="B62" s="82" t="s">
        <v>59</v>
      </c>
      <c r="C62" s="83"/>
      <c r="D62" s="83"/>
      <c r="E62" s="84"/>
      <c r="F62" s="85"/>
      <c r="G62" s="84"/>
      <c r="H62" s="86"/>
      <c r="I62" s="84"/>
      <c r="J62" s="35"/>
      <c r="K62" s="87">
        <v>16601928</v>
      </c>
    </row>
    <row r="63" spans="1:11" s="65" customFormat="1" ht="21.6" customHeight="1" thickBot="1" x14ac:dyDescent="0.35">
      <c r="A63" s="63"/>
      <c r="B63" s="126" t="s">
        <v>37</v>
      </c>
      <c r="C63" s="127"/>
      <c r="D63" s="127"/>
      <c r="E63" s="127"/>
      <c r="F63" s="127"/>
      <c r="G63" s="127"/>
      <c r="H63" s="127"/>
      <c r="I63" s="127"/>
      <c r="J63" s="128"/>
      <c r="K63" s="88">
        <v>107002000</v>
      </c>
    </row>
  </sheetData>
  <sheetProtection algorithmName="SHA-512" hashValue="gicDDpcfnJbXFz50mlGwIns02jjs4BJHgz7IbizZbkymGoFbwaDJiZe+lg/FY00clgnWEg4MiRWtvW4WZMlbVg==" saltValue="R5wDQYP5cUqK3xxkqFZ16A==" spinCount="100000" sheet="1" objects="1" scenarios="1"/>
  <mergeCells count="103">
    <mergeCell ref="H9:H12"/>
    <mergeCell ref="I9:I12"/>
    <mergeCell ref="J9:J12"/>
    <mergeCell ref="K9:K12"/>
    <mergeCell ref="H16:H17"/>
    <mergeCell ref="A43:A44"/>
    <mergeCell ref="B43:B44"/>
    <mergeCell ref="J43:K43"/>
    <mergeCell ref="C43:H44"/>
    <mergeCell ref="F24:F25"/>
    <mergeCell ref="G24:G25"/>
    <mergeCell ref="K46:K47"/>
    <mergeCell ref="J6:K6"/>
    <mergeCell ref="A4:K4"/>
    <mergeCell ref="B41:J41"/>
    <mergeCell ref="C8:K8"/>
    <mergeCell ref="A6:A7"/>
    <mergeCell ref="G6:H6"/>
    <mergeCell ref="B9:B12"/>
    <mergeCell ref="A9:A12"/>
    <mergeCell ref="C6:C7"/>
    <mergeCell ref="D6:D7"/>
    <mergeCell ref="E6:E7"/>
    <mergeCell ref="F6:F7"/>
    <mergeCell ref="B6:B7"/>
    <mergeCell ref="C20:C21"/>
    <mergeCell ref="D16:D17"/>
    <mergeCell ref="K20:K21"/>
    <mergeCell ref="C22:C23"/>
    <mergeCell ref="B14:B15"/>
    <mergeCell ref="A14:A15"/>
    <mergeCell ref="B16:B17"/>
    <mergeCell ref="A16:A17"/>
    <mergeCell ref="B20:B21"/>
    <mergeCell ref="A20:A21"/>
    <mergeCell ref="A24:A25"/>
    <mergeCell ref="K24:K25"/>
    <mergeCell ref="I22:I23"/>
    <mergeCell ref="J22:J23"/>
    <mergeCell ref="D24:D25"/>
    <mergeCell ref="E24:E25"/>
    <mergeCell ref="I16:I17"/>
    <mergeCell ref="J16:J17"/>
    <mergeCell ref="K16:K17"/>
    <mergeCell ref="K22:K23"/>
    <mergeCell ref="C24:C25"/>
    <mergeCell ref="B63:J63"/>
    <mergeCell ref="J46:J47"/>
    <mergeCell ref="J48:J49"/>
    <mergeCell ref="J54:J55"/>
    <mergeCell ref="J56:J57"/>
    <mergeCell ref="J58:J59"/>
    <mergeCell ref="J60:J61"/>
    <mergeCell ref="C46:I47"/>
    <mergeCell ref="C48:I49"/>
    <mergeCell ref="C50:I52"/>
    <mergeCell ref="C54:I55"/>
    <mergeCell ref="C56:I57"/>
    <mergeCell ref="C58:I59"/>
    <mergeCell ref="C60:I61"/>
    <mergeCell ref="J50:J52"/>
    <mergeCell ref="K60:K61"/>
    <mergeCell ref="K48:K49"/>
    <mergeCell ref="D20:D21"/>
    <mergeCell ref="E20:E21"/>
    <mergeCell ref="F20:F21"/>
    <mergeCell ref="G20:G21"/>
    <mergeCell ref="H20:H21"/>
    <mergeCell ref="I20:I21"/>
    <mergeCell ref="J20:J21"/>
    <mergeCell ref="D22:D23"/>
    <mergeCell ref="E22:E23"/>
    <mergeCell ref="F22:F23"/>
    <mergeCell ref="G22:G23"/>
    <mergeCell ref="H22:H23"/>
    <mergeCell ref="K54:K55"/>
    <mergeCell ref="K56:K57"/>
    <mergeCell ref="K58:K59"/>
    <mergeCell ref="K50:K52"/>
    <mergeCell ref="A1:K2"/>
    <mergeCell ref="A58:A59"/>
    <mergeCell ref="A60:A61"/>
    <mergeCell ref="B54:B55"/>
    <mergeCell ref="B56:B57"/>
    <mergeCell ref="B58:B59"/>
    <mergeCell ref="B60:B61"/>
    <mergeCell ref="A46:A47"/>
    <mergeCell ref="A48:A49"/>
    <mergeCell ref="A50:A52"/>
    <mergeCell ref="B46:B47"/>
    <mergeCell ref="B50:B52"/>
    <mergeCell ref="A54:A55"/>
    <mergeCell ref="A56:A57"/>
    <mergeCell ref="B48:B49"/>
    <mergeCell ref="H24:H25"/>
    <mergeCell ref="I24:I25"/>
    <mergeCell ref="J24:J25"/>
    <mergeCell ref="C9:C12"/>
    <mergeCell ref="D9:D12"/>
    <mergeCell ref="B22:B23"/>
    <mergeCell ref="A22:A23"/>
    <mergeCell ref="B24:B25"/>
    <mergeCell ref="C45:K45"/>
  </mergeCells>
  <printOptions horizontalCentered="1"/>
  <pageMargins left="0.47244094488188981" right="0.23622047244094491" top="0.59055118110236227" bottom="0.3937007874015748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2025-01 DPCHJ MAJETEK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Klára Šoltová</dc:creator>
  <cp:lastModifiedBy>Lukáš Daněk | DVORNÍ GROUP</cp:lastModifiedBy>
  <cp:lastPrinted>2025-01-13T09:30:33Z</cp:lastPrinted>
  <dcterms:created xsi:type="dcterms:W3CDTF">2020-07-14T10:52:15Z</dcterms:created>
  <dcterms:modified xsi:type="dcterms:W3CDTF">2025-01-13T13:48:23Z</dcterms:modified>
</cp:coreProperties>
</file>