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erabkova\Desktop\Podklady - elektroinstalace Kamencové jezero\Rozpočet\"/>
    </mc:Choice>
  </mc:AlternateContent>
  <xr:revisionPtr revIDLastSave="0" documentId="13_ncr:1_{AECCBD4C-33DD-4E5E-A487-3C2D876A61ED}" xr6:coauthVersionLast="36" xr6:coauthVersionMax="36" xr10:uidLastSave="{00000000-0000-0000-0000-000000000000}"/>
  <bookViews>
    <workbookView xWindow="0" yWindow="0" windowWidth="26565" windowHeight="12090" activeTab="1" xr2:uid="{00000000-000D-0000-FFFF-FFFF00000000}"/>
  </bookViews>
  <sheets>
    <sheet name="REKAPITULACE" sheetId="1" r:id="rId1"/>
    <sheet name="Elektroinstalace" sheetId="2" r:id="rId2"/>
  </sheets>
  <calcPr calcId="191029"/>
</workbook>
</file>

<file path=xl/calcChain.xml><?xml version="1.0" encoding="utf-8"?>
<calcChain xmlns="http://schemas.openxmlformats.org/spreadsheetml/2006/main">
  <c r="K8" i="2" l="1"/>
  <c r="A8" i="2"/>
  <c r="K7" i="2"/>
  <c r="A7" i="2"/>
  <c r="A6" i="2"/>
  <c r="A3" i="2"/>
  <c r="A2" i="2"/>
  <c r="K38" i="2"/>
  <c r="J38" i="2"/>
  <c r="L38" i="2" s="1"/>
  <c r="I38" i="2"/>
  <c r="K37" i="2"/>
  <c r="L37" i="2" s="1"/>
  <c r="J37" i="2"/>
  <c r="I37" i="2"/>
  <c r="K36" i="2"/>
  <c r="J36" i="2"/>
  <c r="L36" i="2" s="1"/>
  <c r="I36" i="2"/>
  <c r="K35" i="2"/>
  <c r="J35" i="2"/>
  <c r="I35" i="2"/>
  <c r="K34" i="2"/>
  <c r="L34" i="2" s="1"/>
  <c r="J34" i="2"/>
  <c r="I34" i="2"/>
  <c r="K33" i="2"/>
  <c r="J33" i="2"/>
  <c r="L33" i="2" s="1"/>
  <c r="I33" i="2"/>
  <c r="K32" i="2"/>
  <c r="J32" i="2"/>
  <c r="I32" i="2"/>
  <c r="K31" i="2"/>
  <c r="J31" i="2"/>
  <c r="L31" i="2" s="1"/>
  <c r="I31" i="2"/>
  <c r="K30" i="2"/>
  <c r="J30" i="2"/>
  <c r="L30" i="2" s="1"/>
  <c r="L29" i="2"/>
  <c r="K29" i="2"/>
  <c r="J29" i="2"/>
  <c r="I29" i="2"/>
  <c r="K28" i="2"/>
  <c r="J28" i="2"/>
  <c r="L28" i="2" s="1"/>
  <c r="I28" i="2"/>
  <c r="K27" i="2"/>
  <c r="J27" i="2"/>
  <c r="I27" i="2"/>
  <c r="K26" i="2"/>
  <c r="J26" i="2"/>
  <c r="L26" i="2" s="1"/>
  <c r="I26" i="2"/>
  <c r="K25" i="2"/>
  <c r="J25" i="2"/>
  <c r="L25" i="2" s="1"/>
  <c r="I25" i="2"/>
  <c r="K24" i="2"/>
  <c r="J24" i="2"/>
  <c r="L24" i="2" s="1"/>
  <c r="I24" i="2"/>
  <c r="K23" i="2"/>
  <c r="J23" i="2"/>
  <c r="L23" i="2" s="1"/>
  <c r="I23" i="2"/>
  <c r="K22" i="2"/>
  <c r="J22" i="2"/>
  <c r="L22" i="2" s="1"/>
  <c r="I22" i="2"/>
  <c r="K21" i="2"/>
  <c r="J21" i="2"/>
  <c r="I21" i="2"/>
  <c r="K20" i="2"/>
  <c r="J20" i="2"/>
  <c r="L20" i="2" s="1"/>
  <c r="I20" i="2"/>
  <c r="K19" i="2"/>
  <c r="J19" i="2"/>
  <c r="I19" i="2"/>
  <c r="K18" i="2"/>
  <c r="J18" i="2"/>
  <c r="L18" i="2" s="1"/>
  <c r="I18" i="2"/>
  <c r="L15" i="2"/>
  <c r="L14" i="2" s="1"/>
  <c r="L13" i="2" s="1"/>
  <c r="K15" i="2"/>
  <c r="K14" i="2" s="1"/>
  <c r="K13" i="2" s="1"/>
  <c r="J15" i="2"/>
  <c r="I15" i="2"/>
  <c r="J14" i="2"/>
  <c r="J13" i="2" s="1"/>
  <c r="L35" i="2" l="1"/>
  <c r="L32" i="2"/>
  <c r="L27" i="2"/>
  <c r="L21" i="2"/>
  <c r="K17" i="2"/>
  <c r="K16" i="2" s="1"/>
  <c r="K39" i="2" s="1"/>
  <c r="J17" i="2"/>
  <c r="J16" i="2" s="1"/>
  <c r="J39" i="2" s="1"/>
  <c r="L19" i="2"/>
  <c r="L17" i="2" l="1"/>
  <c r="L16" i="2" s="1"/>
  <c r="L39" i="2" s="1"/>
  <c r="F13" i="1" s="1"/>
  <c r="F14" i="1" s="1"/>
</calcChain>
</file>

<file path=xl/sharedStrings.xml><?xml version="1.0" encoding="utf-8"?>
<sst xmlns="http://schemas.openxmlformats.org/spreadsheetml/2006/main" count="132" uniqueCount="86">
  <si>
    <t>ROZPOČET  - Rekapitulace</t>
  </si>
  <si>
    <t>Stavba:   VV_doplnění_pilířů_pro _připojení_NN_KJ</t>
  </si>
  <si>
    <t>Objekt: areál KJ</t>
  </si>
  <si>
    <t>Objednatel:  SmCH</t>
  </si>
  <si>
    <t>Zhotovitel:</t>
  </si>
  <si>
    <t>Zpracoval:</t>
  </si>
  <si>
    <t>Místo:           Chomutov</t>
  </si>
  <si>
    <t>Datum: 08.10.2024</t>
  </si>
  <si>
    <t>Č.</t>
  </si>
  <si>
    <t>KCN</t>
  </si>
  <si>
    <t>Kód položky</t>
  </si>
  <si>
    <t>Popis</t>
  </si>
  <si>
    <t>MJ</t>
  </si>
  <si>
    <t>Cena celkem</t>
  </si>
  <si>
    <t>Elektroinstalace (D+M)</t>
  </si>
  <si>
    <t>CELKEM bez DPH</t>
  </si>
  <si>
    <t xml:space="preserve">ROZPOČET  </t>
  </si>
  <si>
    <t>Množství celkem</t>
  </si>
  <si>
    <t>Cena dodávky jednotková</t>
  </si>
  <si>
    <t>Cena montáže jednotková</t>
  </si>
  <si>
    <t>Cena jednotková</t>
  </si>
  <si>
    <t>Cena dodávky celkem</t>
  </si>
  <si>
    <t>Cena montáže celkem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</si>
  <si>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</si>
  <si>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</si>
  <si>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</si>
  <si>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</si>
  <si>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</si>
  <si>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</si>
  <si>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</si>
  <si>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</si>
  <si>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</si>
  <si>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</si>
  <si>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</si>
  <si>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</si>
  <si>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HSV</t>
  </si>
  <si>
    <t xml:space="preserve">Práce a dodávky HSV   </t>
  </si>
  <si>
    <t xml:space="preserve">Ostatní konstrukce a práce, bourání   </t>
  </si>
  <si>
    <t>005</t>
  </si>
  <si>
    <t>977131116</t>
  </si>
  <si>
    <t>m</t>
  </si>
  <si>
    <t>PSV</t>
  </si>
  <si>
    <t xml:space="preserve">Práce a dodávky PSV   </t>
  </si>
  <si>
    <t>742</t>
  </si>
  <si>
    <t>7420001R</t>
  </si>
  <si>
    <t>Pilířový rozvaděč 1 830 mm x 470 mm x 250 mm (D+M)</t>
  </si>
  <si>
    <t>Ks</t>
  </si>
  <si>
    <t>7420002R</t>
  </si>
  <si>
    <t>Průmyslová zásuvka 16A/250V 3-pólová IP54 (D+M)</t>
  </si>
  <si>
    <t>7420003R</t>
  </si>
  <si>
    <t>Din lišta</t>
  </si>
  <si>
    <t>7420004R</t>
  </si>
  <si>
    <t>kombinace jistič/chránič; dvojpólový (1P+N); jmenovitý proud: 16A; citlivost: 30mA (D+M)</t>
  </si>
  <si>
    <t>ks</t>
  </si>
  <si>
    <t>kombinace jistič/chránič; dvojpólový (1P+N); jmenovitý proud: 10A; citlivost: 30mA (D+M)</t>
  </si>
  <si>
    <t>7420005R</t>
  </si>
  <si>
    <t>Podružný 1-fázový 1-tarifní digitální elektroměr pro přímé měření s impulsním výstupem 1000p/1KWh na DIN lištu (D+M)</t>
  </si>
  <si>
    <t>7420006R</t>
  </si>
  <si>
    <t>Instalační stykače na DIN lištu  20 A, Uc AC 230 V, 1x zapínací kontakt (D+M)</t>
  </si>
  <si>
    <t>7420007R</t>
  </si>
  <si>
    <t>Vodič Cu 1 x 2,5  (D+M)</t>
  </si>
  <si>
    <t>7420008R</t>
  </si>
  <si>
    <t>Vodič Cu 1 x 1,5 (D+M)</t>
  </si>
  <si>
    <t>7420009R</t>
  </si>
  <si>
    <t>SVORKA UK 50/2 A, 160A, 1PÓL., AL/CU, KRYTÁ (D+M)</t>
  </si>
  <si>
    <t>7420010R</t>
  </si>
  <si>
    <t>zemnící tyč z "T" profilu se svorkou (D+M)</t>
  </si>
  <si>
    <t>7420011R</t>
  </si>
  <si>
    <t>Ostatní drobný instalační materiál (D+M)</t>
  </si>
  <si>
    <t>Hlavní vypínač 3F 64A (D+M)</t>
  </si>
  <si>
    <t>7420012R</t>
  </si>
  <si>
    <t>Zemnící můstek rozvaděče na DIN 12x (D+M)</t>
  </si>
  <si>
    <t>7420013R</t>
  </si>
  <si>
    <t>N můstek rozvaděče na DIN 12x (D+M)</t>
  </si>
  <si>
    <t>7420014R</t>
  </si>
  <si>
    <t>Montážní rám I-39145 pro DIN lištu s modul. Krytem do pilířového rozvaděče (D+M)</t>
  </si>
  <si>
    <t>7420015R</t>
  </si>
  <si>
    <t>Revize rozvaděče</t>
  </si>
  <si>
    <t>7420016R</t>
  </si>
  <si>
    <t>Značení rozvaděče a jednotlivých modulů (D+M)</t>
  </si>
  <si>
    <t>7420017R</t>
  </si>
  <si>
    <t>7420018R</t>
  </si>
  <si>
    <t>7420019R</t>
  </si>
  <si>
    <t xml:space="preserve">Celkem   </t>
  </si>
  <si>
    <t>zemní práce</t>
  </si>
  <si>
    <t>soubor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</si>
</sst>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&quot;-&quot;#,##0.00"/>
    <numFmt numFmtId="165" formatCode="#,##0;&quot;-&quot;#,##0"/>
    <numFmt numFmtId="166" formatCode="#,##0.000;&quot;-&quot;#,##0.000"/>
  </numFmts>
  <fonts count="30">
    <font>
      <sz val="8"/>
      <color theme="1"/>
      <name val="MS Sans Serif"/>
      <charset val="238"/>
    </font>
    <font>
      <sz val="8"/>
      <color theme="1"/>
      <name val="MS Sans Serif"/>
      <charset val="238"/>
    </font>
    <font>
      <b/>
      <sz val="8"/>
      <color theme="1"/>
      <name val="MS Sans Serif"/>
      <charset val="238"/>
    </font>
    <font>
      <b/>
      <sz val="8"/>
      <color rgb="FFFFFFFF"/>
      <name val="MS Sans Serif"/>
      <charset val="238"/>
    </font>
    <font>
      <sz val="8"/>
      <color rgb="FFCC0000"/>
      <name val="MS Sans Serif"/>
      <charset val="238"/>
    </font>
    <font>
      <i/>
      <sz val="8"/>
      <color rgb="FF808080"/>
      <name val="MS Sans Serif"/>
      <charset val="238"/>
    </font>
    <font>
      <sz val="8"/>
      <color rgb="FF006600"/>
      <name val="MS Sans Serif"/>
      <charset val="238"/>
    </font>
    <font>
      <b/>
      <sz val="24"/>
      <color rgb="FF000000"/>
      <name val="MS Sans Serif"/>
      <charset val="238"/>
    </font>
    <font>
      <b/>
      <sz val="18"/>
      <color rgb="FF000000"/>
      <name val="MS Sans Serif"/>
      <charset val="238"/>
    </font>
    <font>
      <b/>
      <sz val="12"/>
      <color rgb="FF000000"/>
      <name val="MS Sans Serif"/>
      <charset val="238"/>
    </font>
    <font>
      <u/>
      <sz val="8"/>
      <color rgb="FF0000EE"/>
      <name val="MS Sans Serif"/>
      <charset val="238"/>
    </font>
    <font>
      <sz val="8"/>
      <color rgb="FF996600"/>
      <name val="MS Sans Serif"/>
      <charset val="238"/>
    </font>
    <font>
      <sz val="8"/>
      <color rgb="FF333333"/>
      <name val="MS Sans Serif"/>
      <charset val="238"/>
    </font>
    <font>
      <b/>
      <i/>
      <u/>
      <sz val="8"/>
      <color theme="1"/>
      <name val="MS Sans Serif"/>
      <charset val="238"/>
    </font>
    <font>
      <b/>
      <sz val="14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theme="1"/>
      <name val="Arial CE1"/>
      <charset val="238"/>
    </font>
    <font>
      <sz val="9"/>
      <color theme="1"/>
      <name val="MS Sans Serif"/>
      <charset val="238"/>
    </font>
    <font>
      <b/>
      <sz val="8"/>
      <color theme="1"/>
      <name val="Arial CE1"/>
      <charset val="238"/>
    </font>
    <font>
      <sz val="8"/>
      <color theme="1"/>
      <name val="Arial CE1"/>
      <charset val="238"/>
    </font>
    <font>
      <b/>
      <sz val="9"/>
      <color theme="1"/>
      <name val="Arial CE1"/>
      <charset val="238"/>
    </font>
    <font>
      <sz val="8"/>
      <color theme="1"/>
      <name val="Arial CYR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4"/>
      <color theme="1"/>
      <name val="Arial CE1"/>
      <charset val="238"/>
    </font>
    <font>
      <sz val="8"/>
      <color theme="1"/>
      <name val="Arial"/>
      <family val="2"/>
      <charset val="238"/>
    </font>
    <font>
      <sz val="7"/>
      <color theme="1"/>
      <name val="Arial CE1"/>
      <charset val="238"/>
    </font>
    <font>
      <b/>
      <sz val="11"/>
      <color rgb="FF000080"/>
      <name val="Arial CE1"/>
      <charset val="238"/>
    </font>
    <font>
      <b/>
      <sz val="10"/>
      <color rgb="FF000080"/>
      <name val="Arial CE1"/>
      <charset val="238"/>
    </font>
    <font>
      <b/>
      <sz val="11"/>
      <color theme="1"/>
      <name val="Arial CE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>
      <alignment vertical="top"/>
      <protection locked="0"/>
    </xf>
    <xf numFmtId="0" fontId="2" fillId="0" borderId="0">
      <alignment vertical="top"/>
      <protection locked="0"/>
    </xf>
    <xf numFmtId="0" fontId="3" fillId="2" borderId="0">
      <alignment vertical="top"/>
      <protection locked="0"/>
    </xf>
    <xf numFmtId="0" fontId="3" fillId="3" borderId="0">
      <alignment vertical="top"/>
      <protection locked="0"/>
    </xf>
    <xf numFmtId="0" fontId="2" fillId="4" borderId="0">
      <alignment vertical="top"/>
      <protection locked="0"/>
    </xf>
    <xf numFmtId="0" fontId="4" fillId="5" borderId="0">
      <alignment vertical="top"/>
      <protection locked="0"/>
    </xf>
    <xf numFmtId="0" fontId="3" fillId="6" borderId="0">
      <alignment vertical="top"/>
      <protection locked="0"/>
    </xf>
    <xf numFmtId="0" fontId="5" fillId="0" borderId="0">
      <alignment vertical="top"/>
      <protection locked="0"/>
    </xf>
    <xf numFmtId="0" fontId="6" fillId="7" borderId="0">
      <alignment vertical="top"/>
      <protection locked="0"/>
    </xf>
    <xf numFmtId="0" fontId="7" fillId="0" borderId="0">
      <alignment vertical="top"/>
      <protection locked="0"/>
    </xf>
    <xf numFmtId="0" fontId="8" fillId="0" borderId="0">
      <alignment vertical="top"/>
      <protection locked="0"/>
    </xf>
    <xf numFmtId="0" fontId="9" fillId="0" borderId="0">
      <alignment vertical="top"/>
      <protection locked="0"/>
    </xf>
    <xf numFmtId="0" fontId="10" fillId="0" borderId="0">
      <alignment vertical="top"/>
      <protection locked="0"/>
    </xf>
    <xf numFmtId="0" fontId="11" fillId="8" borderId="0">
      <alignment vertical="top"/>
      <protection locked="0"/>
    </xf>
    <xf numFmtId="0" fontId="12" fillId="8" borderId="1">
      <alignment vertical="top"/>
      <protection locked="0"/>
    </xf>
    <xf numFmtId="0" fontId="13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4" fillId="0" borderId="0">
      <alignment vertical="top"/>
      <protection locked="0"/>
    </xf>
  </cellStyleXfs>
  <cellXfs count="68">
    <xf numFmtId="0" fontId="0" fillId="0" borderId="0" xfId="0">
      <alignment vertical="top"/>
      <protection locked="0"/>
    </xf>
    <xf numFmtId="0" fontId="15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7" fillId="0" borderId="0" xfId="0" applyFont="1" applyAlignment="1">
      <alignment horizontal="left" vertical="top"/>
      <protection locked="0"/>
    </xf>
    <xf numFmtId="0" fontId="16" fillId="0" borderId="0" xfId="0" applyFont="1" applyAlignment="1" applyProtection="1">
      <alignment horizontal="left" vertical="center"/>
    </xf>
    <xf numFmtId="165" fontId="18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164" fontId="0" fillId="0" borderId="0" xfId="0" applyNumberFormat="1" applyFont="1" applyAlignment="1">
      <alignment horizontal="right" vertical="top"/>
      <protection locked="0"/>
    </xf>
    <xf numFmtId="164" fontId="19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center" vertical="top" wrapText="1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164" fontId="17" fillId="0" borderId="0" xfId="0" applyNumberFormat="1" applyFont="1" applyAlignment="1">
      <alignment horizontal="right" vertical="top"/>
      <protection locked="0"/>
    </xf>
    <xf numFmtId="164" fontId="16" fillId="0" borderId="0" xfId="0" applyNumberFormat="1" applyFont="1" applyAlignment="1" applyProtection="1">
      <alignment horizontal="right" vertical="top"/>
    </xf>
    <xf numFmtId="0" fontId="16" fillId="0" borderId="0" xfId="0" applyFont="1" applyAlignment="1">
      <alignment horizontal="left"/>
      <protection locked="0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0" fillId="0" borderId="0" xfId="0" applyFont="1" applyAlignment="1">
      <alignment horizontal="left" vertical="top"/>
      <protection locked="0"/>
    </xf>
    <xf numFmtId="0" fontId="21" fillId="9" borderId="2" xfId="0" applyFont="1" applyFill="1" applyBorder="1" applyAlignment="1" applyProtection="1">
      <alignment horizontal="center" vertical="center" wrapText="1"/>
    </xf>
    <xf numFmtId="0" fontId="22" fillId="0" borderId="0" xfId="0" applyFont="1">
      <alignment vertical="top"/>
      <protection locked="0"/>
    </xf>
    <xf numFmtId="164" fontId="22" fillId="0" borderId="0" xfId="0" applyNumberFormat="1" applyFont="1">
      <alignment vertical="top"/>
      <protection locked="0"/>
    </xf>
    <xf numFmtId="0" fontId="23" fillId="0" borderId="0" xfId="0" applyFont="1">
      <alignment vertical="top"/>
      <protection locked="0"/>
    </xf>
    <xf numFmtId="164" fontId="23" fillId="0" borderId="0" xfId="0" applyNumberFormat="1" applyFont="1">
      <alignment vertical="top"/>
      <protection locked="0"/>
    </xf>
    <xf numFmtId="0" fontId="0" fillId="0" borderId="0" xfId="0" applyAlignment="1">
      <alignment horizontal="left" vertical="top"/>
      <protection locked="0"/>
    </xf>
    <xf numFmtId="166" fontId="19" fillId="0" borderId="0" xfId="0" applyNumberFormat="1" applyFont="1" applyAlignment="1" applyProtection="1">
      <alignment horizontal="right" vertical="top"/>
    </xf>
    <xf numFmtId="165" fontId="16" fillId="0" borderId="0" xfId="0" applyNumberFormat="1" applyFont="1" applyAlignment="1" applyProtection="1">
      <alignment horizontal="left"/>
    </xf>
    <xf numFmtId="166" fontId="16" fillId="0" borderId="0" xfId="0" applyNumberFormat="1" applyFont="1" applyAlignment="1" applyProtection="1">
      <alignment horizontal="right" vertical="top"/>
    </xf>
    <xf numFmtId="0" fontId="25" fillId="9" borderId="2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left"/>
    </xf>
    <xf numFmtId="165" fontId="27" fillId="0" borderId="0" xfId="0" applyNumberFormat="1" applyFont="1" applyAlignment="1">
      <alignment horizontal="center"/>
      <protection locked="0"/>
    </xf>
    <xf numFmtId="0" fontId="27" fillId="0" borderId="0" xfId="0" applyFont="1" applyAlignment="1">
      <alignment horizontal="center" wrapText="1"/>
      <protection locked="0"/>
    </xf>
    <xf numFmtId="0" fontId="27" fillId="0" borderId="0" xfId="0" applyFont="1" applyAlignment="1">
      <alignment horizontal="left" wrapText="1"/>
      <protection locked="0"/>
    </xf>
    <xf numFmtId="166" fontId="27" fillId="0" borderId="0" xfId="0" applyNumberFormat="1" applyFont="1" applyAlignment="1">
      <alignment horizontal="right"/>
      <protection locked="0"/>
    </xf>
    <xf numFmtId="164" fontId="27" fillId="0" borderId="0" xfId="0" applyNumberFormat="1" applyFont="1" applyAlignment="1">
      <alignment horizontal="right"/>
      <protection locked="0"/>
    </xf>
    <xf numFmtId="165" fontId="28" fillId="0" borderId="0" xfId="0" applyNumberFormat="1" applyFont="1" applyAlignment="1">
      <alignment horizontal="center"/>
      <protection locked="0"/>
    </xf>
    <xf numFmtId="0" fontId="28" fillId="0" borderId="0" xfId="0" applyFont="1" applyAlignment="1">
      <alignment horizontal="center" wrapText="1"/>
      <protection locked="0"/>
    </xf>
    <xf numFmtId="0" fontId="28" fillId="0" borderId="0" xfId="0" applyFont="1" applyAlignment="1">
      <alignment horizontal="left" wrapText="1"/>
      <protection locked="0"/>
    </xf>
    <xf numFmtId="166" fontId="28" fillId="0" borderId="0" xfId="0" applyNumberFormat="1" applyFont="1" applyAlignment="1">
      <alignment horizontal="right"/>
      <protection locked="0"/>
    </xf>
    <xf numFmtId="164" fontId="28" fillId="0" borderId="0" xfId="0" applyNumberFormat="1" applyFont="1" applyAlignment="1">
      <alignment horizontal="right"/>
      <protection locked="0"/>
    </xf>
    <xf numFmtId="165" fontId="19" fillId="0" borderId="2" xfId="0" applyNumberFormat="1" applyFont="1" applyBorder="1" applyAlignment="1">
      <alignment horizontal="center" vertical="center"/>
      <protection locked="0"/>
    </xf>
    <xf numFmtId="0" fontId="19" fillId="0" borderId="2" xfId="0" applyFont="1" applyBorder="1" applyAlignment="1">
      <alignment horizontal="center" vertical="center" wrapText="1"/>
      <protection locked="0"/>
    </xf>
    <xf numFmtId="0" fontId="19" fillId="0" borderId="2" xfId="0" applyFont="1" applyBorder="1" applyAlignment="1">
      <alignment horizontal="left" vertical="center" wrapText="1"/>
      <protection locked="0"/>
    </xf>
    <xf numFmtId="3" fontId="19" fillId="0" borderId="2" xfId="0" applyNumberFormat="1" applyFont="1" applyBorder="1" applyAlignment="1">
      <alignment horizontal="right" vertical="center"/>
      <protection locked="0"/>
    </xf>
    <xf numFmtId="164" fontId="19" fillId="0" borderId="2" xfId="0" applyNumberFormat="1" applyFont="1" applyBorder="1" applyAlignment="1">
      <alignment horizontal="right" vertical="center"/>
      <protection locked="0"/>
    </xf>
    <xf numFmtId="3" fontId="27" fillId="0" borderId="0" xfId="0" applyNumberFormat="1" applyFont="1" applyAlignment="1">
      <alignment horizontal="right"/>
      <protection locked="0"/>
    </xf>
    <xf numFmtId="3" fontId="28" fillId="0" borderId="0" xfId="0" applyNumberFormat="1" applyFont="1" applyAlignment="1">
      <alignment horizontal="right"/>
      <protection locked="0"/>
    </xf>
    <xf numFmtId="165" fontId="19" fillId="0" borderId="2" xfId="0" applyNumberFormat="1" applyFont="1" applyBorder="1" applyAlignment="1">
      <alignment horizontal="center"/>
      <protection locked="0"/>
    </xf>
    <xf numFmtId="0" fontId="19" fillId="0" borderId="2" xfId="0" applyFont="1" applyBorder="1" applyAlignment="1">
      <alignment horizontal="center" wrapText="1"/>
      <protection locked="0"/>
    </xf>
    <xf numFmtId="0" fontId="19" fillId="0" borderId="2" xfId="0" applyFont="1" applyBorder="1" applyAlignment="1">
      <alignment horizontal="left" wrapText="1"/>
      <protection locked="0"/>
    </xf>
    <xf numFmtId="0" fontId="0" fillId="0" borderId="0" xfId="0" applyFont="1" applyAlignment="1">
      <alignment vertical="top" wrapText="1"/>
      <protection locked="0"/>
    </xf>
    <xf numFmtId="3" fontId="19" fillId="0" borderId="2" xfId="0" applyNumberFormat="1" applyFont="1" applyBorder="1" applyAlignment="1">
      <alignment horizontal="right"/>
      <protection locked="0"/>
    </xf>
    <xf numFmtId="164" fontId="19" fillId="0" borderId="2" xfId="0" applyNumberFormat="1" applyFont="1" applyBorder="1" applyAlignment="1">
      <alignment horizontal="right"/>
      <protection locked="0"/>
    </xf>
    <xf numFmtId="165" fontId="29" fillId="0" borderId="0" xfId="0" applyNumberFormat="1" applyFont="1" applyAlignment="1">
      <alignment horizontal="center"/>
      <protection locked="0"/>
    </xf>
    <xf numFmtId="0" fontId="29" fillId="0" borderId="0" xfId="0" applyFont="1" applyAlignment="1">
      <alignment horizontal="center" wrapText="1"/>
      <protection locked="0"/>
    </xf>
    <xf numFmtId="0" fontId="29" fillId="0" borderId="0" xfId="0" applyFont="1" applyAlignment="1">
      <alignment horizontal="left" wrapText="1"/>
      <protection locked="0"/>
    </xf>
    <xf numFmtId="3" fontId="29" fillId="0" borderId="0" xfId="0" applyNumberFormat="1" applyFont="1" applyAlignment="1">
      <alignment horizontal="right"/>
      <protection locked="0"/>
    </xf>
    <xf numFmtId="164" fontId="29" fillId="0" borderId="0" xfId="0" applyNumberFormat="1" applyFont="1" applyAlignment="1">
      <alignment horizontal="right"/>
      <protection locked="0"/>
    </xf>
    <xf numFmtId="165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center" vertical="top" wrapText="1"/>
      <protection locked="0"/>
    </xf>
    <xf numFmtId="0" fontId="0" fillId="0" borderId="0" xfId="0" applyAlignment="1">
      <alignment horizontal="left" vertical="top" wrapText="1"/>
      <protection locked="0"/>
    </xf>
    <xf numFmtId="3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166" fontId="0" fillId="0" borderId="0" xfId="0" applyNumberFormat="1" applyAlignment="1">
      <alignment horizontal="right" vertical="top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8" fillId="0" borderId="3" xfId="0" applyFont="1" applyBorder="1" applyAlignment="1">
      <alignment horizontal="left" wrapText="1"/>
      <protection locked="0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workbookViewId="0">
      <selection activeCell="D13" sqref="D13"/>
    </sheetView>
  </sheetViews>
  <sheetFormatPr defaultRowHeight="10.5"/>
  <cols>
    <col min="1" max="1" width="6.6640625" customWidth="1"/>
    <col min="2" max="2" width="7.6640625" customWidth="1"/>
    <col min="3" max="3" width="15.33203125" customWidth="1"/>
    <col min="4" max="4" width="48.6640625" customWidth="1"/>
    <col min="5" max="5" width="5" hidden="1" customWidth="1"/>
    <col min="6" max="6" width="25" customWidth="1"/>
    <col min="7" max="7" width="17.5" customWidth="1"/>
    <col min="8" max="1024" width="9.1640625" customWidth="1"/>
  </cols>
  <sheetData>
    <row r="1" spans="1:7" ht="18">
      <c r="A1" s="65" t="s">
        <v>0</v>
      </c>
      <c r="B1" s="65"/>
      <c r="C1" s="65"/>
      <c r="D1" s="65"/>
      <c r="E1" s="65"/>
      <c r="F1" s="65"/>
      <c r="G1" s="65"/>
    </row>
    <row r="2" spans="1:7" ht="12">
      <c r="A2" s="1" t="s">
        <v>1</v>
      </c>
      <c r="B2" s="2"/>
      <c r="C2" s="2"/>
      <c r="D2" s="2"/>
      <c r="E2" s="2"/>
      <c r="F2" s="3"/>
      <c r="G2" s="2"/>
    </row>
    <row r="3" spans="1:7" ht="12">
      <c r="A3" s="1" t="s">
        <v>2</v>
      </c>
      <c r="B3" s="2"/>
      <c r="C3" s="2"/>
      <c r="D3" s="2"/>
      <c r="E3" s="2"/>
      <c r="F3" s="3"/>
      <c r="G3" s="2"/>
    </row>
    <row r="4" spans="1:7" ht="12">
      <c r="A4" s="4"/>
      <c r="B4" s="2"/>
      <c r="C4" s="4"/>
      <c r="D4" s="2"/>
      <c r="E4" s="2"/>
      <c r="F4" s="3"/>
      <c r="G4" s="2"/>
    </row>
    <row r="5" spans="1:7" ht="11.25">
      <c r="A5" s="5"/>
      <c r="B5" s="6"/>
      <c r="C5" s="7"/>
      <c r="D5" s="8"/>
      <c r="E5" s="8"/>
      <c r="F5" s="9"/>
      <c r="G5" s="10"/>
    </row>
    <row r="6" spans="1:7" ht="12">
      <c r="A6" s="2" t="s">
        <v>3</v>
      </c>
      <c r="B6" s="11"/>
      <c r="C6" s="12"/>
      <c r="D6" s="13"/>
      <c r="E6" s="13"/>
      <c r="F6" s="14"/>
      <c r="G6" s="15"/>
    </row>
    <row r="7" spans="1:7" ht="12">
      <c r="A7" s="2" t="s">
        <v>4</v>
      </c>
      <c r="B7" s="11"/>
      <c r="C7" s="12"/>
      <c r="D7" s="13"/>
      <c r="E7" s="13"/>
      <c r="F7" s="16" t="s">
        <v>5</v>
      </c>
      <c r="G7" s="15"/>
    </row>
    <row r="8" spans="1:7" ht="12">
      <c r="A8" s="2" t="s">
        <v>6</v>
      </c>
      <c r="B8" s="2"/>
      <c r="C8" s="17"/>
      <c r="D8" s="2"/>
      <c r="E8" s="2"/>
      <c r="F8" s="16" t="s">
        <v>7</v>
      </c>
      <c r="G8" s="2"/>
    </row>
    <row r="9" spans="1:7" ht="11.25">
      <c r="A9" s="18"/>
      <c r="B9" s="18"/>
      <c r="C9" s="18"/>
      <c r="D9" s="18"/>
      <c r="E9" s="18"/>
      <c r="F9" s="19"/>
      <c r="G9" s="18"/>
    </row>
    <row r="10" spans="1:7" ht="45" customHeight="1">
      <c r="A10" s="20" t="s">
        <v>8</v>
      </c>
      <c r="B10" s="20" t="s">
        <v>9</v>
      </c>
      <c r="C10" s="20" t="s">
        <v>10</v>
      </c>
      <c r="D10" s="20" t="s">
        <v>11</v>
      </c>
      <c r="E10" s="20" t="s">
        <v>12</v>
      </c>
      <c r="F10" s="20" t="s">
        <v>13</v>
      </c>
    </row>
    <row r="13" spans="1:7" ht="11.25">
      <c r="D13" s="21" t="s">
        <v>14</v>
      </c>
      <c r="E13" s="21"/>
      <c r="F13" s="22">
        <f>Elektroinstalace!L39</f>
        <v>0</v>
      </c>
    </row>
    <row r="14" spans="1:7" ht="11.25">
      <c r="D14" s="23" t="s">
        <v>15</v>
      </c>
      <c r="E14" s="21"/>
      <c r="F14" s="24">
        <f>SUM(F13:F13)</f>
        <v>0</v>
      </c>
    </row>
    <row r="15" spans="1:7" ht="11.25">
      <c r="D15" s="21"/>
      <c r="E15" s="21"/>
      <c r="F15" s="21"/>
    </row>
    <row r="16" spans="1:7" ht="11.25">
      <c r="D16" s="21"/>
      <c r="E16" s="21"/>
      <c r="F16" s="21"/>
    </row>
    <row r="17" spans="4:6" ht="11.25">
      <c r="D17" s="21"/>
      <c r="E17" s="21"/>
      <c r="F17" s="21"/>
    </row>
    <row r="18" spans="4:6" ht="11.25">
      <c r="D18" s="21"/>
      <c r="E18" s="21"/>
      <c r="F18" s="21"/>
    </row>
    <row r="19" spans="4:6" ht="11.25">
      <c r="D19" s="21"/>
      <c r="E19" s="21"/>
      <c r="F19" s="21"/>
    </row>
    <row r="20" spans="4:6" ht="11.25">
      <c r="E20" s="21"/>
    </row>
  </sheetData>
  <mergeCells count="1">
    <mergeCell ref="A1:G1"/>
  </mergeCells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65529"/>
  <sheetViews>
    <sheetView tabSelected="1" topLeftCell="A13" workbookViewId="0">
      <selection activeCell="G19" sqref="G19"/>
    </sheetView>
  </sheetViews>
  <sheetFormatPr defaultRowHeight="10.5"/>
  <cols>
    <col min="1" max="1" width="5.1640625" style="59" customWidth="1"/>
    <col min="2" max="2" width="5.6640625" style="60" customWidth="1"/>
    <col min="3" max="3" width="9.83203125" style="61" customWidth="1"/>
    <col min="4" max="4" width="56.33203125" style="61" customWidth="1"/>
    <col min="5" max="5" width="5" style="61" customWidth="1"/>
    <col min="6" max="6" width="5.1640625" style="64" customWidth="1"/>
    <col min="7" max="7" width="10" style="63" customWidth="1"/>
    <col min="8" max="8" width="9.1640625" style="63" customWidth="1"/>
    <col min="9" max="9" width="12.5" style="63" customWidth="1"/>
    <col min="10" max="11" width="15.5" style="63" customWidth="1"/>
    <col min="12" max="12" width="16" style="63" customWidth="1"/>
    <col min="13" max="257" width="10.33203125" style="19" customWidth="1"/>
    <col min="258" max="1024" width="10.33203125" customWidth="1"/>
  </cols>
  <sheetData>
    <row r="1" spans="1:12" s="25" customFormat="1" ht="27.75" customHeight="1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s="25" customFormat="1" ht="12.75" customHeight="1">
      <c r="A2" s="1" t="str">
        <f>REKAPITULACE!A2</f>
        <v>Stavba:   VV_doplnění_pilířů_pro _připojení_NN_KJ</v>
      </c>
      <c r="B2" s="2"/>
      <c r="C2" s="2"/>
      <c r="D2" s="2"/>
      <c r="E2" s="2"/>
      <c r="F2" s="2"/>
      <c r="G2" s="3"/>
      <c r="H2" s="3"/>
      <c r="I2" s="2"/>
      <c r="J2" s="3"/>
      <c r="K2" s="3"/>
      <c r="L2" s="2"/>
    </row>
    <row r="3" spans="1:12" s="25" customFormat="1" ht="12.75" customHeight="1">
      <c r="A3" s="1" t="str">
        <f>REKAPITULACE!A3</f>
        <v>Objekt: areál KJ</v>
      </c>
      <c r="B3" s="2"/>
      <c r="C3" s="2"/>
      <c r="D3" s="2"/>
      <c r="E3" s="2"/>
      <c r="F3" s="2"/>
      <c r="G3" s="3"/>
      <c r="H3" s="3"/>
      <c r="I3" s="2"/>
      <c r="J3" s="3"/>
      <c r="K3" s="3"/>
      <c r="L3" s="2"/>
    </row>
    <row r="4" spans="1:12" s="25" customFormat="1" ht="13.5" customHeight="1">
      <c r="A4" s="4"/>
      <c r="B4" s="2"/>
      <c r="C4" s="4"/>
      <c r="D4" s="2"/>
      <c r="E4" s="2"/>
      <c r="F4" s="2"/>
      <c r="G4" s="3"/>
      <c r="H4" s="3"/>
      <c r="I4" s="2"/>
      <c r="J4" s="3"/>
      <c r="K4" s="3"/>
      <c r="L4" s="2"/>
    </row>
    <row r="5" spans="1:12" s="25" customFormat="1" ht="6.75" customHeight="1">
      <c r="A5" s="5"/>
      <c r="B5" s="6"/>
      <c r="C5" s="7"/>
      <c r="D5" s="8"/>
      <c r="E5" s="8"/>
      <c r="F5" s="26"/>
      <c r="G5" s="9"/>
      <c r="H5" s="9"/>
      <c r="I5" s="10"/>
      <c r="J5" s="9"/>
      <c r="K5" s="9"/>
      <c r="L5" s="10"/>
    </row>
    <row r="6" spans="1:12" s="25" customFormat="1" ht="12.75" customHeight="1">
      <c r="A6" s="27" t="str">
        <f>REKAPITULACE!A6</f>
        <v>Objednatel:  SmCH</v>
      </c>
      <c r="B6" s="11"/>
      <c r="C6" s="12"/>
      <c r="D6" s="13"/>
      <c r="E6" s="13"/>
      <c r="F6" s="28"/>
      <c r="G6" s="14"/>
      <c r="H6" s="14"/>
      <c r="I6" s="15"/>
      <c r="J6" s="14"/>
      <c r="K6" s="14"/>
      <c r="L6" s="15"/>
    </row>
    <row r="7" spans="1:12" s="25" customFormat="1" ht="12.75" customHeight="1">
      <c r="A7" s="2" t="str">
        <f>REKAPITULACE!A7</f>
        <v>Zhotovitel:</v>
      </c>
      <c r="B7" s="11"/>
      <c r="C7" s="12"/>
      <c r="D7" s="13"/>
      <c r="E7" s="13"/>
      <c r="F7" s="28"/>
      <c r="G7" s="14"/>
      <c r="H7" s="14"/>
      <c r="I7" s="15"/>
      <c r="J7" s="14"/>
      <c r="K7" s="16" t="str">
        <f>REKAPITULACE!F7</f>
        <v>Zpracoval:</v>
      </c>
      <c r="L7" s="15"/>
    </row>
    <row r="8" spans="1:12" s="25" customFormat="1" ht="12.75" customHeight="1">
      <c r="A8" s="2" t="str">
        <f>REKAPITULACE!A8</f>
        <v>Místo:           Chomutov</v>
      </c>
      <c r="B8" s="2"/>
      <c r="C8" s="17"/>
      <c r="D8" s="2"/>
      <c r="E8" s="2"/>
      <c r="F8" s="2"/>
      <c r="G8" s="3"/>
      <c r="H8" s="3"/>
      <c r="I8" s="2"/>
      <c r="J8" s="3"/>
      <c r="K8" s="16" t="str">
        <f>REKAPITULACE!F8</f>
        <v>Datum: 08.10.2024</v>
      </c>
      <c r="L8" s="2"/>
    </row>
    <row r="9" spans="1:12" s="25" customFormat="1" ht="6.75" customHeight="1">
      <c r="A9" s="18"/>
      <c r="B9" s="18"/>
      <c r="C9" s="18"/>
      <c r="D9" s="18"/>
      <c r="E9" s="18"/>
      <c r="F9" s="18"/>
      <c r="G9" s="19"/>
      <c r="H9" s="19"/>
      <c r="I9" s="18"/>
      <c r="J9" s="19"/>
      <c r="K9" s="19"/>
      <c r="L9" s="18"/>
    </row>
    <row r="10" spans="1:12" s="25" customFormat="1" ht="24" customHeight="1">
      <c r="A10" s="20" t="s">
        <v>8</v>
      </c>
      <c r="B10" s="20" t="s">
        <v>9</v>
      </c>
      <c r="C10" s="20" t="s">
        <v>10</v>
      </c>
      <c r="D10" s="20" t="s">
        <v>11</v>
      </c>
      <c r="E10" s="20" t="s">
        <v>12</v>
      </c>
      <c r="F10" s="20" t="s">
        <v>17</v>
      </c>
      <c r="G10" s="29" t="s">
        <v>18</v>
      </c>
      <c r="H10" s="29" t="s">
        <v>19</v>
      </c>
      <c r="I10" s="20" t="s">
        <v>20</v>
      </c>
      <c r="J10" s="29" t="s">
        <v>21</v>
      </c>
      <c r="K10" s="29" t="s">
        <v>22</v>
      </c>
      <c r="L10" s="20" t="s">
        <v>13</v>
      </c>
    </row>
    <row r="11" spans="1:12" s="25" customFormat="1" ht="12.75" hidden="1" customHeight="1">
      <c r="A11" s="20" t="s">
        <v>23</v>
      </c>
      <c r="B11" s="20" t="s">
        <v>24</v>
      </c>
      <c r="C11" s="20" t="s">
        <v>25</v>
      </c>
      <c r="D11" s="20" t="s">
        <v>26</v>
      </c>
      <c r="E11" s="20" t="s">
        <v>27</v>
      </c>
      <c r="F11" s="20" t="s">
        <v>28</v>
      </c>
      <c r="G11" s="29" t="s">
        <v>29</v>
      </c>
      <c r="H11" s="29" t="s">
        <v>30</v>
      </c>
      <c r="I11" s="20" t="s">
        <v>31</v>
      </c>
      <c r="J11" s="29" t="s">
        <v>32</v>
      </c>
      <c r="K11" s="29" t="s">
        <v>33</v>
      </c>
      <c r="L11" s="20" t="s">
        <v>34</v>
      </c>
    </row>
    <row r="12" spans="1:12" s="25" customFormat="1" ht="4.5" customHeight="1">
      <c r="A12" s="30"/>
      <c r="B12" s="30"/>
      <c r="C12" s="30"/>
      <c r="D12" s="30"/>
      <c r="E12" s="30"/>
      <c r="F12" s="30"/>
      <c r="G12" s="19"/>
      <c r="H12" s="19"/>
      <c r="I12" s="30"/>
      <c r="J12" s="19"/>
      <c r="K12" s="19"/>
      <c r="L12" s="30"/>
    </row>
    <row r="13" spans="1:12" s="25" customFormat="1" ht="30.75" customHeight="1">
      <c r="A13" s="31"/>
      <c r="B13" s="32"/>
      <c r="C13" s="33" t="s">
        <v>35</v>
      </c>
      <c r="D13" s="33" t="s">
        <v>36</v>
      </c>
      <c r="E13" s="33"/>
      <c r="F13" s="34"/>
      <c r="G13" s="35"/>
      <c r="H13" s="35"/>
      <c r="I13" s="35"/>
      <c r="J13" s="35">
        <f>SUM(J14)</f>
        <v>0</v>
      </c>
      <c r="K13" s="35">
        <f>SUM(K14)</f>
        <v>0</v>
      </c>
      <c r="L13" s="35">
        <f>SUM(L14)</f>
        <v>0</v>
      </c>
    </row>
    <row r="14" spans="1:12" s="25" customFormat="1" ht="28.5" customHeight="1">
      <c r="A14" s="36"/>
      <c r="B14" s="37"/>
      <c r="C14" s="38" t="s">
        <v>31</v>
      </c>
      <c r="D14" s="38" t="s">
        <v>37</v>
      </c>
      <c r="E14" s="38"/>
      <c r="F14" s="39"/>
      <c r="G14" s="40"/>
      <c r="H14" s="40"/>
      <c r="I14" s="40"/>
      <c r="J14" s="40">
        <f>SUM(J15:J15)</f>
        <v>0</v>
      </c>
      <c r="K14" s="40">
        <f>SUM(K15:K15)</f>
        <v>0</v>
      </c>
      <c r="L14" s="40">
        <f>SUM(L15:L15)</f>
        <v>0</v>
      </c>
    </row>
    <row r="15" spans="1:12" s="25" customFormat="1" ht="24" customHeight="1">
      <c r="A15" s="41">
        <v>1</v>
      </c>
      <c r="B15" s="42" t="s">
        <v>38</v>
      </c>
      <c r="C15" s="43" t="s">
        <v>39</v>
      </c>
      <c r="D15" s="43">
        <v>0</v>
      </c>
      <c r="E15" s="43" t="s">
        <v>40</v>
      </c>
      <c r="F15" s="44">
        <v>0</v>
      </c>
      <c r="G15" s="45">
        <v>0</v>
      </c>
      <c r="H15" s="45">
        <v>0</v>
      </c>
      <c r="I15" s="45">
        <f>SUM(G15:H15)</f>
        <v>0</v>
      </c>
      <c r="J15" s="45">
        <f>F15*G15</f>
        <v>0</v>
      </c>
      <c r="K15" s="45">
        <f>F15*H15</f>
        <v>0</v>
      </c>
      <c r="L15" s="45">
        <f>SUM(J15:K15)</f>
        <v>0</v>
      </c>
    </row>
    <row r="16" spans="1:12" s="25" customFormat="1" ht="30.75" customHeight="1">
      <c r="A16" s="31"/>
      <c r="B16" s="32"/>
      <c r="C16" s="33" t="s">
        <v>41</v>
      </c>
      <c r="D16" s="33" t="s">
        <v>42</v>
      </c>
      <c r="E16" s="33"/>
      <c r="F16" s="46"/>
      <c r="G16" s="35"/>
      <c r="H16" s="35"/>
      <c r="I16" s="35"/>
      <c r="J16" s="35">
        <f>SUM(J17)</f>
        <v>0</v>
      </c>
      <c r="K16" s="35">
        <f>SUM(K17)</f>
        <v>0</v>
      </c>
      <c r="L16" s="35">
        <f>SUM(L17)</f>
        <v>0</v>
      </c>
    </row>
    <row r="17" spans="1:12" s="25" customFormat="1" ht="36.75" customHeight="1">
      <c r="A17" s="36"/>
      <c r="B17" s="37"/>
      <c r="C17" s="38" t="s">
        <v>43</v>
      </c>
      <c r="D17" s="67" t="s">
        <v>14</v>
      </c>
      <c r="E17" s="38"/>
      <c r="F17" s="47"/>
      <c r="G17" s="40"/>
      <c r="H17" s="40"/>
      <c r="I17" s="40"/>
      <c r="J17" s="40">
        <f>SUM(J18:J38)</f>
        <v>0</v>
      </c>
      <c r="K17" s="40">
        <f>SUM(K18:K38)</f>
        <v>0</v>
      </c>
      <c r="L17" s="40">
        <f>SUM(L18:L38)</f>
        <v>0</v>
      </c>
    </row>
    <row r="18" spans="1:12" s="25" customFormat="1" ht="15.95" customHeight="1">
      <c r="A18" s="48">
        <v>2</v>
      </c>
      <c r="B18" s="49" t="s">
        <v>43</v>
      </c>
      <c r="C18" s="50" t="s">
        <v>44</v>
      </c>
      <c r="D18" s="51" t="s">
        <v>45</v>
      </c>
      <c r="E18" s="50" t="s">
        <v>46</v>
      </c>
      <c r="F18" s="52">
        <v>30</v>
      </c>
      <c r="G18" s="53">
        <v>0</v>
      </c>
      <c r="H18" s="53">
        <v>0</v>
      </c>
      <c r="I18" s="53">
        <f t="shared" ref="I18:I29" si="0">SUM(G18:H18)</f>
        <v>0</v>
      </c>
      <c r="J18" s="53">
        <f t="shared" ref="J18:J38" si="1">F18*G18</f>
        <v>0</v>
      </c>
      <c r="K18" s="53">
        <f t="shared" ref="K18:K38" si="2">F18*H18</f>
        <v>0</v>
      </c>
      <c r="L18" s="53">
        <f t="shared" ref="L18:L38" si="3">SUM(J18:K18)</f>
        <v>0</v>
      </c>
    </row>
    <row r="19" spans="1:12" s="25" customFormat="1" ht="11.25" customHeight="1">
      <c r="A19" s="48">
        <v>3</v>
      </c>
      <c r="B19" s="49" t="s">
        <v>43</v>
      </c>
      <c r="C19" s="50" t="s">
        <v>47</v>
      </c>
      <c r="D19" s="50" t="s">
        <v>48</v>
      </c>
      <c r="E19" s="50" t="s">
        <v>46</v>
      </c>
      <c r="F19" s="52">
        <v>240</v>
      </c>
      <c r="G19" s="53">
        <v>0</v>
      </c>
      <c r="H19" s="53">
        <v>0</v>
      </c>
      <c r="I19" s="53">
        <f t="shared" si="0"/>
        <v>0</v>
      </c>
      <c r="J19" s="53">
        <f t="shared" si="1"/>
        <v>0</v>
      </c>
      <c r="K19" s="53">
        <f t="shared" si="2"/>
        <v>0</v>
      </c>
      <c r="L19" s="53">
        <f t="shared" si="3"/>
        <v>0</v>
      </c>
    </row>
    <row r="20" spans="1:12" s="25" customFormat="1" ht="11.25" customHeight="1">
      <c r="A20" s="48">
        <v>4</v>
      </c>
      <c r="B20" s="49" t="s">
        <v>43</v>
      </c>
      <c r="C20" s="50" t="s">
        <v>49</v>
      </c>
      <c r="D20" s="50" t="s">
        <v>50</v>
      </c>
      <c r="E20" s="50" t="s">
        <v>40</v>
      </c>
      <c r="F20" s="52">
        <v>12</v>
      </c>
      <c r="G20" s="53">
        <v>0</v>
      </c>
      <c r="H20" s="53">
        <v>0</v>
      </c>
      <c r="I20" s="53">
        <f t="shared" si="0"/>
        <v>0</v>
      </c>
      <c r="J20" s="53">
        <f t="shared" si="1"/>
        <v>0</v>
      </c>
      <c r="K20" s="53">
        <f t="shared" si="2"/>
        <v>0</v>
      </c>
      <c r="L20" s="53">
        <f t="shared" si="3"/>
        <v>0</v>
      </c>
    </row>
    <row r="21" spans="1:12" s="25" customFormat="1" ht="20.65" customHeight="1">
      <c r="A21" s="48">
        <v>5</v>
      </c>
      <c r="B21" s="49" t="s">
        <v>43</v>
      </c>
      <c r="C21" s="50" t="s">
        <v>51</v>
      </c>
      <c r="D21" s="50" t="s">
        <v>52</v>
      </c>
      <c r="E21" s="50" t="s">
        <v>53</v>
      </c>
      <c r="F21" s="52">
        <v>120</v>
      </c>
      <c r="G21" s="53">
        <v>0</v>
      </c>
      <c r="H21" s="53">
        <v>0</v>
      </c>
      <c r="I21" s="53">
        <f t="shared" si="0"/>
        <v>0</v>
      </c>
      <c r="J21" s="53">
        <f t="shared" si="1"/>
        <v>0</v>
      </c>
      <c r="K21" s="53">
        <f t="shared" si="2"/>
        <v>0</v>
      </c>
      <c r="L21" s="53">
        <f t="shared" si="3"/>
        <v>0</v>
      </c>
    </row>
    <row r="22" spans="1:12" s="25" customFormat="1" ht="21.75" customHeight="1">
      <c r="A22" s="48">
        <v>6</v>
      </c>
      <c r="B22" s="49" t="s">
        <v>43</v>
      </c>
      <c r="C22" s="50" t="s">
        <v>44</v>
      </c>
      <c r="D22" s="50" t="s">
        <v>54</v>
      </c>
      <c r="E22" s="50" t="s">
        <v>53</v>
      </c>
      <c r="F22" s="52">
        <v>120</v>
      </c>
      <c r="G22" s="53">
        <v>0</v>
      </c>
      <c r="H22" s="53">
        <v>0</v>
      </c>
      <c r="I22" s="53">
        <f t="shared" si="0"/>
        <v>0</v>
      </c>
      <c r="J22" s="53">
        <f t="shared" si="1"/>
        <v>0</v>
      </c>
      <c r="K22" s="53">
        <f t="shared" si="2"/>
        <v>0</v>
      </c>
      <c r="L22" s="53">
        <f t="shared" si="3"/>
        <v>0</v>
      </c>
    </row>
    <row r="23" spans="1:12" s="25" customFormat="1" ht="24" customHeight="1">
      <c r="A23" s="48">
        <v>8</v>
      </c>
      <c r="B23" s="49" t="s">
        <v>43</v>
      </c>
      <c r="C23" s="50" t="s">
        <v>55</v>
      </c>
      <c r="D23" s="50" t="s">
        <v>56</v>
      </c>
      <c r="E23" s="50" t="s">
        <v>53</v>
      </c>
      <c r="F23" s="52">
        <v>240</v>
      </c>
      <c r="G23" s="53">
        <v>0</v>
      </c>
      <c r="H23" s="53">
        <v>0</v>
      </c>
      <c r="I23" s="53">
        <f t="shared" si="0"/>
        <v>0</v>
      </c>
      <c r="J23" s="53">
        <f t="shared" si="1"/>
        <v>0</v>
      </c>
      <c r="K23" s="53">
        <f t="shared" si="2"/>
        <v>0</v>
      </c>
      <c r="L23" s="53">
        <f t="shared" si="3"/>
        <v>0</v>
      </c>
    </row>
    <row r="24" spans="1:12" s="25" customFormat="1" ht="27" customHeight="1">
      <c r="A24" s="48">
        <v>9</v>
      </c>
      <c r="B24" s="49" t="s">
        <v>43</v>
      </c>
      <c r="C24" s="50" t="s">
        <v>57</v>
      </c>
      <c r="D24" s="50" t="s">
        <v>58</v>
      </c>
      <c r="E24" s="50" t="s">
        <v>46</v>
      </c>
      <c r="F24" s="52">
        <v>240</v>
      </c>
      <c r="G24" s="53">
        <v>0</v>
      </c>
      <c r="H24" s="53">
        <v>0</v>
      </c>
      <c r="I24" s="53">
        <f t="shared" si="0"/>
        <v>0</v>
      </c>
      <c r="J24" s="53">
        <f t="shared" si="1"/>
        <v>0</v>
      </c>
      <c r="K24" s="53">
        <f t="shared" si="2"/>
        <v>0</v>
      </c>
      <c r="L24" s="53">
        <f t="shared" si="3"/>
        <v>0</v>
      </c>
    </row>
    <row r="25" spans="1:12" s="25" customFormat="1" ht="11.25" customHeight="1">
      <c r="A25" s="48">
        <v>10</v>
      </c>
      <c r="B25" s="49" t="s">
        <v>43</v>
      </c>
      <c r="C25" s="50" t="s">
        <v>59</v>
      </c>
      <c r="D25" s="50" t="s">
        <v>60</v>
      </c>
      <c r="E25" s="50" t="s">
        <v>40</v>
      </c>
      <c r="F25" s="52">
        <v>320</v>
      </c>
      <c r="G25" s="53">
        <v>0</v>
      </c>
      <c r="H25" s="53">
        <v>0</v>
      </c>
      <c r="I25" s="53">
        <f t="shared" si="0"/>
        <v>0</v>
      </c>
      <c r="J25" s="53">
        <f t="shared" si="1"/>
        <v>0</v>
      </c>
      <c r="K25" s="53">
        <f t="shared" si="2"/>
        <v>0</v>
      </c>
      <c r="L25" s="53">
        <f t="shared" si="3"/>
        <v>0</v>
      </c>
    </row>
    <row r="26" spans="1:12" s="25" customFormat="1" ht="11.25" customHeight="1">
      <c r="A26" s="48">
        <v>11</v>
      </c>
      <c r="B26" s="49" t="s">
        <v>43</v>
      </c>
      <c r="C26" s="50" t="s">
        <v>61</v>
      </c>
      <c r="D26" s="50" t="s">
        <v>62</v>
      </c>
      <c r="E26" s="50" t="s">
        <v>40</v>
      </c>
      <c r="F26" s="52">
        <v>60</v>
      </c>
      <c r="G26" s="53">
        <v>0</v>
      </c>
      <c r="H26" s="53">
        <v>0</v>
      </c>
      <c r="I26" s="53">
        <f t="shared" si="0"/>
        <v>0</v>
      </c>
      <c r="J26" s="53">
        <f t="shared" si="1"/>
        <v>0</v>
      </c>
      <c r="K26" s="53">
        <f t="shared" si="2"/>
        <v>0</v>
      </c>
      <c r="L26" s="53">
        <f t="shared" si="3"/>
        <v>0</v>
      </c>
    </row>
    <row r="27" spans="1:12" s="25" customFormat="1" ht="11.25" customHeight="1">
      <c r="A27" s="48">
        <v>12</v>
      </c>
      <c r="B27" s="49" t="s">
        <v>43</v>
      </c>
      <c r="C27" s="50" t="s">
        <v>63</v>
      </c>
      <c r="D27" s="50" t="s">
        <v>64</v>
      </c>
      <c r="E27" s="50" t="s">
        <v>53</v>
      </c>
      <c r="F27" s="52">
        <v>150</v>
      </c>
      <c r="G27" s="53">
        <v>0</v>
      </c>
      <c r="H27" s="53">
        <v>0</v>
      </c>
      <c r="I27" s="53">
        <f t="shared" si="0"/>
        <v>0</v>
      </c>
      <c r="J27" s="53">
        <f t="shared" si="1"/>
        <v>0</v>
      </c>
      <c r="K27" s="53">
        <f t="shared" si="2"/>
        <v>0</v>
      </c>
      <c r="L27" s="53">
        <f t="shared" si="3"/>
        <v>0</v>
      </c>
    </row>
    <row r="28" spans="1:12" s="25" customFormat="1" ht="11.25" customHeight="1">
      <c r="A28" s="48">
        <v>13</v>
      </c>
      <c r="B28" s="49" t="s">
        <v>43</v>
      </c>
      <c r="C28" s="50" t="s">
        <v>65</v>
      </c>
      <c r="D28" s="50" t="s">
        <v>66</v>
      </c>
      <c r="E28" s="50" t="s">
        <v>46</v>
      </c>
      <c r="F28" s="52">
        <v>14</v>
      </c>
      <c r="G28" s="53">
        <v>0</v>
      </c>
      <c r="H28" s="53">
        <v>0</v>
      </c>
      <c r="I28" s="53">
        <f t="shared" si="0"/>
        <v>0</v>
      </c>
      <c r="J28" s="53">
        <f t="shared" si="1"/>
        <v>0</v>
      </c>
      <c r="K28" s="53">
        <f t="shared" si="2"/>
        <v>0</v>
      </c>
      <c r="L28" s="53">
        <f t="shared" si="3"/>
        <v>0</v>
      </c>
    </row>
    <row r="29" spans="1:12" s="25" customFormat="1" ht="11.25" customHeight="1">
      <c r="A29" s="48">
        <v>14</v>
      </c>
      <c r="B29" s="49" t="s">
        <v>43</v>
      </c>
      <c r="C29" s="50" t="s">
        <v>67</v>
      </c>
      <c r="D29" s="50" t="s">
        <v>68</v>
      </c>
      <c r="E29" s="50" t="s">
        <v>46</v>
      </c>
      <c r="F29" s="52">
        <v>1</v>
      </c>
      <c r="G29" s="53">
        <v>0</v>
      </c>
      <c r="H29" s="53">
        <v>0</v>
      </c>
      <c r="I29" s="53">
        <f t="shared" si="0"/>
        <v>0</v>
      </c>
      <c r="J29" s="53">
        <f t="shared" si="1"/>
        <v>0</v>
      </c>
      <c r="K29" s="53">
        <f t="shared" si="2"/>
        <v>0</v>
      </c>
      <c r="L29" s="53">
        <f t="shared" si="3"/>
        <v>0</v>
      </c>
    </row>
    <row r="30" spans="1:12" s="25" customFormat="1" ht="11.25" customHeight="1">
      <c r="A30" s="48">
        <v>15</v>
      </c>
      <c r="B30" s="49" t="s">
        <v>43</v>
      </c>
      <c r="C30" s="50" t="s">
        <v>67</v>
      </c>
      <c r="D30" s="50" t="s">
        <v>69</v>
      </c>
      <c r="E30" s="50" t="s">
        <v>46</v>
      </c>
      <c r="F30" s="52">
        <v>15</v>
      </c>
      <c r="G30" s="53">
        <v>0</v>
      </c>
      <c r="H30" s="53">
        <v>0</v>
      </c>
      <c r="I30" s="53">
        <v>0</v>
      </c>
      <c r="J30" s="53">
        <f t="shared" si="1"/>
        <v>0</v>
      </c>
      <c r="K30" s="53">
        <f t="shared" si="2"/>
        <v>0</v>
      </c>
      <c r="L30" s="53">
        <f t="shared" si="3"/>
        <v>0</v>
      </c>
    </row>
    <row r="31" spans="1:12" s="25" customFormat="1" ht="11.25" customHeight="1">
      <c r="A31" s="48">
        <v>16</v>
      </c>
      <c r="B31" s="49" t="s">
        <v>43</v>
      </c>
      <c r="C31" s="50" t="s">
        <v>70</v>
      </c>
      <c r="D31" s="50" t="s">
        <v>71</v>
      </c>
      <c r="E31" s="50" t="s">
        <v>46</v>
      </c>
      <c r="F31" s="52">
        <v>30</v>
      </c>
      <c r="G31" s="53">
        <v>0</v>
      </c>
      <c r="H31" s="53">
        <v>0</v>
      </c>
      <c r="I31" s="53">
        <f t="shared" ref="I31:I38" si="4">SUM(G31:H31)</f>
        <v>0</v>
      </c>
      <c r="J31" s="53">
        <f t="shared" si="1"/>
        <v>0</v>
      </c>
      <c r="K31" s="53">
        <f t="shared" si="2"/>
        <v>0</v>
      </c>
      <c r="L31" s="53">
        <f t="shared" si="3"/>
        <v>0</v>
      </c>
    </row>
    <row r="32" spans="1:12" s="25" customFormat="1" ht="11.25" customHeight="1">
      <c r="A32" s="48">
        <v>17</v>
      </c>
      <c r="B32" s="49" t="s">
        <v>43</v>
      </c>
      <c r="C32" s="50" t="s">
        <v>72</v>
      </c>
      <c r="D32" s="50" t="s">
        <v>73</v>
      </c>
      <c r="E32" s="50" t="s">
        <v>46</v>
      </c>
      <c r="F32" s="52">
        <v>30</v>
      </c>
      <c r="G32" s="53">
        <v>0</v>
      </c>
      <c r="H32" s="53">
        <v>0</v>
      </c>
      <c r="I32" s="53">
        <f t="shared" si="4"/>
        <v>0</v>
      </c>
      <c r="J32" s="53">
        <f t="shared" si="1"/>
        <v>0</v>
      </c>
      <c r="K32" s="53">
        <f t="shared" si="2"/>
        <v>0</v>
      </c>
      <c r="L32" s="53">
        <f t="shared" si="3"/>
        <v>0</v>
      </c>
    </row>
    <row r="33" spans="1:12" s="25" customFormat="1" ht="22.35" customHeight="1">
      <c r="A33" s="48">
        <v>18</v>
      </c>
      <c r="B33" s="49" t="s">
        <v>43</v>
      </c>
      <c r="C33" s="50" t="s">
        <v>74</v>
      </c>
      <c r="D33" s="50" t="s">
        <v>75</v>
      </c>
      <c r="E33" s="50"/>
      <c r="F33" s="52">
        <v>30</v>
      </c>
      <c r="G33" s="53">
        <v>0</v>
      </c>
      <c r="H33" s="53">
        <v>0</v>
      </c>
      <c r="I33" s="53">
        <f t="shared" si="4"/>
        <v>0</v>
      </c>
      <c r="J33" s="53">
        <f t="shared" si="1"/>
        <v>0</v>
      </c>
      <c r="K33" s="53">
        <f t="shared" si="2"/>
        <v>0</v>
      </c>
      <c r="L33" s="53">
        <f t="shared" si="3"/>
        <v>0</v>
      </c>
    </row>
    <row r="34" spans="1:12" s="25" customFormat="1" ht="11.25" customHeight="1">
      <c r="A34" s="48">
        <v>19</v>
      </c>
      <c r="B34" s="49" t="s">
        <v>43</v>
      </c>
      <c r="C34" s="50" t="s">
        <v>76</v>
      </c>
      <c r="D34" s="50" t="s">
        <v>77</v>
      </c>
      <c r="E34" s="50" t="s">
        <v>46</v>
      </c>
      <c r="F34" s="52">
        <v>15</v>
      </c>
      <c r="G34" s="53">
        <v>0</v>
      </c>
      <c r="H34" s="53">
        <v>0</v>
      </c>
      <c r="I34" s="53">
        <f t="shared" si="4"/>
        <v>0</v>
      </c>
      <c r="J34" s="53">
        <f t="shared" si="1"/>
        <v>0</v>
      </c>
      <c r="K34" s="53">
        <f t="shared" si="2"/>
        <v>0</v>
      </c>
      <c r="L34" s="53">
        <f t="shared" si="3"/>
        <v>0</v>
      </c>
    </row>
    <row r="35" spans="1:12" s="25" customFormat="1" ht="11.25" customHeight="1">
      <c r="A35" s="48">
        <v>20</v>
      </c>
      <c r="B35" s="49" t="s">
        <v>43</v>
      </c>
      <c r="C35" s="50" t="s">
        <v>78</v>
      </c>
      <c r="D35" s="50" t="s">
        <v>79</v>
      </c>
      <c r="E35" s="50" t="s">
        <v>46</v>
      </c>
      <c r="F35" s="52">
        <v>15</v>
      </c>
      <c r="G35" s="53">
        <v>0</v>
      </c>
      <c r="H35" s="53">
        <v>0</v>
      </c>
      <c r="I35" s="53">
        <f t="shared" si="4"/>
        <v>0</v>
      </c>
      <c r="J35" s="53">
        <f t="shared" si="1"/>
        <v>0</v>
      </c>
      <c r="K35" s="53">
        <f t="shared" si="2"/>
        <v>0</v>
      </c>
      <c r="L35" s="53">
        <f t="shared" si="3"/>
        <v>0</v>
      </c>
    </row>
    <row r="36" spans="1:12" s="25" customFormat="1" ht="11.25" customHeight="1">
      <c r="A36" s="48">
        <v>21</v>
      </c>
      <c r="B36" s="49" t="s">
        <v>43</v>
      </c>
      <c r="C36" s="50" t="s">
        <v>80</v>
      </c>
      <c r="D36" s="50" t="s">
        <v>84</v>
      </c>
      <c r="E36" s="50" t="s">
        <v>85</v>
      </c>
      <c r="F36" s="52">
        <v>1</v>
      </c>
      <c r="G36" s="53">
        <v>0</v>
      </c>
      <c r="H36" s="53">
        <v>0</v>
      </c>
      <c r="I36" s="53">
        <f t="shared" si="4"/>
        <v>0</v>
      </c>
      <c r="J36" s="53">
        <f t="shared" si="1"/>
        <v>0</v>
      </c>
      <c r="K36" s="53">
        <f t="shared" si="2"/>
        <v>0</v>
      </c>
      <c r="L36" s="53">
        <f t="shared" si="3"/>
        <v>0</v>
      </c>
    </row>
    <row r="37" spans="1:12" s="25" customFormat="1" ht="11.25" customHeight="1">
      <c r="A37" s="48">
        <v>22</v>
      </c>
      <c r="B37" s="49" t="s">
        <v>43</v>
      </c>
      <c r="C37" s="50" t="s">
        <v>81</v>
      </c>
      <c r="D37" s="50"/>
      <c r="E37" s="50"/>
      <c r="F37" s="52">
        <v>0</v>
      </c>
      <c r="G37" s="53">
        <v>0</v>
      </c>
      <c r="H37" s="53">
        <v>0</v>
      </c>
      <c r="I37" s="53">
        <f t="shared" si="4"/>
        <v>0</v>
      </c>
      <c r="J37" s="53">
        <f t="shared" si="1"/>
        <v>0</v>
      </c>
      <c r="K37" s="53">
        <f t="shared" si="2"/>
        <v>0</v>
      </c>
      <c r="L37" s="53">
        <f t="shared" si="3"/>
        <v>0</v>
      </c>
    </row>
    <row r="38" spans="1:12" s="25" customFormat="1" ht="11.25" customHeight="1">
      <c r="A38" s="48">
        <v>23</v>
      </c>
      <c r="B38" s="49" t="s">
        <v>43</v>
      </c>
      <c r="C38" s="50" t="s">
        <v>82</v>
      </c>
      <c r="D38" s="50"/>
      <c r="E38" s="50"/>
      <c r="F38" s="52">
        <v>0</v>
      </c>
      <c r="G38" s="53">
        <v>0</v>
      </c>
      <c r="H38" s="53">
        <v>0</v>
      </c>
      <c r="I38" s="53">
        <f t="shared" si="4"/>
        <v>0</v>
      </c>
      <c r="J38" s="53">
        <f t="shared" si="1"/>
        <v>0</v>
      </c>
      <c r="K38" s="53">
        <f t="shared" si="2"/>
        <v>0</v>
      </c>
      <c r="L38" s="53">
        <f t="shared" si="3"/>
        <v>0</v>
      </c>
    </row>
    <row r="39" spans="1:12" s="25" customFormat="1" ht="30.75" customHeight="1">
      <c r="A39" s="54"/>
      <c r="B39" s="55"/>
      <c r="C39" s="56"/>
      <c r="D39" s="56" t="s">
        <v>83</v>
      </c>
      <c r="E39" s="56"/>
      <c r="F39" s="57"/>
      <c r="G39" s="58"/>
      <c r="H39" s="58"/>
      <c r="I39" s="58"/>
      <c r="J39" s="58">
        <f>J13+J16</f>
        <v>0</v>
      </c>
      <c r="K39" s="58">
        <f>K13+K16</f>
        <v>0</v>
      </c>
      <c r="L39" s="58">
        <f>L13+L16</f>
        <v>0</v>
      </c>
    </row>
    <row r="40" spans="1:12" ht="12" customHeight="1">
      <c r="F40" s="62"/>
    </row>
    <row r="41" spans="1:12" ht="12" customHeight="1">
      <c r="F41" s="62"/>
    </row>
    <row r="42" spans="1:12" ht="12" customHeight="1">
      <c r="F42" s="62"/>
    </row>
    <row r="43" spans="1:12" ht="12" customHeight="1">
      <c r="F43" s="62"/>
    </row>
    <row r="44" spans="1:12" ht="12" customHeight="1">
      <c r="F44" s="62"/>
    </row>
    <row r="45" spans="1:12" ht="12" customHeight="1">
      <c r="F45" s="62"/>
    </row>
    <row r="46" spans="1:12" ht="12" customHeight="1">
      <c r="F46" s="62"/>
    </row>
    <row r="47" spans="1:12" ht="12" customHeight="1">
      <c r="F47" s="62"/>
    </row>
    <row r="48" spans="1:12" ht="12" customHeight="1">
      <c r="F48" s="62"/>
    </row>
    <row r="49" spans="6:6" ht="12" customHeight="1">
      <c r="F49" s="62"/>
    </row>
    <row r="50" spans="6:6" ht="12" customHeight="1">
      <c r="F50" s="62"/>
    </row>
    <row r="65528" ht="12.75" customHeight="1"/>
    <row r="65529" ht="12.75" customHeight="1"/>
  </sheetData>
  <mergeCells count="1">
    <mergeCell ref="A1:L1"/>
  </mergeCells>
  <pageMargins left="0.39370078740157477" right="0.39370078740157477" top="1.1811023622047245" bottom="1.4637795275590553" header="0.78740157480314954" footer="0"/>
  <pageSetup paperSize="0" fitToWidth="0" fitToHeight="0" orientation="landscape" horizontalDpi="0" verticalDpi="0" copies="0"/>
  <headerFooter alignWithMargins="0">
    <oddFooter>&amp;C&amp;"MS Sans Serif1,Regular"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Elektroinstalace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Gaudl</dc:creator>
  <cp:lastModifiedBy>Jeřábková Hana</cp:lastModifiedBy>
  <cp:revision>39</cp:revision>
  <dcterms:created xsi:type="dcterms:W3CDTF">2024-10-08T10:55:07Z</dcterms:created>
  <dcterms:modified xsi:type="dcterms:W3CDTF">2024-10-18T07:58:05Z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