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nSedláček(Pavepro)\Desktop\"/>
    </mc:Choice>
  </mc:AlternateContent>
  <bookViews>
    <workbookView xWindow="0" yWindow="0" windowWidth="0" windowHeight="0"/>
  </bookViews>
  <sheets>
    <sheet name="Rekapitulace stavby" sheetId="1" r:id="rId1"/>
    <sheet name="SO 100 - Pozemní komunikace" sheetId="2" r:id="rId2"/>
    <sheet name="VRN - Vedlejší rozpočtové...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100 - Pozemní komunikace'!$C$84:$K$199</definedName>
    <definedName name="_xlnm.Print_Area" localSheetId="1">'SO 100 - Pozemní komunikace'!$C$4:$J$39,'SO 100 - Pozemní komunikace'!$C$45:$J$66,'SO 100 - Pozemní komunikace'!$C$72:$K$199</definedName>
    <definedName name="_xlnm.Print_Titles" localSheetId="1">'SO 100 - Pozemní komunikace'!$84:$84</definedName>
    <definedName name="_xlnm._FilterDatabase" localSheetId="2" hidden="1">'VRN - Vedlejší rozpočtové...'!$C$83:$K$101</definedName>
    <definedName name="_xlnm.Print_Area" localSheetId="2">'VRN - Vedlejší rozpočtové...'!$C$4:$J$39,'VRN - Vedlejší rozpočtové...'!$C$45:$J$65,'VRN - Vedlejší rozpočtové...'!$C$71:$K$101</definedName>
    <definedName name="_xlnm.Print_Titles" localSheetId="2">'VRN - Vedlejší rozpočtové...'!$83:$83</definedName>
    <definedName name="_xlnm.Print_Area" localSheetId="3">'Seznam figur'!$C$4:$G$51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99"/>
  <c r="BH99"/>
  <c r="BG99"/>
  <c r="BF99"/>
  <c r="T99"/>
  <c r="T98"/>
  <c r="R99"/>
  <c r="R98"/>
  <c r="P99"/>
  <c r="P98"/>
  <c r="BI95"/>
  <c r="BH95"/>
  <c r="BG95"/>
  <c r="BF95"/>
  <c r="T95"/>
  <c r="T94"/>
  <c r="R95"/>
  <c r="R94"/>
  <c r="P95"/>
  <c r="P94"/>
  <c r="BI91"/>
  <c r="BH91"/>
  <c r="BG91"/>
  <c r="BF91"/>
  <c r="T91"/>
  <c r="T90"/>
  <c r="R91"/>
  <c r="R90"/>
  <c r="P91"/>
  <c r="P90"/>
  <c r="BI87"/>
  <c r="BH87"/>
  <c r="BG87"/>
  <c r="BF87"/>
  <c r="T87"/>
  <c r="T86"/>
  <c r="T85"/>
  <c r="T84"/>
  <c r="R87"/>
  <c r="R86"/>
  <c r="R85"/>
  <c r="R84"/>
  <c r="P87"/>
  <c r="P86"/>
  <c r="P85"/>
  <c r="P84"/>
  <c i="1" r="AU56"/>
  <c i="3" r="J81"/>
  <c r="J80"/>
  <c r="F80"/>
  <c r="F78"/>
  <c r="E76"/>
  <c r="J55"/>
  <c r="J54"/>
  <c r="F54"/>
  <c r="F52"/>
  <c r="E50"/>
  <c r="J18"/>
  <c r="E18"/>
  <c r="F55"/>
  <c r="J17"/>
  <c r="J12"/>
  <c r="J78"/>
  <c r="E7"/>
  <c r="E74"/>
  <c i="2" r="J37"/>
  <c r="J36"/>
  <c i="1" r="AY55"/>
  <c i="2" r="J35"/>
  <c i="1" r="AX55"/>
  <c i="2"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81"/>
  <c r="BH181"/>
  <c r="BG181"/>
  <c r="BF181"/>
  <c r="T181"/>
  <c r="R181"/>
  <c r="P181"/>
  <c r="BI177"/>
  <c r="BH177"/>
  <c r="BG177"/>
  <c r="BF177"/>
  <c r="T177"/>
  <c r="R177"/>
  <c r="P177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1" r="L50"/>
  <c r="AM50"/>
  <c r="AM49"/>
  <c r="L49"/>
  <c r="AM47"/>
  <c r="L47"/>
  <c r="L45"/>
  <c r="L44"/>
  <c i="3" r="BK87"/>
  <c i="2" r="J142"/>
  <c r="BK144"/>
  <c r="J91"/>
  <c r="J135"/>
  <c i="3" r="J91"/>
  <c i="1" r="AS54"/>
  <c i="2" r="J129"/>
  <c r="BK119"/>
  <c r="BK147"/>
  <c r="J159"/>
  <c r="BK88"/>
  <c r="BK157"/>
  <c r="F36"/>
  <c r="J162"/>
  <c r="BK151"/>
  <c r="J181"/>
  <c r="BK97"/>
  <c r="BK167"/>
  <c r="BK114"/>
  <c r="BK162"/>
  <c r="J124"/>
  <c r="BK159"/>
  <c r="BK171"/>
  <c r="J105"/>
  <c r="J147"/>
  <c r="BK91"/>
  <c r="J101"/>
  <c r="J148"/>
  <c r="J187"/>
  <c r="BK141"/>
  <c r="J190"/>
  <c r="BK142"/>
  <c r="BK181"/>
  <c r="J97"/>
  <c r="J195"/>
  <c r="BK139"/>
  <c r="BK93"/>
  <c r="J141"/>
  <c i="3" r="BK95"/>
  <c r="BK91"/>
  <c i="2" r="BK148"/>
  <c r="BK109"/>
  <c r="J88"/>
  <c r="BK105"/>
  <c r="J139"/>
  <c r="J154"/>
  <c r="J151"/>
  <c r="BK101"/>
  <c r="J145"/>
  <c r="J109"/>
  <c r="BK195"/>
  <c r="BK190"/>
  <c r="J144"/>
  <c r="J160"/>
  <c i="3" r="J99"/>
  <c i="2" r="BK129"/>
  <c r="F37"/>
  <c i="3" r="J87"/>
  <c i="2" r="BK177"/>
  <c r="J93"/>
  <c r="J119"/>
  <c r="BK135"/>
  <c r="BK160"/>
  <c r="J157"/>
  <c r="J171"/>
  <c r="BK124"/>
  <c i="3" r="J95"/>
  <c i="2" r="J114"/>
  <c r="BK154"/>
  <c r="J177"/>
  <c i="3" r="BK99"/>
  <c i="2" r="BK145"/>
  <c r="J167"/>
  <c r="BK187"/>
  <c r="F35"/>
  <c r="F34"/>
  <c l="1" r="R87"/>
  <c r="T113"/>
  <c r="T87"/>
  <c r="R176"/>
  <c r="P87"/>
  <c r="BK113"/>
  <c r="J113"/>
  <c r="J62"/>
  <c r="P176"/>
  <c r="T134"/>
  <c r="T161"/>
  <c r="R113"/>
  <c r="T176"/>
  <c r="BK134"/>
  <c r="J134"/>
  <c r="J63"/>
  <c r="R161"/>
  <c r="R134"/>
  <c r="BK161"/>
  <c r="J161"/>
  <c r="J64"/>
  <c r="BK87"/>
  <c r="P113"/>
  <c r="BK176"/>
  <c r="J176"/>
  <c r="J65"/>
  <c r="P134"/>
  <c r="P161"/>
  <c i="3" r="BK86"/>
  <c r="J86"/>
  <c r="J61"/>
  <c r="BK90"/>
  <c r="J90"/>
  <c r="J62"/>
  <c r="BK94"/>
  <c r="J94"/>
  <c r="J63"/>
  <c r="BK98"/>
  <c r="J98"/>
  <c r="J64"/>
  <c r="J52"/>
  <c i="2" r="J87"/>
  <c r="J61"/>
  <c i="3" r="F81"/>
  <c r="BE99"/>
  <c r="E48"/>
  <c r="BE87"/>
  <c r="BE91"/>
  <c r="BE95"/>
  <c i="1" r="BB55"/>
  <c r="BA55"/>
  <c i="2" r="F82"/>
  <c r="BE91"/>
  <c r="BE105"/>
  <c r="BE114"/>
  <c r="BE167"/>
  <c r="BE171"/>
  <c i="1" r="BC55"/>
  <c i="2" r="BE88"/>
  <c r="BE93"/>
  <c r="BE124"/>
  <c r="BE135"/>
  <c r="BE144"/>
  <c r="BE195"/>
  <c r="E48"/>
  <c r="BE97"/>
  <c r="BE101"/>
  <c r="BE154"/>
  <c r="BE157"/>
  <c r="J52"/>
  <c r="BE109"/>
  <c r="BE119"/>
  <c r="BE129"/>
  <c r="BE142"/>
  <c r="BE159"/>
  <c r="BE160"/>
  <c r="BE162"/>
  <c r="BE177"/>
  <c r="BE181"/>
  <c r="BE187"/>
  <c r="BE190"/>
  <c r="BE139"/>
  <c r="BE141"/>
  <c r="BE145"/>
  <c r="BE147"/>
  <c r="BE148"/>
  <c r="BE151"/>
  <c i="1" r="BD55"/>
  <c i="2" r="J34"/>
  <c i="3" r="F35"/>
  <c i="1" r="BB56"/>
  <c r="BB54"/>
  <c r="W31"/>
  <c i="3" r="F34"/>
  <c i="1" r="BA56"/>
  <c r="BA54"/>
  <c r="W30"/>
  <c i="3" r="J34"/>
  <c i="1" r="AW56"/>
  <c i="3" r="F37"/>
  <c i="1" r="BD56"/>
  <c r="BD54"/>
  <c r="W33"/>
  <c i="3" r="F36"/>
  <c i="1" r="BC56"/>
  <c r="BC54"/>
  <c r="AY54"/>
  <c l="1" r="AW55"/>
  <c i="2" r="BK86"/>
  <c r="J86"/>
  <c r="J60"/>
  <c r="T86"/>
  <c r="T85"/>
  <c r="P86"/>
  <c r="P85"/>
  <c i="1" r="AU55"/>
  <c i="2" r="R86"/>
  <c r="R85"/>
  <c i="3" r="BK85"/>
  <c r="J85"/>
  <c r="J60"/>
  <c i="1" r="AW54"/>
  <c r="AK30"/>
  <c i="3" r="J33"/>
  <c i="1" r="AV56"/>
  <c r="AT56"/>
  <c r="AU54"/>
  <c i="2" r="J33"/>
  <c i="1" r="AV55"/>
  <c r="AT55"/>
  <c r="W32"/>
  <c r="AX54"/>
  <c i="3" r="F33"/>
  <c i="1" r="AZ56"/>
  <c i="2" r="F33"/>
  <c i="1" r="AZ55"/>
  <c i="3" l="1" r="BK84"/>
  <c r="J84"/>
  <c r="J59"/>
  <c i="2" r="BK85"/>
  <c r="J85"/>
  <c r="J30"/>
  <c i="1" r="AG55"/>
  <c r="AZ54"/>
  <c r="W29"/>
  <c i="2" l="1" r="J39"/>
  <c r="J59"/>
  <c i="1" r="AN55"/>
  <c i="3" r="J30"/>
  <c i="1" r="AG56"/>
  <c r="AG54"/>
  <c r="AK26"/>
  <c r="AV54"/>
  <c r="AK29"/>
  <c r="AK35"/>
  <c i="3" l="1" r="J39"/>
  <c i="1" r="AN56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<sst xmlns="http://schemas.openxmlformats.org/spreadsheetml/2006/main">
  <si>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</si>
  <si>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</si>
  <si>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</si>
  <si>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</si>
  <si>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</si>
  <si>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{6bea1406-830d-4261-899e-468eaff35bdd}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</si>
  <si>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</si>
  <si>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</si>
  <si>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</si>
  <si>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</si>
  <si>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</si>
  <si>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</si>
  <si>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</si>
  <si>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</si>
  <si>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24PP1001-05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</si>
  <si>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</si>
  <si>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</si>
  <si>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DGP - ul. Slezská</t>
  </si>
  <si>
    <t>KSO:</t>
  </si>
  <si>
    <t/>
  </si>
  <si>
    <t>CC-CZ:</t>
  </si>
  <si>
    <t>Místo:</t>
  </si>
  <si>
    <t>ul. Slezská, Chomutov</t>
  </si>
  <si>
    <t>Datum:</t>
  </si>
  <si>
    <t>16. 5. 2024</t>
  </si>
  <si>
    <t>Zadavatel:</t>
  </si>
  <si>
    <t>IČ:</t>
  </si>
  <si>
    <t>00261891</t>
  </si>
  <si>
    <t>Statutární město Chomutov</t>
  </si>
  <si>
    <t>DIČ:</t>
  </si>
  <si>
    <t>CZ00261891</t>
  </si>
  <si>
    <t>Uchazeč:</t>
  </si>
  <si>
    <t>Vyplň údaj</t>
  </si>
  <si>
    <t>Projektant:</t>
  </si>
  <si>
    <t>09323988</t>
  </si>
  <si>
    <t>Pavepro s.r.o.</t>
  </si>
  <si>
    <t>CZ09323988</t>
  </si>
  <si>
    <t>True</t>
  </si>
  <si>
    <t>Zpracovatel:</t>
  </si>
  <si>
    <t>Ing. Jan Sedláček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</si>
  <si>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</si>
  <si>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</si>
  <si>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</si>
  <si>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</si>
  <si>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</si>
  <si>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</si>
  <si>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</si>
  <si>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</si>
  <si>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</si>
  <si>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</si>
  <si>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</si>
  <si>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</si>
  <si>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</si>
  <si>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</si>
  <si>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</si>
  <si>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</si>
  <si>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</si>
  <si>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</si>
  <si>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</si>
  <si>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</si>
  <si>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</si>
  <si>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</si>
  <si>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</si>
  <si>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</si>
  <si>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</si>
  <si>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</si>
  <si>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</si>
  <si>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</si>
  <si>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</si>
  <si>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</si>
  <si>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</si>
  <si>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</si>
  <si>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</si>
  <si>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</si>
  <si>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</si>
  <si>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</si>
  <si>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</si>
  <si>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</si>
  <si>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</si>
  <si>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</si>
  <si>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</si>
  <si>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100</t>
  </si>
  <si>
    <t>Pozemní komunikace</t>
  </si>
  <si>
    <t>STA</t>
  </si>
  <si>
    <t>1</t>
  </si>
  <si>
    <t>{faaa9cdd-8128-4e3c-89bb-0cf5d572d0ba}</t>
  </si>
  <si>
    <t>2</t>
  </si>
  <si>
    <t>VRN</t>
  </si>
  <si>
    <t>Vedlejší rozpočtové náklady</t>
  </si>
  <si>
    <t>{e754fa7a-a419-459e-a383-96b985815b2d}</t>
  </si>
  <si>
    <t>VOZ</t>
  </si>
  <si>
    <t>Plocha opravované vozovky</t>
  </si>
  <si>
    <t>m2</t>
  </si>
  <si>
    <t>1322</t>
  </si>
  <si>
    <t>3</t>
  </si>
  <si>
    <t>SAN</t>
  </si>
  <si>
    <t>Plocha lokálních sanací</t>
  </si>
  <si>
    <t>264,4</t>
  </si>
  <si>
    <t>KRYCÍ LIST SOUPISU PRACÍ</t>
  </si>
  <si>
    <t>odp_bet</t>
  </si>
  <si>
    <t>Hmotnost odpadu tř. 17 01 01</t>
  </si>
  <si>
    <t>t</t>
  </si>
  <si>
    <t>2,3</t>
  </si>
  <si>
    <t>odp_asf</t>
  </si>
  <si>
    <t>Hmotnost odpadu tř. 17 03 02</t>
  </si>
  <si>
    <t>182,8</t>
  </si>
  <si>
    <t>odp_zem</t>
  </si>
  <si>
    <t>Hmotnost odpadu tř. 17 05 04</t>
  </si>
  <si>
    <t>159,292</t>
  </si>
  <si>
    <t>odp</t>
  </si>
  <si>
    <t>Hmotnost odpadu celkem</t>
  </si>
  <si>
    <t>344,392</t>
  </si>
  <si>
    <t>Objekt:</t>
  </si>
  <si>
    <t>SO 100 - Pozemní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</si>
  <si>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</si>
  <si>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</si>
  <si>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</si>
  <si>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</si>
  <si>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</si>
  <si>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</si>
  <si>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</si>
  <si>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</si>
  <si>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</si>
  <si>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</si>
  <si>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</si>
  <si>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</si>
  <si>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</si>
  <si>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</si>
  <si>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</si>
  <si>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</si>
  <si>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</si>
  <si>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</si>
  <si>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</si>
  <si>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</si>
  <si>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</si>
  <si>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</si>
  <si>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</si>
  <si>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</si>
  <si>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</si>
  <si>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</si>
  <si>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</si>
  <si>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</si>
  <si>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</si>
  <si>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113107041</t>
  </si>
  <si>
    <t>Odstranění podkladů nebo krytů při překopech inženýrských sítí s přemístěním hmot na skládku ve vzdálenosti do 3 m nebo s naložením na dopravní prostředek ručně živičných, o tl. vrstvy do 50 mm</t>
  </si>
  <si>
    <t>CS ÚRS 2024 01</t>
  </si>
  <si>
    <t>4</t>
  </si>
  <si>
    <t>-1511190036</t>
  </si>
  <si>
    <t>Online PSC</t>
  </si>
  <si>
    <t>https://podminky.urs.cz/item/CS_URS_2024_01/113107041</t>
  </si>
  <si>
    <t>P</t>
  </si>
  <si>
    <t>Poznámka k položce:_x000d_
Dobourání kolem UV, šachet, hrnků.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</si>
  <si>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</si>
  <si>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</si>
  <si>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267203454</t>
  </si>
  <si>
    <t>https://podminky.urs.cz/item/CS_URS_2024_01/113107042</t>
  </si>
  <si>
    <t>113154253</t>
  </si>
  <si>
    <t>Frézování živičného podkladu nebo krytu s naložením na dopravní prostředek plochy přes 500 do 1 000 m2 s překážkami v trase pruhu šířky do 1 m, tloušťky vrstvy 50 mm</t>
  </si>
  <si>
    <t>-422893489</t>
  </si>
  <si>
    <t>https://podminky.urs.cz/item/CS_URS_2024_01/113154253</t>
  </si>
  <si>
    <t>VV</t>
  </si>
  <si>
    <t>SAN-5</t>
  </si>
  <si>
    <t>Součet</t>
  </si>
  <si>
    <t>113154363</t>
  </si>
  <si>
    <t>Frézování živičného podkladu nebo krytu s naložením na dopravní prostředek plochy přes 1 000 do 10 000 m2 s překážkami v trase pruhu šířky přes 1 m do 2 m, tloušťky vrstvy 50 mm</t>
  </si>
  <si>
    <t>-1138662628</t>
  </si>
  <si>
    <t>https://podminky.urs.cz/item/CS_URS_2024_01/113154363</t>
  </si>
  <si>
    <t>VOZ - 12</t>
  </si>
  <si>
    <t>5</t>
  </si>
  <si>
    <t>122257203</t>
  </si>
  <si>
    <t>Odkopávky a prokopávky nezapažené pro silnice a dálnice strojně v omezeném prostoru v hornině třídy těžitelnosti I do 100 m3</t>
  </si>
  <si>
    <t>m3</t>
  </si>
  <si>
    <t>1436535498</t>
  </si>
  <si>
    <t>https://podminky.urs.cz/item/CS_URS_2024_01/122257203</t>
  </si>
  <si>
    <t>san *0,25</t>
  </si>
  <si>
    <t>6</t>
  </si>
  <si>
    <t>133151101</t>
  </si>
  <si>
    <t>Hloubení nezapažených šachet strojně v hornině třídy těžitelnosti I skupiny 1 a 2 do 20 m3</t>
  </si>
  <si>
    <t>-273160798</t>
  </si>
  <si>
    <t>https://podminky.urs.cz/item/CS_URS_2024_01/133151101</t>
  </si>
  <si>
    <t>5* (1,4*1,4*1,1) "nové UV"</t>
  </si>
  <si>
    <t>7</t>
  </si>
  <si>
    <t>181951112</t>
  </si>
  <si>
    <t>Úprava pláně vyrovnáním výškových rozdílů strojně v hornině třídy těžitelnosti I, skupiny 1 až 3 se zhutněním</t>
  </si>
  <si>
    <t>269995029</t>
  </si>
  <si>
    <t>https://podminky.urs.cz/item/CS_URS_2024_01/181951112</t>
  </si>
  <si>
    <t>san</t>
  </si>
  <si>
    <t>Komunikace pozemní</t>
  </si>
  <si>
    <t>8</t>
  </si>
  <si>
    <t>564871011</t>
  </si>
  <si>
    <t>Podklad ze štěrkodrti ŠD s rozprostřením a zhutněním plochy jednotlivě do 100 m2, po zhutnění tl. 250 mm</t>
  </si>
  <si>
    <t>-1016612841</t>
  </si>
  <si>
    <t>https://podminky.urs.cz/item/CS_URS_2024_01/564871011</t>
  </si>
  <si>
    <t>Poznámka k položce:_x000d_
Vrstva ŠDa (0/32 či 0/63), tl. 250 mm, ČSN 73 6126-1</t>
  </si>
  <si>
    <t>9</t>
  </si>
  <si>
    <t>565135101</t>
  </si>
  <si>
    <t>Asfaltový beton vrstva podkladní ACP 16 (obalované kamenivo střednězrnné - OKS) s rozprostřením a zhutněním v pruhu šířky do 1,5 m, po zhutnění tl. 50 mm</t>
  </si>
  <si>
    <t>-960999122</t>
  </si>
  <si>
    <t>https://podminky.urs.cz/item/CS_URS_2024_01/565135101</t>
  </si>
  <si>
    <t>Poznámka k položce:_x000d_
ACP 16; 50/70, tl. 50 mm; ČSN 73 6121</t>
  </si>
  <si>
    <t>10</t>
  </si>
  <si>
    <t>573231108</t>
  </si>
  <si>
    <t>Postřik spojovací PS bez posypu kamenivem ze silniční emulze, v množství 0,50 kg/m2</t>
  </si>
  <si>
    <t>1311712314</t>
  </si>
  <si>
    <t>https://podminky.urs.cz/item/CS_URS_2024_01/573231108</t>
  </si>
  <si>
    <t>Poznámka k položce:_x000d_
kationaktivní asf. emulze C 60 B 4-5; 0,5 kg/m2 zbytkového pojiva</t>
  </si>
  <si>
    <t>11</t>
  </si>
  <si>
    <t>577144221</t>
  </si>
  <si>
    <t>Asfaltový beton vrstva obrusná ACO 11 (ABS) s rozprostřením a se zhutněním z nemodifikovaného asfaltu v pruhu šířky přes 3 m tř. II, po zhutnění tl. 50 mm</t>
  </si>
  <si>
    <t>-667987179</t>
  </si>
  <si>
    <t>https://podminky.urs.cz/item/CS_URS_2024_01/577144221</t>
  </si>
  <si>
    <t>Poznámka k položce:_x000d_
ACO 11, 50/70, tl. 50 mm, ČSN 73 6121</t>
  </si>
  <si>
    <t>Trubní vedení</t>
  </si>
  <si>
    <t>890411851</t>
  </si>
  <si>
    <t>Bourání šachet a jímek strojně velikosti obestavěného prostoru do 1,5 m3 z prefabrikovaných skruží</t>
  </si>
  <si>
    <t>1746283036</t>
  </si>
  <si>
    <t>https://podminky.urs.cz/item/CS_URS_2024_01/890411851</t>
  </si>
  <si>
    <t>"bourání UV" 5*0,24</t>
  </si>
  <si>
    <t>13</t>
  </si>
  <si>
    <t>895941301</t>
  </si>
  <si>
    <t>Osazení vpusti uliční z betonových dílců DN 450 dno s výtokem</t>
  </si>
  <si>
    <t>kus</t>
  </si>
  <si>
    <t>1577680289</t>
  </si>
  <si>
    <t>https://podminky.urs.cz/item/CS_URS_2024_01/895941301</t>
  </si>
  <si>
    <t>14</t>
  </si>
  <si>
    <t>M</t>
  </si>
  <si>
    <t>59224498</t>
  </si>
  <si>
    <t>vpusť uliční DN 450 kaliště s odtokem 200mm 450/250x50mm</t>
  </si>
  <si>
    <t>-506864761</t>
  </si>
  <si>
    <t>15</t>
  </si>
  <si>
    <t>895941313</t>
  </si>
  <si>
    <t>Osazení vpusti uliční z betonových dílců DN 450 skruž horní 295 mm</t>
  </si>
  <si>
    <t>-1927955272</t>
  </si>
  <si>
    <t>https://podminky.urs.cz/item/CS_URS_2024_01/895941313</t>
  </si>
  <si>
    <t>16</t>
  </si>
  <si>
    <t>59223857</t>
  </si>
  <si>
    <t>skruž betonová horní pro uliční vpusť 450x295x50mm</t>
  </si>
  <si>
    <t>-1668264754</t>
  </si>
  <si>
    <t>17</t>
  </si>
  <si>
    <t>895941322</t>
  </si>
  <si>
    <t>Osazení vpusti uliční z betonových dílců DN 450 skruž středová 295 mm</t>
  </si>
  <si>
    <t>-910647948</t>
  </si>
  <si>
    <t>https://podminky.urs.cz/item/CS_URS_2024_01/895941322</t>
  </si>
  <si>
    <t>18</t>
  </si>
  <si>
    <t>59223862</t>
  </si>
  <si>
    <t>skruž betonová středová pro uliční vpusť 450x295x50mm</t>
  </si>
  <si>
    <t>-1380066762</t>
  </si>
  <si>
    <t>19</t>
  </si>
  <si>
    <t>899132212</t>
  </si>
  <si>
    <t>Výměna (výšková úprava) poklopu vodovodního samonivelačního nebo pevného šoupátkového</t>
  </si>
  <si>
    <t>1752535612</t>
  </si>
  <si>
    <t>https://podminky.urs.cz/item/CS_URS_2024_01/899132212</t>
  </si>
  <si>
    <t>Poznámka k položce:_x000d_
Pouze výšková úprava, bez dodání nového poklopu</t>
  </si>
  <si>
    <t>20</t>
  </si>
  <si>
    <t>899133111</t>
  </si>
  <si>
    <t>Výměna (výšková úprava) poklopu s použitím plastových vyrovnávacích prvků kanalizačního s rámem osazeného na betonové šachtě pevného</t>
  </si>
  <si>
    <t>978218489</t>
  </si>
  <si>
    <t>https://podminky.urs.cz/item/CS_URS_2024_01/899133111</t>
  </si>
  <si>
    <t>899133211</t>
  </si>
  <si>
    <t>Výměna (výšková úprava) vtokové mříže uliční vpusti na betonové skruži s použitím betonových vyrovnávacích prvků</t>
  </si>
  <si>
    <t>-1136418389</t>
  </si>
  <si>
    <t>https://podminky.urs.cz/item/CS_URS_2024_01/899133211</t>
  </si>
  <si>
    <t>Poznámka k položce:_x000d_
Pouze výšková úprava, bez dodání nové mříže</t>
  </si>
  <si>
    <t>22</t>
  </si>
  <si>
    <t>899204112</t>
  </si>
  <si>
    <t>Osazení mříží litinových včetně rámů a košů na bahno pro třídu zatížení D400, E600</t>
  </si>
  <si>
    <t>-191506916</t>
  </si>
  <si>
    <t>https://podminky.urs.cz/item/CS_URS_2024_01/899204112</t>
  </si>
  <si>
    <t>23</t>
  </si>
  <si>
    <t>55241040</t>
  </si>
  <si>
    <t>mříž litinová 600/40T, 420x620 D400</t>
  </si>
  <si>
    <t>-50524835</t>
  </si>
  <si>
    <t>24</t>
  </si>
  <si>
    <t>napoj_UV</t>
  </si>
  <si>
    <t>Napojení přípojek DN do 200 na stávající potrubí, šachtu, UV</t>
  </si>
  <si>
    <t>ks</t>
  </si>
  <si>
    <t>365066597</t>
  </si>
  <si>
    <t>Ostatní konstrukce a práce, bourání</t>
  </si>
  <si>
    <t>25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</si>
  <si>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</si>
  <si>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</si>
  <si>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m</t>
  </si>
  <si>
    <t>-188643911</t>
  </si>
  <si>
    <t>https://podminky.urs.cz/item/CS_URS_2024_01/919732211</t>
  </si>
  <si>
    <t>Poznámka k položce:_x000d_
Část úseku se nebude dělat v celé šířce - studená pracovní spára._x000d_
Dále pak napojení na stávající povrchy.</t>
  </si>
  <si>
    <t>242</t>
  </si>
  <si>
    <t>26</t>
  </si>
  <si>
    <t>919735112</t>
  </si>
  <si>
    <t>Řezání stávajícího živičného krytu nebo podkladu hloubky přes 50 do 100 mm</t>
  </si>
  <si>
    <t>-741212168</t>
  </si>
  <si>
    <t>https://podminky.urs.cz/item/CS_URS_2024_01/919735112</t>
  </si>
  <si>
    <t>Poznámka k položce:_x000d_
Řezání rámečků v místech sanací</t>
  </si>
  <si>
    <t>"odhad" 120</t>
  </si>
  <si>
    <t>27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</si>
  <si>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</si>
  <si>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</si>
  <si>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2098977735</t>
  </si>
  <si>
    <t>https://podminky.urs.cz/item/CS_URS_2024_01/938909331</t>
  </si>
  <si>
    <t>Poznámka k položce:_x000d_
Popř. strojně pomocí čisticího vozu._x000d_
V ceně je i odvoz a likvidace vzniklého odpadu.</t>
  </si>
  <si>
    <t>997</t>
  </si>
  <si>
    <t>Přesun sutě</t>
  </si>
  <si>
    <t>28</t>
  </si>
  <si>
    <t>997221551</t>
  </si>
  <si>
    <t>Vodorovná doprava suti bez naložení, ale se složením a s hrubým urovnáním ze sypkých materiálů, na vzdálenost do 1 km</t>
  </si>
  <si>
    <t>-337730202</t>
  </si>
  <si>
    <t>https://podminky.urs.cz/item/CS_URS_2024_01/997221551</t>
  </si>
  <si>
    <t>odp_bet+odp_zem+odp_asf</t>
  </si>
  <si>
    <t>29</t>
  </si>
  <si>
    <t>997221559</t>
  </si>
  <si>
    <t>Vodorovná doprava suti bez naložení, ale se složením a s hrubým urovnáním Příplatek k ceně za každý další započatý 1 km přes 1 km</t>
  </si>
  <si>
    <t>1847464019</t>
  </si>
  <si>
    <t>https://podminky.urs.cz/item/CS_URS_2024_01/997221559</t>
  </si>
  <si>
    <t>Poznámka k položce:_x000d_
Odhad dopravní vzdálenosti na recyklační skládku: 20 km</t>
  </si>
  <si>
    <t>344,392*25 'Přepočtené koeficientem množství</t>
  </si>
  <si>
    <t>30</t>
  </si>
  <si>
    <t>997221861</t>
  </si>
  <si>
    <t>Poplatek za uložení stavebního odpadu na recyklační skládce (skládkovné) z prostého betonu zatříděného do Katalogu odpadů pod kódem 17 01 01</t>
  </si>
  <si>
    <t>-1325010561</t>
  </si>
  <si>
    <t>https://podminky.urs.cz/item/CS_URS_2024_01/997221861</t>
  </si>
  <si>
    <t>31</t>
  </si>
  <si>
    <t>997221873</t>
  </si>
  <si>
    <t>Poplatek za uložení stavebního odpadu na recyklační skládce (skládkovné) zeminy a kamení zatříděného do Katalogu odpadů pod kódem 17 05 04</t>
  </si>
  <si>
    <t>1437397250</t>
  </si>
  <si>
    <t>https://podminky.urs.cz/item/CS_URS_2024_01/997221873</t>
  </si>
  <si>
    <t>"odkop podkladu" 66,1 * 2,1 "OH kameniva"</t>
  </si>
  <si>
    <t>"výkop pro UV" 10,78 * 1,9 "směsná OH výkopku"</t>
  </si>
  <si>
    <t>32</t>
  </si>
  <si>
    <t>997221875</t>
  </si>
  <si>
    <t>Poplatek za uložení stavebního odpadu na recyklační skládce (skládkovné) asfaltového bez obsahu dehtu zatříděného do Katalogu odpadů pod kódem 17 03 02</t>
  </si>
  <si>
    <t>430993581</t>
  </si>
  <si>
    <t>https://podminky.urs.cz/item/CS_URS_2024_01/997221875</t>
  </si>
  <si>
    <t>Poznámka k položce:_x000d_
Zatřídění dle Vyhlášky 283/2023 Sb. - ZAS-T1_x000d_
Možná dohoda s Objednatelem o odběru k dalšímu využití.</t>
  </si>
  <si>
    <t>1,2+1,1+29,8+150,7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</si>
  <si>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</si>
  <si>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</si>
  <si>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</si>
  <si>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</si>
  <si>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</si>
  <si>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</si>
  <si>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</si>
  <si>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012002000</t>
  </si>
  <si>
    <t>Geodetické práce</t>
  </si>
  <si>
    <t>kpl</t>
  </si>
  <si>
    <t>1024</t>
  </si>
  <si>
    <t>1631684796</t>
  </si>
  <si>
    <t>https://podminky.urs.cz/item/CS_URS_2024_01/012002000</t>
  </si>
  <si>
    <t>Poznámka k položce:_x000d_
Zaměření skutečně provedeného rozsahu - podklad pro fakturaci</t>
  </si>
  <si>
    <t>VRN3</t>
  </si>
  <si>
    <t>Zařízení staveniště</t>
  </si>
  <si>
    <t>034002000</t>
  </si>
  <si>
    <t>Zabezpečení staveniště</t>
  </si>
  <si>
    <t>663298538</t>
  </si>
  <si>
    <t>https://podminky.urs.cz/item/CS_URS_2024_01/034002000</t>
  </si>
  <si>
    <t>Poznámka k položce:_x000d_
Náklady na osazení, pronájem a odstranění přechodného dopravního značení</t>
  </si>
  <si>
    <t>VRN4</t>
  </si>
  <si>
    <t>Inženýrská činnost</t>
  </si>
  <si>
    <t>040001000</t>
  </si>
  <si>
    <t>176996292</t>
  </si>
  <si>
    <t>https://podminky.urs.cz/item/CS_URS_2024_01/040001000</t>
  </si>
  <si>
    <t>Poznámka k položce:_x000d_
Zajištění exsitencí inženýrských sítí vč. vytyčení</t>
  </si>
  <si>
    <t>VRN7</t>
  </si>
  <si>
    <t>Provozní vlivy</t>
  </si>
  <si>
    <t>072103001</t>
  </si>
  <si>
    <t>Projednání DIO a zajištění DIR komunikace II.a III. třídy</t>
  </si>
  <si>
    <t>-1824509779</t>
  </si>
  <si>
    <t>https://podminky.urs.cz/item/CS_URS_2024_01/072103001</t>
  </si>
  <si>
    <t>Poznámka k položce:_x000d_
Vypracování dopravně inženýrského opatření vč. zajištění vydání rozhodnutí o zvláštním užívání (MÍSTNÍ KOMUNIKACE)</t>
  </si>
  <si>
    <t>SEZNAM FIGUR</t>
  </si>
  <si>
    <t>Výměra</t>
  </si>
  <si>
    <t xml:space="preserve"> SO 100</t>
  </si>
  <si>
    <t>Použití figury:</t>
  </si>
  <si>
    <t>Vodorovná doprava suti ze sypkých materiálů do 1 km</t>
  </si>
  <si>
    <t>Příplatek ZKD 1 km u vodorovné dopravy suti ze sypkých materiálů</t>
  </si>
  <si>
    <t>Poplatek za uložení na recyklační skládce (skládkovné) stavebního odpadu asfaltového bez obsahu dehtu zatříděného do Katalogu odpadů pod kódem 17 03 02</t>
  </si>
  <si>
    <t>Poplatek za uložení na recyklační skládce (skládkovné) stavebního odpadu z prostého betonu pod kódem 17 01 01</t>
  </si>
  <si>
    <t>Poplatek za uložení na recyklační skládce (skládkovné) stavebního odpadu zeminy a kamení zatříděného do Katalogu odpadů pod kódem 17 05 04</t>
  </si>
  <si>
    <t>"odečteno digitálně - 20 % plochy VOZ" voz*0,2</t>
  </si>
  <si>
    <t>Frézování živičného krytu tl 50 mm pruh š přes 0,5 do 1 m pl přes 500 do 1000 m2 s překážkami v trase</t>
  </si>
  <si>
    <t>Odkopávky a prokopávky nezapažené pro silnice a dálnice v hornině třídy těžitelnosti I objem do 100 m3 strojně v omezeném prostoru</t>
  </si>
  <si>
    <t>Úprava pláně v hornině třídy těžitelnosti I skupiny 1 až 3 se zhutněním strojně</t>
  </si>
  <si>
    <t>Podklad ze štěrkodrtě ŠD plochy do 100 m2 tl 250 mm</t>
  </si>
  <si>
    <t>Asfaltový beton vrstva podkladní ACP 16 (obalované kamenivo OKS) tl 50 mm š do 1,5 m</t>
  </si>
  <si>
    <t>"odečteno digitálně" 1322</t>
  </si>
  <si>
    <t>Frézování živičného krytu tl 50 mm pruh š přes 1 do 2 m pl přes 1000 do 10000 m2 s překážkami v trase</t>
  </si>
  <si>
    <t>Postřik živičný spojovací ze silniční emulze v množství 0,50 kg/m2</t>
  </si>
  <si>
    <t>Asfaltový beton vrstva obrusná ACO 11 (ABS) tř. II tl 50 mm š přes 3 m z nemodifikovaného asfaltu</t>
  </si>
  <si>
    <t>Čištění vozovek metením ručně podkladu nebo krytu betonového nebo živičného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</si>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</sst>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0" fontId="22" fillId="0" borderId="16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041" TargetMode="External" /><Relationship Id="rId2" Type="http://schemas.openxmlformats.org/officeDocument/2006/relationships/hyperlink" Target="https://podminky.urs.cz/item/CS_URS_2024_01/113107042" TargetMode="External" /><Relationship Id="rId3" Type="http://schemas.openxmlformats.org/officeDocument/2006/relationships/hyperlink" Target="https://podminky.urs.cz/item/CS_URS_2024_01/113154253" TargetMode="External" /><Relationship Id="rId4" Type="http://schemas.openxmlformats.org/officeDocument/2006/relationships/hyperlink" Target="https://podminky.urs.cz/item/CS_URS_2024_01/113154363" TargetMode="External" /><Relationship Id="rId5" Type="http://schemas.openxmlformats.org/officeDocument/2006/relationships/hyperlink" Target="https://podminky.urs.cz/item/CS_URS_2024_01/122257203" TargetMode="External" /><Relationship Id="rId6" Type="http://schemas.openxmlformats.org/officeDocument/2006/relationships/hyperlink" Target="https://podminky.urs.cz/item/CS_URS_2024_01/133151101" TargetMode="External" /><Relationship Id="rId7" Type="http://schemas.openxmlformats.org/officeDocument/2006/relationships/hyperlink" Target="https://podminky.urs.cz/item/CS_URS_2024_01/181951112" TargetMode="External" /><Relationship Id="rId8" Type="http://schemas.openxmlformats.org/officeDocument/2006/relationships/hyperlink" Target="https://podminky.urs.cz/item/CS_URS_2024_01/564871011" TargetMode="External" /><Relationship Id="rId9" Type="http://schemas.openxmlformats.org/officeDocument/2006/relationships/hyperlink" Target="https://podminky.urs.cz/item/CS_URS_2024_01/565135101" TargetMode="External" /><Relationship Id="rId10" Type="http://schemas.openxmlformats.org/officeDocument/2006/relationships/hyperlink" Target="https://podminky.urs.cz/item/CS_URS_2024_01/573231108" TargetMode="External" /><Relationship Id="rId11" Type="http://schemas.openxmlformats.org/officeDocument/2006/relationships/hyperlink" Target="https://podminky.urs.cz/item/CS_URS_2024_01/577144221" TargetMode="External" /><Relationship Id="rId12" Type="http://schemas.openxmlformats.org/officeDocument/2006/relationships/hyperlink" Target="https://podminky.urs.cz/item/CS_URS_2024_01/890411851" TargetMode="External" /><Relationship Id="rId13" Type="http://schemas.openxmlformats.org/officeDocument/2006/relationships/hyperlink" Target="https://podminky.urs.cz/item/CS_URS_2024_01/895941301" TargetMode="External" /><Relationship Id="rId14" Type="http://schemas.openxmlformats.org/officeDocument/2006/relationships/hyperlink" Target="https://podminky.urs.cz/item/CS_URS_2024_01/895941313" TargetMode="External" /><Relationship Id="rId15" Type="http://schemas.openxmlformats.org/officeDocument/2006/relationships/hyperlink" Target="https://podminky.urs.cz/item/CS_URS_2024_01/895941322" TargetMode="External" /><Relationship Id="rId16" Type="http://schemas.openxmlformats.org/officeDocument/2006/relationships/hyperlink" Target="https://podminky.urs.cz/item/CS_URS_2024_01/899132212" TargetMode="External" /><Relationship Id="rId17" Type="http://schemas.openxmlformats.org/officeDocument/2006/relationships/hyperlink" Target="https://podminky.urs.cz/item/CS_URS_2024_01/899133111" TargetMode="External" /><Relationship Id="rId18" Type="http://schemas.openxmlformats.org/officeDocument/2006/relationships/hyperlink" Target="https://podminky.urs.cz/item/CS_URS_2024_01/899133211" TargetMode="External" /><Relationship Id="rId19" Type="http://schemas.openxmlformats.org/officeDocument/2006/relationships/hyperlink" Target="https://podminky.urs.cz/item/CS_URS_2024_01/899204112" TargetMode="External" /><Relationship Id="rId20" Type="http://schemas.openxmlformats.org/officeDocument/2006/relationships/hyperlink" Target="https://podminky.urs.cz/item/CS_URS_2024_01/919732211" TargetMode="External" /><Relationship Id="rId21" Type="http://schemas.openxmlformats.org/officeDocument/2006/relationships/hyperlink" Target="https://podminky.urs.cz/item/CS_URS_2024_01/919735112" TargetMode="External" /><Relationship Id="rId22" Type="http://schemas.openxmlformats.org/officeDocument/2006/relationships/hyperlink" Target="https://podminky.urs.cz/item/CS_URS_2024_01/938909331" TargetMode="External" /><Relationship Id="rId23" Type="http://schemas.openxmlformats.org/officeDocument/2006/relationships/hyperlink" Target="https://podminky.urs.cz/item/CS_URS_2024_01/997221551" TargetMode="External" /><Relationship Id="rId24" Type="http://schemas.openxmlformats.org/officeDocument/2006/relationships/hyperlink" Target="https://podminky.urs.cz/item/CS_URS_2024_01/997221559" TargetMode="External" /><Relationship Id="rId25" Type="http://schemas.openxmlformats.org/officeDocument/2006/relationships/hyperlink" Target="https://podminky.urs.cz/item/CS_URS_2024_01/997221861" TargetMode="External" /><Relationship Id="rId26" Type="http://schemas.openxmlformats.org/officeDocument/2006/relationships/hyperlink" Target="https://podminky.urs.cz/item/CS_URS_2024_01/997221873" TargetMode="External" /><Relationship Id="rId27" Type="http://schemas.openxmlformats.org/officeDocument/2006/relationships/hyperlink" Target="https://podminky.urs.cz/item/CS_URS_2024_01/997221875" TargetMode="External" /><Relationship Id="rId2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002000" TargetMode="External" /><Relationship Id="rId2" Type="http://schemas.openxmlformats.org/officeDocument/2006/relationships/hyperlink" Target="https://podminky.urs.cz/item/CS_URS_2024_01/034002000" TargetMode="External" /><Relationship Id="rId3" Type="http://schemas.openxmlformats.org/officeDocument/2006/relationships/hyperlink" Target="https://podminky.urs.cz/item/CS_URS_2024_01/040001000" TargetMode="External" /><Relationship Id="rId4" Type="http://schemas.openxmlformats.org/officeDocument/2006/relationships/hyperlink" Target="https://podminky.urs.cz/item/CS_URS_2024_01/072103001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24PP1001-05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DGP - ul. Slezská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ul. Slezská, Chomutov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16. 5. 2024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Chomutov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Pavepro s.r.o.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>Ing. Jan Sedláček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19</v>
      </c>
    </row>
    <row r="55" s="7" customFormat="1" ht="16.5" customHeight="1">
      <c r="A55" s="112" t="s">
        <v>80</v>
      </c>
      <c r="B55" s="113"/>
      <c r="C55" s="114"/>
      <c r="D55" s="115" t="s">
        <v>81</v>
      </c>
      <c r="E55" s="115"/>
      <c r="F55" s="115"/>
      <c r="G55" s="115"/>
      <c r="H55" s="115"/>
      <c r="I55" s="116"/>
      <c r="J55" s="115" t="s">
        <v>82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100 - Pozemní komunikace'!J30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83</v>
      </c>
      <c r="AR55" s="119"/>
      <c r="AS55" s="120">
        <v>0</v>
      </c>
      <c r="AT55" s="121">
        <f>ROUND(SUM(AV55:AW55),2)</f>
        <v>0</v>
      </c>
      <c r="AU55" s="122">
        <f>'SO 100 - Pozemní komunikace'!P85</f>
        <v>0</v>
      </c>
      <c r="AV55" s="121">
        <f>'SO 100 - Pozemní komunikace'!J33</f>
        <v>0</v>
      </c>
      <c r="AW55" s="121">
        <f>'SO 100 - Pozemní komunikace'!J34</f>
        <v>0</v>
      </c>
      <c r="AX55" s="121">
        <f>'SO 100 - Pozemní komunikace'!J35</f>
        <v>0</v>
      </c>
      <c r="AY55" s="121">
        <f>'SO 100 - Pozemní komunikace'!J36</f>
        <v>0</v>
      </c>
      <c r="AZ55" s="121">
        <f>'SO 100 - Pozemní komunikace'!F33</f>
        <v>0</v>
      </c>
      <c r="BA55" s="121">
        <f>'SO 100 - Pozemní komunikace'!F34</f>
        <v>0</v>
      </c>
      <c r="BB55" s="121">
        <f>'SO 100 - Pozemní komunikace'!F35</f>
        <v>0</v>
      </c>
      <c r="BC55" s="121">
        <f>'SO 100 - Pozemní komunikace'!F36</f>
        <v>0</v>
      </c>
      <c r="BD55" s="123">
        <f>'SO 100 - Pozemní komunikace'!F37</f>
        <v>0</v>
      </c>
      <c r="BE55" s="7"/>
      <c r="BT55" s="124" t="s">
        <v>84</v>
      </c>
      <c r="BV55" s="124" t="s">
        <v>78</v>
      </c>
      <c r="BW55" s="124" t="s">
        <v>85</v>
      </c>
      <c r="BX55" s="124" t="s">
        <v>5</v>
      </c>
      <c r="CL55" s="124" t="s">
        <v>19</v>
      </c>
      <c r="CM55" s="124" t="s">
        <v>86</v>
      </c>
    </row>
    <row r="56" s="7" customFormat="1" ht="16.5" customHeight="1">
      <c r="A56" s="112" t="s">
        <v>80</v>
      </c>
      <c r="B56" s="113"/>
      <c r="C56" s="114"/>
      <c r="D56" s="115" t="s">
        <v>87</v>
      </c>
      <c r="E56" s="115"/>
      <c r="F56" s="115"/>
      <c r="G56" s="115"/>
      <c r="H56" s="115"/>
      <c r="I56" s="116"/>
      <c r="J56" s="115" t="s">
        <v>88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'VRN - Vedlejší rozpočtové...'!J30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83</v>
      </c>
      <c r="AR56" s="119"/>
      <c r="AS56" s="125">
        <v>0</v>
      </c>
      <c r="AT56" s="126">
        <f>ROUND(SUM(AV56:AW56),2)</f>
        <v>0</v>
      </c>
      <c r="AU56" s="127">
        <f>'VRN - Vedlejší rozpočtové...'!P84</f>
        <v>0</v>
      </c>
      <c r="AV56" s="126">
        <f>'VRN - Vedlejší rozpočtové...'!J33</f>
        <v>0</v>
      </c>
      <c r="AW56" s="126">
        <f>'VRN - Vedlejší rozpočtové...'!J34</f>
        <v>0</v>
      </c>
      <c r="AX56" s="126">
        <f>'VRN - Vedlejší rozpočtové...'!J35</f>
        <v>0</v>
      </c>
      <c r="AY56" s="126">
        <f>'VRN - Vedlejší rozpočtové...'!J36</f>
        <v>0</v>
      </c>
      <c r="AZ56" s="126">
        <f>'VRN - Vedlejší rozpočtové...'!F33</f>
        <v>0</v>
      </c>
      <c r="BA56" s="126">
        <f>'VRN - Vedlejší rozpočtové...'!F34</f>
        <v>0</v>
      </c>
      <c r="BB56" s="126">
        <f>'VRN - Vedlejší rozpočtové...'!F35</f>
        <v>0</v>
      </c>
      <c r="BC56" s="126">
        <f>'VRN - Vedlejší rozpočtové...'!F36</f>
        <v>0</v>
      </c>
      <c r="BD56" s="128">
        <f>'VRN - Vedlejší rozpočtové...'!F37</f>
        <v>0</v>
      </c>
      <c r="BE56" s="7"/>
      <c r="BT56" s="124" t="s">
        <v>84</v>
      </c>
      <c r="BV56" s="124" t="s">
        <v>78</v>
      </c>
      <c r="BW56" s="124" t="s">
        <v>89</v>
      </c>
      <c r="BX56" s="124" t="s">
        <v>5</v>
      </c>
      <c r="CL56" s="124" t="s">
        <v>19</v>
      </c>
      <c r="CM56" s="124" t="s">
        <v>86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htWydqa9SRiwVJYkI4g/nfjVUnYp6HgLDAgbd8Ih/5eOspELpb/OafIOAQmtrBbtj9ZrTjvwzLHmXV+2GbayNA==" hashValue="d7jofwHMzVy206R9fibh91JPbQ3+3JN7OFId/vf3Qy2yDTNwwVbQAdQAQhGjmxbOesPDUGNDSiXivQ3l9ngvkA==" algorithmName="SHA-512" password="CDD7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100 - Pozemní komunikace'!C2" display="/"/>
    <hyperlink ref="A5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29" t="s">
        <v>90</v>
      </c>
      <c r="BA2" s="129" t="s">
        <v>91</v>
      </c>
      <c r="BB2" s="129" t="s">
        <v>92</v>
      </c>
      <c r="BC2" s="129" t="s">
        <v>93</v>
      </c>
      <c r="BD2" s="12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86</v>
      </c>
      <c r="AZ3" s="129" t="s">
        <v>95</v>
      </c>
      <c r="BA3" s="129" t="s">
        <v>96</v>
      </c>
      <c r="BB3" s="129" t="s">
        <v>92</v>
      </c>
      <c r="BC3" s="129" t="s">
        <v>97</v>
      </c>
      <c r="BD3" s="129" t="s">
        <v>94</v>
      </c>
    </row>
    <row r="4" s="1" customFormat="1" ht="24.96" customHeight="1">
      <c r="B4" s="21"/>
      <c r="D4" s="132" t="s">
        <v>98</v>
      </c>
      <c r="L4" s="21"/>
      <c r="M4" s="133" t="s">
        <v>10</v>
      </c>
      <c r="AT4" s="18" t="s">
        <v>4</v>
      </c>
      <c r="AZ4" s="129" t="s">
        <v>99</v>
      </c>
      <c r="BA4" s="129" t="s">
        <v>100</v>
      </c>
      <c r="BB4" s="129" t="s">
        <v>101</v>
      </c>
      <c r="BC4" s="129" t="s">
        <v>102</v>
      </c>
      <c r="BD4" s="129" t="s">
        <v>86</v>
      </c>
    </row>
    <row r="5" s="1" customFormat="1" ht="6.96" customHeight="1">
      <c r="B5" s="21"/>
      <c r="L5" s="21"/>
      <c r="AZ5" s="129" t="s">
        <v>103</v>
      </c>
      <c r="BA5" s="129" t="s">
        <v>104</v>
      </c>
      <c r="BB5" s="129" t="s">
        <v>101</v>
      </c>
      <c r="BC5" s="129" t="s">
        <v>105</v>
      </c>
      <c r="BD5" s="129" t="s">
        <v>86</v>
      </c>
    </row>
    <row r="6" s="1" customFormat="1" ht="12" customHeight="1">
      <c r="B6" s="21"/>
      <c r="D6" s="134" t="s">
        <v>16</v>
      </c>
      <c r="L6" s="21"/>
      <c r="AZ6" s="129" t="s">
        <v>106</v>
      </c>
      <c r="BA6" s="129" t="s">
        <v>107</v>
      </c>
      <c r="BB6" s="129" t="s">
        <v>101</v>
      </c>
      <c r="BC6" s="129" t="s">
        <v>108</v>
      </c>
      <c r="BD6" s="129" t="s">
        <v>86</v>
      </c>
    </row>
    <row r="7" s="1" customFormat="1" ht="16.5" customHeight="1">
      <c r="B7" s="21"/>
      <c r="E7" s="135" t="str">
        <f>'Rekapitulace stavby'!K6</f>
        <v>DGP - ul. Slezská</v>
      </c>
      <c r="F7" s="134"/>
      <c r="G7" s="134"/>
      <c r="H7" s="134"/>
      <c r="L7" s="21"/>
      <c r="AZ7" s="129" t="s">
        <v>109</v>
      </c>
      <c r="BA7" s="129" t="s">
        <v>110</v>
      </c>
      <c r="BB7" s="129" t="s">
        <v>101</v>
      </c>
      <c r="BC7" s="129" t="s">
        <v>111</v>
      </c>
      <c r="BD7" s="129" t="s">
        <v>86</v>
      </c>
    </row>
    <row r="8" s="2" customFormat="1" ht="12" customHeight="1">
      <c r="A8" s="39"/>
      <c r="B8" s="45"/>
      <c r="C8" s="39"/>
      <c r="D8" s="134" t="s">
        <v>112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113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16. 5. 2024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30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31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33</v>
      </c>
      <c r="E20" s="39"/>
      <c r="F20" s="39"/>
      <c r="G20" s="39"/>
      <c r="H20" s="39"/>
      <c r="I20" s="134" t="s">
        <v>26</v>
      </c>
      <c r="J20" s="138" t="s">
        <v>34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35</v>
      </c>
      <c r="F21" s="39"/>
      <c r="G21" s="39"/>
      <c r="H21" s="39"/>
      <c r="I21" s="134" t="s">
        <v>29</v>
      </c>
      <c r="J21" s="138" t="s">
        <v>36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38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39</v>
      </c>
      <c r="F24" s="39"/>
      <c r="G24" s="39"/>
      <c r="H24" s="39"/>
      <c r="I24" s="134" t="s">
        <v>29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40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42</v>
      </c>
      <c r="E30" s="39"/>
      <c r="F30" s="39"/>
      <c r="G30" s="39"/>
      <c r="H30" s="39"/>
      <c r="I30" s="39"/>
      <c r="J30" s="146">
        <f>ROUND(J85,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44</v>
      </c>
      <c r="G32" s="39"/>
      <c r="H32" s="39"/>
      <c r="I32" s="147" t="s">
        <v>43</v>
      </c>
      <c r="J32" s="147" t="s">
        <v>45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46</v>
      </c>
      <c r="E33" s="134" t="s">
        <v>47</v>
      </c>
      <c r="F33" s="149">
        <f>ROUND((SUM(BE85:BE199)),  2)</f>
        <v>0</v>
      </c>
      <c r="G33" s="39"/>
      <c r="H33" s="39"/>
      <c r="I33" s="150">
        <v>0.20999999999999999</v>
      </c>
      <c r="J33" s="149">
        <f>ROUND(((SUM(BE85:BE199))*I33),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48</v>
      </c>
      <c r="F34" s="149">
        <f>ROUND((SUM(BF85:BF199)),  2)</f>
        <v>0</v>
      </c>
      <c r="G34" s="39"/>
      <c r="H34" s="39"/>
      <c r="I34" s="150">
        <v>0.12</v>
      </c>
      <c r="J34" s="149">
        <f>ROUND(((SUM(BF85:BF199))*I34),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49</v>
      </c>
      <c r="F35" s="149">
        <f>ROUND((SUM(BG85:BG199)),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50</v>
      </c>
      <c r="F36" s="149">
        <f>ROUND((SUM(BH85:BH199)),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51</v>
      </c>
      <c r="F37" s="149">
        <f>ROUND((SUM(BI85:BI199)),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DGP - ul. Slezská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100 - Pozemní komunikace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ul. Slezská, Chomutov</v>
      </c>
      <c r="G52" s="41"/>
      <c r="H52" s="41"/>
      <c r="I52" s="33" t="s">
        <v>23</v>
      </c>
      <c r="J52" s="73" t="str">
        <f>IF(J12="","",J12)</f>
        <v>16. 5. 2024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Chomutov</v>
      </c>
      <c r="G54" s="41"/>
      <c r="H54" s="41"/>
      <c r="I54" s="33" t="s">
        <v>33</v>
      </c>
      <c r="J54" s="37" t="str">
        <f>E21</f>
        <v>Pavepro s.r.o.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Jan Sedláček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115</v>
      </c>
      <c r="D57" s="164"/>
      <c r="E57" s="164"/>
      <c r="F57" s="164"/>
      <c r="G57" s="164"/>
      <c r="H57" s="164"/>
      <c r="I57" s="164"/>
      <c r="J57" s="165" t="s">
        <v>116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74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7"/>
      <c r="C60" s="168"/>
      <c r="D60" s="169" t="s">
        <v>118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119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120</v>
      </c>
      <c r="E62" s="176"/>
      <c r="F62" s="176"/>
      <c r="G62" s="176"/>
      <c r="H62" s="176"/>
      <c r="I62" s="176"/>
      <c r="J62" s="177">
        <f>J113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121</v>
      </c>
      <c r="E63" s="176"/>
      <c r="F63" s="176"/>
      <c r="G63" s="176"/>
      <c r="H63" s="176"/>
      <c r="I63" s="176"/>
      <c r="J63" s="177">
        <f>J134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122</v>
      </c>
      <c r="E64" s="176"/>
      <c r="F64" s="176"/>
      <c r="G64" s="176"/>
      <c r="H64" s="176"/>
      <c r="I64" s="176"/>
      <c r="J64" s="177">
        <f>J161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J176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124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2" t="str">
        <f>E7</f>
        <v>DGP - ul. Slezská</v>
      </c>
      <c r="F75" s="33"/>
      <c r="G75" s="33"/>
      <c r="H75" s="33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112</v>
      </c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 100 - Pozemní komunikace</v>
      </c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ul. Slezská, Chomutov</v>
      </c>
      <c r="G79" s="41"/>
      <c r="H79" s="41"/>
      <c r="I79" s="33" t="s">
        <v>23</v>
      </c>
      <c r="J79" s="73" t="str">
        <f>IF(J12="","",J12)</f>
        <v>16. 5. 2024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Statutární město Chomutov</v>
      </c>
      <c r="G81" s="41"/>
      <c r="H81" s="41"/>
      <c r="I81" s="33" t="s">
        <v>33</v>
      </c>
      <c r="J81" s="37" t="str">
        <f>E21</f>
        <v>Pavepro s.r.o.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31</v>
      </c>
      <c r="D82" s="41"/>
      <c r="E82" s="41"/>
      <c r="F82" s="28" t="str">
        <f>IF(E18="","",E18)</f>
        <v>Vyplň údaj</v>
      </c>
      <c r="G82" s="41"/>
      <c r="H82" s="41"/>
      <c r="I82" s="33" t="s">
        <v>38</v>
      </c>
      <c r="J82" s="37" t="str">
        <f>E24</f>
        <v>Ing. Jan Sedláček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9"/>
      <c r="B84" s="180"/>
      <c r="C84" s="181" t="s">
        <v>125</v>
      </c>
      <c r="D84" s="182" t="s">
        <v>61</v>
      </c>
      <c r="E84" s="182" t="s">
        <v>57</v>
      </c>
      <c r="F84" s="182" t="s">
        <v>58</v>
      </c>
      <c r="G84" s="182" t="s">
        <v>126</v>
      </c>
      <c r="H84" s="182" t="s">
        <v>127</v>
      </c>
      <c r="I84" s="182" t="s">
        <v>128</v>
      </c>
      <c r="J84" s="182" t="s">
        <v>116</v>
      </c>
      <c r="K84" s="183" t="s">
        <v>129</v>
      </c>
      <c r="L84" s="184"/>
      <c r="M84" s="93" t="s">
        <v>19</v>
      </c>
      <c r="N84" s="94" t="s">
        <v>46</v>
      </c>
      <c r="O84" s="94" t="s">
        <v>130</v>
      </c>
      <c r="P84" s="94" t="s">
        <v>131</v>
      </c>
      <c r="Q84" s="94" t="s">
        <v>132</v>
      </c>
      <c r="R84" s="94" t="s">
        <v>133</v>
      </c>
      <c r="S84" s="94" t="s">
        <v>134</v>
      </c>
      <c r="T84" s="94" t="s">
        <v>135</v>
      </c>
      <c r="U84" s="95" t="s">
        <v>136</v>
      </c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39"/>
      <c r="B85" s="40"/>
      <c r="C85" s="100" t="s">
        <v>137</v>
      </c>
      <c r="D85" s="41"/>
      <c r="E85" s="41"/>
      <c r="F85" s="41"/>
      <c r="G85" s="41"/>
      <c r="H85" s="41"/>
      <c r="I85" s="41"/>
      <c r="J85" s="185">
        <f>BK85</f>
        <v>0</v>
      </c>
      <c r="K85" s="41"/>
      <c r="L85" s="45"/>
      <c r="M85" s="96"/>
      <c r="N85" s="186"/>
      <c r="O85" s="97"/>
      <c r="P85" s="187">
        <f>P86</f>
        <v>0</v>
      </c>
      <c r="Q85" s="97"/>
      <c r="R85" s="187">
        <f>R86</f>
        <v>9.5815540000000006</v>
      </c>
      <c r="S85" s="97"/>
      <c r="T85" s="187">
        <f>T86</f>
        <v>190.06100000000001</v>
      </c>
      <c r="U85" s="98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75</v>
      </c>
      <c r="AU85" s="18" t="s">
        <v>117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75</v>
      </c>
      <c r="E86" s="192" t="s">
        <v>138</v>
      </c>
      <c r="F86" s="192" t="s">
        <v>139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P87+P113+P134+P161+P176</f>
        <v>0</v>
      </c>
      <c r="Q86" s="197"/>
      <c r="R86" s="198">
        <f>R87+R113+R134+R161+R176</f>
        <v>9.5815540000000006</v>
      </c>
      <c r="S86" s="197"/>
      <c r="T86" s="198">
        <f>T87+T113+T134+T161+T176</f>
        <v>190.06100000000001</v>
      </c>
      <c r="U86" s="199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84</v>
      </c>
      <c r="AT86" s="201" t="s">
        <v>75</v>
      </c>
      <c r="AU86" s="201" t="s">
        <v>76</v>
      </c>
      <c r="AY86" s="200" t="s">
        <v>140</v>
      </c>
      <c r="BK86" s="202">
        <f>BK87+BK113+BK134+BK161+BK176</f>
        <v>0</v>
      </c>
    </row>
    <row r="87" s="12" customFormat="1" ht="22.8" customHeight="1">
      <c r="A87" s="12"/>
      <c r="B87" s="189"/>
      <c r="C87" s="190"/>
      <c r="D87" s="191" t="s">
        <v>75</v>
      </c>
      <c r="E87" s="203" t="s">
        <v>84</v>
      </c>
      <c r="F87" s="203" t="s">
        <v>141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SUM(P88:P112)</f>
        <v>0</v>
      </c>
      <c r="Q87" s="197"/>
      <c r="R87" s="198">
        <f>SUM(R88:R112)</f>
        <v>0.133464</v>
      </c>
      <c r="S87" s="197"/>
      <c r="T87" s="198">
        <f>SUM(T88:T112)</f>
        <v>182.75700000000001</v>
      </c>
      <c r="U87" s="199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84</v>
      </c>
      <c r="AT87" s="201" t="s">
        <v>75</v>
      </c>
      <c r="AU87" s="201" t="s">
        <v>84</v>
      </c>
      <c r="AY87" s="200" t="s">
        <v>140</v>
      </c>
      <c r="BK87" s="202">
        <f>SUM(BK88:BK112)</f>
        <v>0</v>
      </c>
    </row>
    <row r="88" s="2" customFormat="1" ht="33" customHeight="1">
      <c r="A88" s="39"/>
      <c r="B88" s="40"/>
      <c r="C88" s="205" t="s">
        <v>84</v>
      </c>
      <c r="D88" s="205" t="s">
        <v>142</v>
      </c>
      <c r="E88" s="206" t="s">
        <v>143</v>
      </c>
      <c r="F88" s="207" t="s">
        <v>144</v>
      </c>
      <c r="G88" s="208" t="s">
        <v>92</v>
      </c>
      <c r="H88" s="209">
        <v>12</v>
      </c>
      <c r="I88" s="210"/>
      <c r="J88" s="211">
        <f>ROUND(I88*H88,2)</f>
        <v>0</v>
      </c>
      <c r="K88" s="207" t="s">
        <v>145</v>
      </c>
      <c r="L88" s="45"/>
      <c r="M88" s="212" t="s">
        <v>19</v>
      </c>
      <c r="N88" s="213" t="s">
        <v>47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0.098000000000000004</v>
      </c>
      <c r="T88" s="214">
        <f>S88*H88</f>
        <v>1.1760000000000002</v>
      </c>
      <c r="U88" s="215" t="s">
        <v>19</v>
      </c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146</v>
      </c>
      <c r="AT88" s="216" t="s">
        <v>142</v>
      </c>
      <c r="AU88" s="216" t="s">
        <v>86</v>
      </c>
      <c r="AY88" s="18" t="s">
        <v>140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84</v>
      </c>
      <c r="BK88" s="217">
        <f>ROUND(I88*H88,2)</f>
        <v>0</v>
      </c>
      <c r="BL88" s="18" t="s">
        <v>146</v>
      </c>
      <c r="BM88" s="216" t="s">
        <v>147</v>
      </c>
    </row>
    <row r="89" s="2" customFormat="1">
      <c r="A89" s="39"/>
      <c r="B89" s="40"/>
      <c r="C89" s="41"/>
      <c r="D89" s="218" t="s">
        <v>148</v>
      </c>
      <c r="E89" s="41"/>
      <c r="F89" s="219" t="s">
        <v>149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5"/>
      <c r="U89" s="86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148</v>
      </c>
      <c r="AU89" s="18" t="s">
        <v>86</v>
      </c>
    </row>
    <row r="90" s="2" customFormat="1">
      <c r="A90" s="39"/>
      <c r="B90" s="40"/>
      <c r="C90" s="41"/>
      <c r="D90" s="223" t="s">
        <v>150</v>
      </c>
      <c r="E90" s="41"/>
      <c r="F90" s="224" t="s">
        <v>151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5"/>
      <c r="U90" s="86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150</v>
      </c>
      <c r="AU90" s="18" t="s">
        <v>86</v>
      </c>
    </row>
    <row r="91" s="2" customFormat="1" ht="33" customHeight="1">
      <c r="A91" s="39"/>
      <c r="B91" s="40"/>
      <c r="C91" s="205" t="s">
        <v>86</v>
      </c>
      <c r="D91" s="205" t="s">
        <v>142</v>
      </c>
      <c r="E91" s="206" t="s">
        <v>152</v>
      </c>
      <c r="F91" s="207" t="s">
        <v>153</v>
      </c>
      <c r="G91" s="208" t="s">
        <v>92</v>
      </c>
      <c r="H91" s="209">
        <v>5</v>
      </c>
      <c r="I91" s="210"/>
      <c r="J91" s="211">
        <f>ROUND(I91*H91,2)</f>
        <v>0</v>
      </c>
      <c r="K91" s="207" t="s">
        <v>145</v>
      </c>
      <c r="L91" s="45"/>
      <c r="M91" s="212" t="s">
        <v>19</v>
      </c>
      <c r="N91" s="213" t="s">
        <v>47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0.22</v>
      </c>
      <c r="T91" s="214">
        <f>S91*H91</f>
        <v>1.1000000000000001</v>
      </c>
      <c r="U91" s="215" t="s">
        <v>19</v>
      </c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146</v>
      </c>
      <c r="AT91" s="216" t="s">
        <v>142</v>
      </c>
      <c r="AU91" s="216" t="s">
        <v>86</v>
      </c>
      <c r="AY91" s="18" t="s">
        <v>140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84</v>
      </c>
      <c r="BK91" s="217">
        <f>ROUND(I91*H91,2)</f>
        <v>0</v>
      </c>
      <c r="BL91" s="18" t="s">
        <v>146</v>
      </c>
      <c r="BM91" s="216" t="s">
        <v>154</v>
      </c>
    </row>
    <row r="92" s="2" customFormat="1">
      <c r="A92" s="39"/>
      <c r="B92" s="40"/>
      <c r="C92" s="41"/>
      <c r="D92" s="218" t="s">
        <v>148</v>
      </c>
      <c r="E92" s="41"/>
      <c r="F92" s="219" t="s">
        <v>155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5"/>
      <c r="U92" s="86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148</v>
      </c>
      <c r="AU92" s="18" t="s">
        <v>86</v>
      </c>
    </row>
    <row r="93" s="2" customFormat="1" ht="24.15" customHeight="1">
      <c r="A93" s="39"/>
      <c r="B93" s="40"/>
      <c r="C93" s="205" t="s">
        <v>94</v>
      </c>
      <c r="D93" s="205" t="s">
        <v>142</v>
      </c>
      <c r="E93" s="206" t="s">
        <v>156</v>
      </c>
      <c r="F93" s="207" t="s">
        <v>157</v>
      </c>
      <c r="G93" s="208" t="s">
        <v>92</v>
      </c>
      <c r="H93" s="209">
        <v>259.39999999999998</v>
      </c>
      <c r="I93" s="210"/>
      <c r="J93" s="211">
        <f>ROUND(I93*H93,2)</f>
        <v>0</v>
      </c>
      <c r="K93" s="207" t="s">
        <v>145</v>
      </c>
      <c r="L93" s="45"/>
      <c r="M93" s="212" t="s">
        <v>19</v>
      </c>
      <c r="N93" s="213" t="s">
        <v>47</v>
      </c>
      <c r="O93" s="85"/>
      <c r="P93" s="214">
        <f>O93*H93</f>
        <v>0</v>
      </c>
      <c r="Q93" s="214">
        <v>6.0000000000000002E-05</v>
      </c>
      <c r="R93" s="214">
        <f>Q93*H93</f>
        <v>0.015564</v>
      </c>
      <c r="S93" s="214">
        <v>0.11500000000000001</v>
      </c>
      <c r="T93" s="214">
        <f>S93*H93</f>
        <v>29.831</v>
      </c>
      <c r="U93" s="215" t="s">
        <v>19</v>
      </c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146</v>
      </c>
      <c r="AT93" s="216" t="s">
        <v>142</v>
      </c>
      <c r="AU93" s="216" t="s">
        <v>86</v>
      </c>
      <c r="AY93" s="18" t="s">
        <v>140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84</v>
      </c>
      <c r="BK93" s="217">
        <f>ROUND(I93*H93,2)</f>
        <v>0</v>
      </c>
      <c r="BL93" s="18" t="s">
        <v>146</v>
      </c>
      <c r="BM93" s="216" t="s">
        <v>158</v>
      </c>
    </row>
    <row r="94" s="2" customFormat="1">
      <c r="A94" s="39"/>
      <c r="B94" s="40"/>
      <c r="C94" s="41"/>
      <c r="D94" s="218" t="s">
        <v>148</v>
      </c>
      <c r="E94" s="41"/>
      <c r="F94" s="219" t="s">
        <v>159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5"/>
      <c r="U94" s="86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148</v>
      </c>
      <c r="AU94" s="18" t="s">
        <v>86</v>
      </c>
    </row>
    <row r="95" s="13" customFormat="1">
      <c r="A95" s="13"/>
      <c r="B95" s="225"/>
      <c r="C95" s="226"/>
      <c r="D95" s="223" t="s">
        <v>160</v>
      </c>
      <c r="E95" s="227" t="s">
        <v>19</v>
      </c>
      <c r="F95" s="228" t="s">
        <v>161</v>
      </c>
      <c r="G95" s="226"/>
      <c r="H95" s="229">
        <v>259.39999999999998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3"/>
      <c r="U95" s="234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160</v>
      </c>
      <c r="AU95" s="235" t="s">
        <v>86</v>
      </c>
      <c r="AV95" s="13" t="s">
        <v>86</v>
      </c>
      <c r="AW95" s="13" t="s">
        <v>37</v>
      </c>
      <c r="AX95" s="13" t="s">
        <v>76</v>
      </c>
      <c r="AY95" s="235" t="s">
        <v>140</v>
      </c>
    </row>
    <row r="96" s="14" customFormat="1">
      <c r="A96" s="14"/>
      <c r="B96" s="236"/>
      <c r="C96" s="237"/>
      <c r="D96" s="223" t="s">
        <v>160</v>
      </c>
      <c r="E96" s="238" t="s">
        <v>19</v>
      </c>
      <c r="F96" s="239" t="s">
        <v>162</v>
      </c>
      <c r="G96" s="237"/>
      <c r="H96" s="240">
        <v>259.39999999999998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4"/>
      <c r="U96" s="245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160</v>
      </c>
      <c r="AU96" s="246" t="s">
        <v>86</v>
      </c>
      <c r="AV96" s="14" t="s">
        <v>146</v>
      </c>
      <c r="AW96" s="14" t="s">
        <v>37</v>
      </c>
      <c r="AX96" s="14" t="s">
        <v>84</v>
      </c>
      <c r="AY96" s="246" t="s">
        <v>140</v>
      </c>
    </row>
    <row r="97" s="2" customFormat="1" ht="24.15" customHeight="1">
      <c r="A97" s="39"/>
      <c r="B97" s="40"/>
      <c r="C97" s="205" t="s">
        <v>146</v>
      </c>
      <c r="D97" s="205" t="s">
        <v>142</v>
      </c>
      <c r="E97" s="206" t="s">
        <v>163</v>
      </c>
      <c r="F97" s="207" t="s">
        <v>164</v>
      </c>
      <c r="G97" s="208" t="s">
        <v>92</v>
      </c>
      <c r="H97" s="209">
        <v>1310</v>
      </c>
      <c r="I97" s="210"/>
      <c r="J97" s="211">
        <f>ROUND(I97*H97,2)</f>
        <v>0</v>
      </c>
      <c r="K97" s="207" t="s">
        <v>145</v>
      </c>
      <c r="L97" s="45"/>
      <c r="M97" s="212" t="s">
        <v>19</v>
      </c>
      <c r="N97" s="213" t="s">
        <v>47</v>
      </c>
      <c r="O97" s="85"/>
      <c r="P97" s="214">
        <f>O97*H97</f>
        <v>0</v>
      </c>
      <c r="Q97" s="214">
        <v>9.0000000000000006E-05</v>
      </c>
      <c r="R97" s="214">
        <f>Q97*H97</f>
        <v>0.11790000000000001</v>
      </c>
      <c r="S97" s="214">
        <v>0.11500000000000001</v>
      </c>
      <c r="T97" s="214">
        <f>S97*H97</f>
        <v>150.65000000000001</v>
      </c>
      <c r="U97" s="215" t="s">
        <v>19</v>
      </c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146</v>
      </c>
      <c r="AT97" s="216" t="s">
        <v>142</v>
      </c>
      <c r="AU97" s="216" t="s">
        <v>86</v>
      </c>
      <c r="AY97" s="18" t="s">
        <v>140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84</v>
      </c>
      <c r="BK97" s="217">
        <f>ROUND(I97*H97,2)</f>
        <v>0</v>
      </c>
      <c r="BL97" s="18" t="s">
        <v>146</v>
      </c>
      <c r="BM97" s="216" t="s">
        <v>165</v>
      </c>
    </row>
    <row r="98" s="2" customFormat="1">
      <c r="A98" s="39"/>
      <c r="B98" s="40"/>
      <c r="C98" s="41"/>
      <c r="D98" s="218" t="s">
        <v>148</v>
      </c>
      <c r="E98" s="41"/>
      <c r="F98" s="219" t="s">
        <v>166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5"/>
      <c r="U98" s="86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148</v>
      </c>
      <c r="AU98" s="18" t="s">
        <v>86</v>
      </c>
    </row>
    <row r="99" s="13" customFormat="1">
      <c r="A99" s="13"/>
      <c r="B99" s="225"/>
      <c r="C99" s="226"/>
      <c r="D99" s="223" t="s">
        <v>160</v>
      </c>
      <c r="E99" s="227" t="s">
        <v>19</v>
      </c>
      <c r="F99" s="228" t="s">
        <v>167</v>
      </c>
      <c r="G99" s="226"/>
      <c r="H99" s="229">
        <v>1310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3"/>
      <c r="U99" s="234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160</v>
      </c>
      <c r="AU99" s="235" t="s">
        <v>86</v>
      </c>
      <c r="AV99" s="13" t="s">
        <v>86</v>
      </c>
      <c r="AW99" s="13" t="s">
        <v>37</v>
      </c>
      <c r="AX99" s="13" t="s">
        <v>76</v>
      </c>
      <c r="AY99" s="235" t="s">
        <v>140</v>
      </c>
    </row>
    <row r="100" s="14" customFormat="1">
      <c r="A100" s="14"/>
      <c r="B100" s="236"/>
      <c r="C100" s="237"/>
      <c r="D100" s="223" t="s">
        <v>160</v>
      </c>
      <c r="E100" s="238" t="s">
        <v>19</v>
      </c>
      <c r="F100" s="239" t="s">
        <v>162</v>
      </c>
      <c r="G100" s="237"/>
      <c r="H100" s="240">
        <v>1310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4"/>
      <c r="U100" s="245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160</v>
      </c>
      <c r="AU100" s="246" t="s">
        <v>86</v>
      </c>
      <c r="AV100" s="14" t="s">
        <v>146</v>
      </c>
      <c r="AW100" s="14" t="s">
        <v>37</v>
      </c>
      <c r="AX100" s="14" t="s">
        <v>84</v>
      </c>
      <c r="AY100" s="246" t="s">
        <v>140</v>
      </c>
    </row>
    <row r="101" s="2" customFormat="1" ht="24.15" customHeight="1">
      <c r="A101" s="39"/>
      <c r="B101" s="40"/>
      <c r="C101" s="205" t="s">
        <v>168</v>
      </c>
      <c r="D101" s="205" t="s">
        <v>142</v>
      </c>
      <c r="E101" s="206" t="s">
        <v>169</v>
      </c>
      <c r="F101" s="207" t="s">
        <v>170</v>
      </c>
      <c r="G101" s="208" t="s">
        <v>171</v>
      </c>
      <c r="H101" s="209">
        <v>66.099999999999994</v>
      </c>
      <c r="I101" s="210"/>
      <c r="J101" s="211">
        <f>ROUND(I101*H101,2)</f>
        <v>0</v>
      </c>
      <c r="K101" s="207" t="s">
        <v>145</v>
      </c>
      <c r="L101" s="45"/>
      <c r="M101" s="212" t="s">
        <v>19</v>
      </c>
      <c r="N101" s="213" t="s">
        <v>47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4">
        <f>S101*H101</f>
        <v>0</v>
      </c>
      <c r="U101" s="215" t="s">
        <v>19</v>
      </c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146</v>
      </c>
      <c r="AT101" s="216" t="s">
        <v>142</v>
      </c>
      <c r="AU101" s="216" t="s">
        <v>86</v>
      </c>
      <c r="AY101" s="18" t="s">
        <v>140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84</v>
      </c>
      <c r="BK101" s="217">
        <f>ROUND(I101*H101,2)</f>
        <v>0</v>
      </c>
      <c r="BL101" s="18" t="s">
        <v>146</v>
      </c>
      <c r="BM101" s="216" t="s">
        <v>172</v>
      </c>
    </row>
    <row r="102" s="2" customFormat="1">
      <c r="A102" s="39"/>
      <c r="B102" s="40"/>
      <c r="C102" s="41"/>
      <c r="D102" s="218" t="s">
        <v>148</v>
      </c>
      <c r="E102" s="41"/>
      <c r="F102" s="219" t="s">
        <v>173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5"/>
      <c r="U102" s="86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148</v>
      </c>
      <c r="AU102" s="18" t="s">
        <v>86</v>
      </c>
    </row>
    <row r="103" s="13" customFormat="1">
      <c r="A103" s="13"/>
      <c r="B103" s="225"/>
      <c r="C103" s="226"/>
      <c r="D103" s="223" t="s">
        <v>160</v>
      </c>
      <c r="E103" s="227" t="s">
        <v>19</v>
      </c>
      <c r="F103" s="228" t="s">
        <v>174</v>
      </c>
      <c r="G103" s="226"/>
      <c r="H103" s="229">
        <v>66.099999999999994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3"/>
      <c r="U103" s="234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160</v>
      </c>
      <c r="AU103" s="235" t="s">
        <v>86</v>
      </c>
      <c r="AV103" s="13" t="s">
        <v>86</v>
      </c>
      <c r="AW103" s="13" t="s">
        <v>37</v>
      </c>
      <c r="AX103" s="13" t="s">
        <v>76</v>
      </c>
      <c r="AY103" s="235" t="s">
        <v>140</v>
      </c>
    </row>
    <row r="104" s="14" customFormat="1">
      <c r="A104" s="14"/>
      <c r="B104" s="236"/>
      <c r="C104" s="237"/>
      <c r="D104" s="223" t="s">
        <v>160</v>
      </c>
      <c r="E104" s="238" t="s">
        <v>19</v>
      </c>
      <c r="F104" s="239" t="s">
        <v>162</v>
      </c>
      <c r="G104" s="237"/>
      <c r="H104" s="240">
        <v>66.099999999999994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4"/>
      <c r="U104" s="245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160</v>
      </c>
      <c r="AU104" s="246" t="s">
        <v>86</v>
      </c>
      <c r="AV104" s="14" t="s">
        <v>146</v>
      </c>
      <c r="AW104" s="14" t="s">
        <v>37</v>
      </c>
      <c r="AX104" s="14" t="s">
        <v>84</v>
      </c>
      <c r="AY104" s="246" t="s">
        <v>140</v>
      </c>
    </row>
    <row r="105" s="2" customFormat="1" ht="16.5" customHeight="1">
      <c r="A105" s="39"/>
      <c r="B105" s="40"/>
      <c r="C105" s="205" t="s">
        <v>175</v>
      </c>
      <c r="D105" s="205" t="s">
        <v>142</v>
      </c>
      <c r="E105" s="206" t="s">
        <v>176</v>
      </c>
      <c r="F105" s="207" t="s">
        <v>177</v>
      </c>
      <c r="G105" s="208" t="s">
        <v>171</v>
      </c>
      <c r="H105" s="209">
        <v>10.779999999999999</v>
      </c>
      <c r="I105" s="210"/>
      <c r="J105" s="211">
        <f>ROUND(I105*H105,2)</f>
        <v>0</v>
      </c>
      <c r="K105" s="207" t="s">
        <v>145</v>
      </c>
      <c r="L105" s="45"/>
      <c r="M105" s="212" t="s">
        <v>19</v>
      </c>
      <c r="N105" s="213" t="s">
        <v>47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4">
        <f>S105*H105</f>
        <v>0</v>
      </c>
      <c r="U105" s="215" t="s">
        <v>19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146</v>
      </c>
      <c r="AT105" s="216" t="s">
        <v>142</v>
      </c>
      <c r="AU105" s="216" t="s">
        <v>86</v>
      </c>
      <c r="AY105" s="18" t="s">
        <v>140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84</v>
      </c>
      <c r="BK105" s="217">
        <f>ROUND(I105*H105,2)</f>
        <v>0</v>
      </c>
      <c r="BL105" s="18" t="s">
        <v>146</v>
      </c>
      <c r="BM105" s="216" t="s">
        <v>178</v>
      </c>
    </row>
    <row r="106" s="2" customFormat="1">
      <c r="A106" s="39"/>
      <c r="B106" s="40"/>
      <c r="C106" s="41"/>
      <c r="D106" s="218" t="s">
        <v>148</v>
      </c>
      <c r="E106" s="41"/>
      <c r="F106" s="219" t="s">
        <v>179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5"/>
      <c r="U106" s="86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148</v>
      </c>
      <c r="AU106" s="18" t="s">
        <v>86</v>
      </c>
    </row>
    <row r="107" s="13" customFormat="1">
      <c r="A107" s="13"/>
      <c r="B107" s="225"/>
      <c r="C107" s="226"/>
      <c r="D107" s="223" t="s">
        <v>160</v>
      </c>
      <c r="E107" s="227" t="s">
        <v>19</v>
      </c>
      <c r="F107" s="228" t="s">
        <v>180</v>
      </c>
      <c r="G107" s="226"/>
      <c r="H107" s="229">
        <v>10.779999999999999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3"/>
      <c r="U107" s="234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160</v>
      </c>
      <c r="AU107" s="235" t="s">
        <v>86</v>
      </c>
      <c r="AV107" s="13" t="s">
        <v>86</v>
      </c>
      <c r="AW107" s="13" t="s">
        <v>37</v>
      </c>
      <c r="AX107" s="13" t="s">
        <v>76</v>
      </c>
      <c r="AY107" s="235" t="s">
        <v>140</v>
      </c>
    </row>
    <row r="108" s="14" customFormat="1">
      <c r="A108" s="14"/>
      <c r="B108" s="236"/>
      <c r="C108" s="237"/>
      <c r="D108" s="223" t="s">
        <v>160</v>
      </c>
      <c r="E108" s="238" t="s">
        <v>19</v>
      </c>
      <c r="F108" s="239" t="s">
        <v>162</v>
      </c>
      <c r="G108" s="237"/>
      <c r="H108" s="240">
        <v>10.779999999999999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4"/>
      <c r="U108" s="245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160</v>
      </c>
      <c r="AU108" s="246" t="s">
        <v>86</v>
      </c>
      <c r="AV108" s="14" t="s">
        <v>146</v>
      </c>
      <c r="AW108" s="14" t="s">
        <v>37</v>
      </c>
      <c r="AX108" s="14" t="s">
        <v>84</v>
      </c>
      <c r="AY108" s="246" t="s">
        <v>140</v>
      </c>
    </row>
    <row r="109" s="2" customFormat="1" ht="21.75" customHeight="1">
      <c r="A109" s="39"/>
      <c r="B109" s="40"/>
      <c r="C109" s="205" t="s">
        <v>181</v>
      </c>
      <c r="D109" s="205" t="s">
        <v>142</v>
      </c>
      <c r="E109" s="206" t="s">
        <v>182</v>
      </c>
      <c r="F109" s="207" t="s">
        <v>183</v>
      </c>
      <c r="G109" s="208" t="s">
        <v>92</v>
      </c>
      <c r="H109" s="209">
        <v>264.39999999999998</v>
      </c>
      <c r="I109" s="210"/>
      <c r="J109" s="211">
        <f>ROUND(I109*H109,2)</f>
        <v>0</v>
      </c>
      <c r="K109" s="207" t="s">
        <v>145</v>
      </c>
      <c r="L109" s="45"/>
      <c r="M109" s="212" t="s">
        <v>19</v>
      </c>
      <c r="N109" s="213" t="s">
        <v>47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4">
        <f>S109*H109</f>
        <v>0</v>
      </c>
      <c r="U109" s="215" t="s">
        <v>19</v>
      </c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146</v>
      </c>
      <c r="AT109" s="216" t="s">
        <v>142</v>
      </c>
      <c r="AU109" s="216" t="s">
        <v>86</v>
      </c>
      <c r="AY109" s="18" t="s">
        <v>140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84</v>
      </c>
      <c r="BK109" s="217">
        <f>ROUND(I109*H109,2)</f>
        <v>0</v>
      </c>
      <c r="BL109" s="18" t="s">
        <v>146</v>
      </c>
      <c r="BM109" s="216" t="s">
        <v>184</v>
      </c>
    </row>
    <row r="110" s="2" customFormat="1">
      <c r="A110" s="39"/>
      <c r="B110" s="40"/>
      <c r="C110" s="41"/>
      <c r="D110" s="218" t="s">
        <v>148</v>
      </c>
      <c r="E110" s="41"/>
      <c r="F110" s="219" t="s">
        <v>185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5"/>
      <c r="U110" s="86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148</v>
      </c>
      <c r="AU110" s="18" t="s">
        <v>86</v>
      </c>
    </row>
    <row r="111" s="13" customFormat="1">
      <c r="A111" s="13"/>
      <c r="B111" s="225"/>
      <c r="C111" s="226"/>
      <c r="D111" s="223" t="s">
        <v>160</v>
      </c>
      <c r="E111" s="227" t="s">
        <v>19</v>
      </c>
      <c r="F111" s="228" t="s">
        <v>186</v>
      </c>
      <c r="G111" s="226"/>
      <c r="H111" s="229">
        <v>264.39999999999998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3"/>
      <c r="U111" s="234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160</v>
      </c>
      <c r="AU111" s="235" t="s">
        <v>86</v>
      </c>
      <c r="AV111" s="13" t="s">
        <v>86</v>
      </c>
      <c r="AW111" s="13" t="s">
        <v>37</v>
      </c>
      <c r="AX111" s="13" t="s">
        <v>76</v>
      </c>
      <c r="AY111" s="235" t="s">
        <v>140</v>
      </c>
    </row>
    <row r="112" s="14" customFormat="1">
      <c r="A112" s="14"/>
      <c r="B112" s="236"/>
      <c r="C112" s="237"/>
      <c r="D112" s="223" t="s">
        <v>160</v>
      </c>
      <c r="E112" s="238" t="s">
        <v>19</v>
      </c>
      <c r="F112" s="239" t="s">
        <v>162</v>
      </c>
      <c r="G112" s="237"/>
      <c r="H112" s="240">
        <v>264.39999999999998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4"/>
      <c r="U112" s="245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160</v>
      </c>
      <c r="AU112" s="246" t="s">
        <v>86</v>
      </c>
      <c r="AV112" s="14" t="s">
        <v>146</v>
      </c>
      <c r="AW112" s="14" t="s">
        <v>37</v>
      </c>
      <c r="AX112" s="14" t="s">
        <v>84</v>
      </c>
      <c r="AY112" s="246" t="s">
        <v>140</v>
      </c>
    </row>
    <row r="113" s="12" customFormat="1" ht="22.8" customHeight="1">
      <c r="A113" s="12"/>
      <c r="B113" s="189"/>
      <c r="C113" s="190"/>
      <c r="D113" s="191" t="s">
        <v>75</v>
      </c>
      <c r="E113" s="203" t="s">
        <v>168</v>
      </c>
      <c r="F113" s="203" t="s">
        <v>187</v>
      </c>
      <c r="G113" s="190"/>
      <c r="H113" s="190"/>
      <c r="I113" s="193"/>
      <c r="J113" s="204">
        <f>BK113</f>
        <v>0</v>
      </c>
      <c r="K113" s="190"/>
      <c r="L113" s="195"/>
      <c r="M113" s="196"/>
      <c r="N113" s="197"/>
      <c r="O113" s="197"/>
      <c r="P113" s="198">
        <f>SUM(P114:P133)</f>
        <v>0</v>
      </c>
      <c r="Q113" s="197"/>
      <c r="R113" s="198">
        <f>SUM(R114:R133)</f>
        <v>0</v>
      </c>
      <c r="S113" s="197"/>
      <c r="T113" s="198">
        <f>SUM(T114:T133)</f>
        <v>0</v>
      </c>
      <c r="U113" s="199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84</v>
      </c>
      <c r="AT113" s="201" t="s">
        <v>75</v>
      </c>
      <c r="AU113" s="201" t="s">
        <v>84</v>
      </c>
      <c r="AY113" s="200" t="s">
        <v>140</v>
      </c>
      <c r="BK113" s="202">
        <f>SUM(BK114:BK133)</f>
        <v>0</v>
      </c>
    </row>
    <row r="114" s="2" customFormat="1" ht="21.75" customHeight="1">
      <c r="A114" s="39"/>
      <c r="B114" s="40"/>
      <c r="C114" s="205" t="s">
        <v>188</v>
      </c>
      <c r="D114" s="205" t="s">
        <v>142</v>
      </c>
      <c r="E114" s="206" t="s">
        <v>189</v>
      </c>
      <c r="F114" s="207" t="s">
        <v>190</v>
      </c>
      <c r="G114" s="208" t="s">
        <v>92</v>
      </c>
      <c r="H114" s="209">
        <v>264.39999999999998</v>
      </c>
      <c r="I114" s="210"/>
      <c r="J114" s="211">
        <f>ROUND(I114*H114,2)</f>
        <v>0</v>
      </c>
      <c r="K114" s="207" t="s">
        <v>145</v>
      </c>
      <c r="L114" s="45"/>
      <c r="M114" s="212" t="s">
        <v>19</v>
      </c>
      <c r="N114" s="213" t="s">
        <v>47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4">
        <f>S114*H114</f>
        <v>0</v>
      </c>
      <c r="U114" s="215" t="s">
        <v>19</v>
      </c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146</v>
      </c>
      <c r="AT114" s="216" t="s">
        <v>142</v>
      </c>
      <c r="AU114" s="216" t="s">
        <v>86</v>
      </c>
      <c r="AY114" s="18" t="s">
        <v>140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84</v>
      </c>
      <c r="BK114" s="217">
        <f>ROUND(I114*H114,2)</f>
        <v>0</v>
      </c>
      <c r="BL114" s="18" t="s">
        <v>146</v>
      </c>
      <c r="BM114" s="216" t="s">
        <v>191</v>
      </c>
    </row>
    <row r="115" s="2" customFormat="1">
      <c r="A115" s="39"/>
      <c r="B115" s="40"/>
      <c r="C115" s="41"/>
      <c r="D115" s="218" t="s">
        <v>148</v>
      </c>
      <c r="E115" s="41"/>
      <c r="F115" s="219" t="s">
        <v>192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5"/>
      <c r="U115" s="86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148</v>
      </c>
      <c r="AU115" s="18" t="s">
        <v>86</v>
      </c>
    </row>
    <row r="116" s="2" customFormat="1">
      <c r="A116" s="39"/>
      <c r="B116" s="40"/>
      <c r="C116" s="41"/>
      <c r="D116" s="223" t="s">
        <v>150</v>
      </c>
      <c r="E116" s="41"/>
      <c r="F116" s="224" t="s">
        <v>193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5"/>
      <c r="U116" s="86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150</v>
      </c>
      <c r="AU116" s="18" t="s">
        <v>86</v>
      </c>
    </row>
    <row r="117" s="13" customFormat="1">
      <c r="A117" s="13"/>
      <c r="B117" s="225"/>
      <c r="C117" s="226"/>
      <c r="D117" s="223" t="s">
        <v>160</v>
      </c>
      <c r="E117" s="227" t="s">
        <v>19</v>
      </c>
      <c r="F117" s="228" t="s">
        <v>186</v>
      </c>
      <c r="G117" s="226"/>
      <c r="H117" s="229">
        <v>264.39999999999998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3"/>
      <c r="U117" s="234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160</v>
      </c>
      <c r="AU117" s="235" t="s">
        <v>86</v>
      </c>
      <c r="AV117" s="13" t="s">
        <v>86</v>
      </c>
      <c r="AW117" s="13" t="s">
        <v>37</v>
      </c>
      <c r="AX117" s="13" t="s">
        <v>76</v>
      </c>
      <c r="AY117" s="235" t="s">
        <v>140</v>
      </c>
    </row>
    <row r="118" s="14" customFormat="1">
      <c r="A118" s="14"/>
      <c r="B118" s="236"/>
      <c r="C118" s="237"/>
      <c r="D118" s="223" t="s">
        <v>160</v>
      </c>
      <c r="E118" s="238" t="s">
        <v>19</v>
      </c>
      <c r="F118" s="239" t="s">
        <v>162</v>
      </c>
      <c r="G118" s="237"/>
      <c r="H118" s="240">
        <v>264.39999999999998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4"/>
      <c r="U118" s="245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160</v>
      </c>
      <c r="AU118" s="246" t="s">
        <v>86</v>
      </c>
      <c r="AV118" s="14" t="s">
        <v>146</v>
      </c>
      <c r="AW118" s="14" t="s">
        <v>37</v>
      </c>
      <c r="AX118" s="14" t="s">
        <v>84</v>
      </c>
      <c r="AY118" s="246" t="s">
        <v>140</v>
      </c>
    </row>
    <row r="119" s="2" customFormat="1" ht="24.15" customHeight="1">
      <c r="A119" s="39"/>
      <c r="B119" s="40"/>
      <c r="C119" s="205" t="s">
        <v>194</v>
      </c>
      <c r="D119" s="205" t="s">
        <v>142</v>
      </c>
      <c r="E119" s="206" t="s">
        <v>195</v>
      </c>
      <c r="F119" s="207" t="s">
        <v>196</v>
      </c>
      <c r="G119" s="208" t="s">
        <v>92</v>
      </c>
      <c r="H119" s="209">
        <v>264.39999999999998</v>
      </c>
      <c r="I119" s="210"/>
      <c r="J119" s="211">
        <f>ROUND(I119*H119,2)</f>
        <v>0</v>
      </c>
      <c r="K119" s="207" t="s">
        <v>145</v>
      </c>
      <c r="L119" s="45"/>
      <c r="M119" s="212" t="s">
        <v>19</v>
      </c>
      <c r="N119" s="213" t="s">
        <v>47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4">
        <f>S119*H119</f>
        <v>0</v>
      </c>
      <c r="U119" s="215" t="s">
        <v>19</v>
      </c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146</v>
      </c>
      <c r="AT119" s="216" t="s">
        <v>142</v>
      </c>
      <c r="AU119" s="216" t="s">
        <v>86</v>
      </c>
      <c r="AY119" s="18" t="s">
        <v>140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84</v>
      </c>
      <c r="BK119" s="217">
        <f>ROUND(I119*H119,2)</f>
        <v>0</v>
      </c>
      <c r="BL119" s="18" t="s">
        <v>146</v>
      </c>
      <c r="BM119" s="216" t="s">
        <v>197</v>
      </c>
    </row>
    <row r="120" s="2" customFormat="1">
      <c r="A120" s="39"/>
      <c r="B120" s="40"/>
      <c r="C120" s="41"/>
      <c r="D120" s="218" t="s">
        <v>148</v>
      </c>
      <c r="E120" s="41"/>
      <c r="F120" s="219" t="s">
        <v>198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5"/>
      <c r="U120" s="86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148</v>
      </c>
      <c r="AU120" s="18" t="s">
        <v>86</v>
      </c>
    </row>
    <row r="121" s="2" customFormat="1">
      <c r="A121" s="39"/>
      <c r="B121" s="40"/>
      <c r="C121" s="41"/>
      <c r="D121" s="223" t="s">
        <v>150</v>
      </c>
      <c r="E121" s="41"/>
      <c r="F121" s="224" t="s">
        <v>199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5"/>
      <c r="U121" s="86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150</v>
      </c>
      <c r="AU121" s="18" t="s">
        <v>86</v>
      </c>
    </row>
    <row r="122" s="13" customFormat="1">
      <c r="A122" s="13"/>
      <c r="B122" s="225"/>
      <c r="C122" s="226"/>
      <c r="D122" s="223" t="s">
        <v>160</v>
      </c>
      <c r="E122" s="227" t="s">
        <v>19</v>
      </c>
      <c r="F122" s="228" t="s">
        <v>95</v>
      </c>
      <c r="G122" s="226"/>
      <c r="H122" s="229">
        <v>264.39999999999998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3"/>
      <c r="U122" s="234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160</v>
      </c>
      <c r="AU122" s="235" t="s">
        <v>86</v>
      </c>
      <c r="AV122" s="13" t="s">
        <v>86</v>
      </c>
      <c r="AW122" s="13" t="s">
        <v>37</v>
      </c>
      <c r="AX122" s="13" t="s">
        <v>76</v>
      </c>
      <c r="AY122" s="235" t="s">
        <v>140</v>
      </c>
    </row>
    <row r="123" s="14" customFormat="1">
      <c r="A123" s="14"/>
      <c r="B123" s="236"/>
      <c r="C123" s="237"/>
      <c r="D123" s="223" t="s">
        <v>160</v>
      </c>
      <c r="E123" s="238" t="s">
        <v>19</v>
      </c>
      <c r="F123" s="239" t="s">
        <v>162</v>
      </c>
      <c r="G123" s="237"/>
      <c r="H123" s="240">
        <v>264.39999999999998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4"/>
      <c r="U123" s="245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160</v>
      </c>
      <c r="AU123" s="246" t="s">
        <v>86</v>
      </c>
      <c r="AV123" s="14" t="s">
        <v>146</v>
      </c>
      <c r="AW123" s="14" t="s">
        <v>37</v>
      </c>
      <c r="AX123" s="14" t="s">
        <v>84</v>
      </c>
      <c r="AY123" s="246" t="s">
        <v>140</v>
      </c>
    </row>
    <row r="124" s="2" customFormat="1" ht="16.5" customHeight="1">
      <c r="A124" s="39"/>
      <c r="B124" s="40"/>
      <c r="C124" s="205" t="s">
        <v>200</v>
      </c>
      <c r="D124" s="205" t="s">
        <v>142</v>
      </c>
      <c r="E124" s="206" t="s">
        <v>201</v>
      </c>
      <c r="F124" s="207" t="s">
        <v>202</v>
      </c>
      <c r="G124" s="208" t="s">
        <v>92</v>
      </c>
      <c r="H124" s="209">
        <v>1322</v>
      </c>
      <c r="I124" s="210"/>
      <c r="J124" s="211">
        <f>ROUND(I124*H124,2)</f>
        <v>0</v>
      </c>
      <c r="K124" s="207" t="s">
        <v>145</v>
      </c>
      <c r="L124" s="45"/>
      <c r="M124" s="212" t="s">
        <v>19</v>
      </c>
      <c r="N124" s="213" t="s">
        <v>47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4">
        <f>S124*H124</f>
        <v>0</v>
      </c>
      <c r="U124" s="215" t="s">
        <v>19</v>
      </c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146</v>
      </c>
      <c r="AT124" s="216" t="s">
        <v>142</v>
      </c>
      <c r="AU124" s="216" t="s">
        <v>86</v>
      </c>
      <c r="AY124" s="18" t="s">
        <v>140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84</v>
      </c>
      <c r="BK124" s="217">
        <f>ROUND(I124*H124,2)</f>
        <v>0</v>
      </c>
      <c r="BL124" s="18" t="s">
        <v>146</v>
      </c>
      <c r="BM124" s="216" t="s">
        <v>203</v>
      </c>
    </row>
    <row r="125" s="2" customFormat="1">
      <c r="A125" s="39"/>
      <c r="B125" s="40"/>
      <c r="C125" s="41"/>
      <c r="D125" s="218" t="s">
        <v>148</v>
      </c>
      <c r="E125" s="41"/>
      <c r="F125" s="219" t="s">
        <v>204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5"/>
      <c r="U125" s="86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148</v>
      </c>
      <c r="AU125" s="18" t="s">
        <v>86</v>
      </c>
    </row>
    <row r="126" s="2" customFormat="1">
      <c r="A126" s="39"/>
      <c r="B126" s="40"/>
      <c r="C126" s="41"/>
      <c r="D126" s="223" t="s">
        <v>150</v>
      </c>
      <c r="E126" s="41"/>
      <c r="F126" s="224" t="s">
        <v>205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5"/>
      <c r="U126" s="86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150</v>
      </c>
      <c r="AU126" s="18" t="s">
        <v>86</v>
      </c>
    </row>
    <row r="127" s="13" customFormat="1">
      <c r="A127" s="13"/>
      <c r="B127" s="225"/>
      <c r="C127" s="226"/>
      <c r="D127" s="223" t="s">
        <v>160</v>
      </c>
      <c r="E127" s="227" t="s">
        <v>19</v>
      </c>
      <c r="F127" s="228" t="s">
        <v>90</v>
      </c>
      <c r="G127" s="226"/>
      <c r="H127" s="229">
        <v>1322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3"/>
      <c r="U127" s="234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160</v>
      </c>
      <c r="AU127" s="235" t="s">
        <v>86</v>
      </c>
      <c r="AV127" s="13" t="s">
        <v>86</v>
      </c>
      <c r="AW127" s="13" t="s">
        <v>37</v>
      </c>
      <c r="AX127" s="13" t="s">
        <v>76</v>
      </c>
      <c r="AY127" s="235" t="s">
        <v>140</v>
      </c>
    </row>
    <row r="128" s="14" customFormat="1">
      <c r="A128" s="14"/>
      <c r="B128" s="236"/>
      <c r="C128" s="237"/>
      <c r="D128" s="223" t="s">
        <v>160</v>
      </c>
      <c r="E128" s="238" t="s">
        <v>19</v>
      </c>
      <c r="F128" s="239" t="s">
        <v>162</v>
      </c>
      <c r="G128" s="237"/>
      <c r="H128" s="240">
        <v>1322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4"/>
      <c r="U128" s="245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160</v>
      </c>
      <c r="AU128" s="246" t="s">
        <v>86</v>
      </c>
      <c r="AV128" s="14" t="s">
        <v>146</v>
      </c>
      <c r="AW128" s="14" t="s">
        <v>37</v>
      </c>
      <c r="AX128" s="14" t="s">
        <v>84</v>
      </c>
      <c r="AY128" s="246" t="s">
        <v>140</v>
      </c>
    </row>
    <row r="129" s="2" customFormat="1" ht="24.15" customHeight="1">
      <c r="A129" s="39"/>
      <c r="B129" s="40"/>
      <c r="C129" s="205" t="s">
        <v>206</v>
      </c>
      <c r="D129" s="205" t="s">
        <v>142</v>
      </c>
      <c r="E129" s="206" t="s">
        <v>207</v>
      </c>
      <c r="F129" s="207" t="s">
        <v>208</v>
      </c>
      <c r="G129" s="208" t="s">
        <v>92</v>
      </c>
      <c r="H129" s="209">
        <v>1322</v>
      </c>
      <c r="I129" s="210"/>
      <c r="J129" s="211">
        <f>ROUND(I129*H129,2)</f>
        <v>0</v>
      </c>
      <c r="K129" s="207" t="s">
        <v>145</v>
      </c>
      <c r="L129" s="45"/>
      <c r="M129" s="212" t="s">
        <v>19</v>
      </c>
      <c r="N129" s="213" t="s">
        <v>47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4">
        <f>S129*H129</f>
        <v>0</v>
      </c>
      <c r="U129" s="215" t="s">
        <v>19</v>
      </c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146</v>
      </c>
      <c r="AT129" s="216" t="s">
        <v>142</v>
      </c>
      <c r="AU129" s="216" t="s">
        <v>86</v>
      </c>
      <c r="AY129" s="18" t="s">
        <v>140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84</v>
      </c>
      <c r="BK129" s="217">
        <f>ROUND(I129*H129,2)</f>
        <v>0</v>
      </c>
      <c r="BL129" s="18" t="s">
        <v>146</v>
      </c>
      <c r="BM129" s="216" t="s">
        <v>209</v>
      </c>
    </row>
    <row r="130" s="2" customFormat="1">
      <c r="A130" s="39"/>
      <c r="B130" s="40"/>
      <c r="C130" s="41"/>
      <c r="D130" s="218" t="s">
        <v>148</v>
      </c>
      <c r="E130" s="41"/>
      <c r="F130" s="219" t="s">
        <v>210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5"/>
      <c r="U130" s="86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148</v>
      </c>
      <c r="AU130" s="18" t="s">
        <v>86</v>
      </c>
    </row>
    <row r="131" s="2" customFormat="1">
      <c r="A131" s="39"/>
      <c r="B131" s="40"/>
      <c r="C131" s="41"/>
      <c r="D131" s="223" t="s">
        <v>150</v>
      </c>
      <c r="E131" s="41"/>
      <c r="F131" s="224" t="s">
        <v>211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5"/>
      <c r="U131" s="86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150</v>
      </c>
      <c r="AU131" s="18" t="s">
        <v>86</v>
      </c>
    </row>
    <row r="132" s="13" customFormat="1">
      <c r="A132" s="13"/>
      <c r="B132" s="225"/>
      <c r="C132" s="226"/>
      <c r="D132" s="223" t="s">
        <v>160</v>
      </c>
      <c r="E132" s="227" t="s">
        <v>19</v>
      </c>
      <c r="F132" s="228" t="s">
        <v>90</v>
      </c>
      <c r="G132" s="226"/>
      <c r="H132" s="229">
        <v>1322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3"/>
      <c r="U132" s="234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160</v>
      </c>
      <c r="AU132" s="235" t="s">
        <v>86</v>
      </c>
      <c r="AV132" s="13" t="s">
        <v>86</v>
      </c>
      <c r="AW132" s="13" t="s">
        <v>37</v>
      </c>
      <c r="AX132" s="13" t="s">
        <v>76</v>
      </c>
      <c r="AY132" s="235" t="s">
        <v>140</v>
      </c>
    </row>
    <row r="133" s="14" customFormat="1">
      <c r="A133" s="14"/>
      <c r="B133" s="236"/>
      <c r="C133" s="237"/>
      <c r="D133" s="223" t="s">
        <v>160</v>
      </c>
      <c r="E133" s="238" t="s">
        <v>19</v>
      </c>
      <c r="F133" s="239" t="s">
        <v>162</v>
      </c>
      <c r="G133" s="237"/>
      <c r="H133" s="240">
        <v>1322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4"/>
      <c r="U133" s="245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160</v>
      </c>
      <c r="AU133" s="246" t="s">
        <v>86</v>
      </c>
      <c r="AV133" s="14" t="s">
        <v>146</v>
      </c>
      <c r="AW133" s="14" t="s">
        <v>37</v>
      </c>
      <c r="AX133" s="14" t="s">
        <v>84</v>
      </c>
      <c r="AY133" s="246" t="s">
        <v>140</v>
      </c>
    </row>
    <row r="134" s="12" customFormat="1" ht="22.8" customHeight="1">
      <c r="A134" s="12"/>
      <c r="B134" s="189"/>
      <c r="C134" s="190"/>
      <c r="D134" s="191" t="s">
        <v>75</v>
      </c>
      <c r="E134" s="203" t="s">
        <v>188</v>
      </c>
      <c r="F134" s="203" t="s">
        <v>212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SUM(P135:P160)</f>
        <v>0</v>
      </c>
      <c r="Q134" s="197"/>
      <c r="R134" s="198">
        <f>SUM(R135:R160)</f>
        <v>9.3004700000000007</v>
      </c>
      <c r="S134" s="197"/>
      <c r="T134" s="198">
        <f>SUM(T135:T160)</f>
        <v>7.3040000000000003</v>
      </c>
      <c r="U134" s="199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0" t="s">
        <v>84</v>
      </c>
      <c r="AT134" s="201" t="s">
        <v>75</v>
      </c>
      <c r="AU134" s="201" t="s">
        <v>84</v>
      </c>
      <c r="AY134" s="200" t="s">
        <v>140</v>
      </c>
      <c r="BK134" s="202">
        <f>SUM(BK135:BK160)</f>
        <v>0</v>
      </c>
    </row>
    <row r="135" s="2" customFormat="1" ht="21.75" customHeight="1">
      <c r="A135" s="39"/>
      <c r="B135" s="40"/>
      <c r="C135" s="205" t="s">
        <v>8</v>
      </c>
      <c r="D135" s="205" t="s">
        <v>142</v>
      </c>
      <c r="E135" s="206" t="s">
        <v>213</v>
      </c>
      <c r="F135" s="207" t="s">
        <v>214</v>
      </c>
      <c r="G135" s="208" t="s">
        <v>171</v>
      </c>
      <c r="H135" s="209">
        <v>1.2</v>
      </c>
      <c r="I135" s="210"/>
      <c r="J135" s="211">
        <f>ROUND(I135*H135,2)</f>
        <v>0</v>
      </c>
      <c r="K135" s="207" t="s">
        <v>145</v>
      </c>
      <c r="L135" s="45"/>
      <c r="M135" s="212" t="s">
        <v>19</v>
      </c>
      <c r="N135" s="213" t="s">
        <v>47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1.9199999999999999</v>
      </c>
      <c r="T135" s="214">
        <f>S135*H135</f>
        <v>2.3039999999999998</v>
      </c>
      <c r="U135" s="215" t="s">
        <v>19</v>
      </c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146</v>
      </c>
      <c r="AT135" s="216" t="s">
        <v>142</v>
      </c>
      <c r="AU135" s="216" t="s">
        <v>86</v>
      </c>
      <c r="AY135" s="18" t="s">
        <v>140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84</v>
      </c>
      <c r="BK135" s="217">
        <f>ROUND(I135*H135,2)</f>
        <v>0</v>
      </c>
      <c r="BL135" s="18" t="s">
        <v>146</v>
      </c>
      <c r="BM135" s="216" t="s">
        <v>215</v>
      </c>
    </row>
    <row r="136" s="2" customFormat="1">
      <c r="A136" s="39"/>
      <c r="B136" s="40"/>
      <c r="C136" s="41"/>
      <c r="D136" s="218" t="s">
        <v>148</v>
      </c>
      <c r="E136" s="41"/>
      <c r="F136" s="219" t="s">
        <v>216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5"/>
      <c r="U136" s="86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148</v>
      </c>
      <c r="AU136" s="18" t="s">
        <v>86</v>
      </c>
    </row>
    <row r="137" s="13" customFormat="1">
      <c r="A137" s="13"/>
      <c r="B137" s="225"/>
      <c r="C137" s="226"/>
      <c r="D137" s="223" t="s">
        <v>160</v>
      </c>
      <c r="E137" s="227" t="s">
        <v>19</v>
      </c>
      <c r="F137" s="228" t="s">
        <v>217</v>
      </c>
      <c r="G137" s="226"/>
      <c r="H137" s="229">
        <v>1.2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3"/>
      <c r="U137" s="234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160</v>
      </c>
      <c r="AU137" s="235" t="s">
        <v>86</v>
      </c>
      <c r="AV137" s="13" t="s">
        <v>86</v>
      </c>
      <c r="AW137" s="13" t="s">
        <v>37</v>
      </c>
      <c r="AX137" s="13" t="s">
        <v>76</v>
      </c>
      <c r="AY137" s="235" t="s">
        <v>140</v>
      </c>
    </row>
    <row r="138" s="14" customFormat="1">
      <c r="A138" s="14"/>
      <c r="B138" s="236"/>
      <c r="C138" s="237"/>
      <c r="D138" s="223" t="s">
        <v>160</v>
      </c>
      <c r="E138" s="238" t="s">
        <v>19</v>
      </c>
      <c r="F138" s="239" t="s">
        <v>162</v>
      </c>
      <c r="G138" s="237"/>
      <c r="H138" s="240">
        <v>1.2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4"/>
      <c r="U138" s="245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160</v>
      </c>
      <c r="AU138" s="246" t="s">
        <v>86</v>
      </c>
      <c r="AV138" s="14" t="s">
        <v>146</v>
      </c>
      <c r="AW138" s="14" t="s">
        <v>37</v>
      </c>
      <c r="AX138" s="14" t="s">
        <v>84</v>
      </c>
      <c r="AY138" s="246" t="s">
        <v>140</v>
      </c>
    </row>
    <row r="139" s="2" customFormat="1" ht="16.5" customHeight="1">
      <c r="A139" s="39"/>
      <c r="B139" s="40"/>
      <c r="C139" s="205" t="s">
        <v>218</v>
      </c>
      <c r="D139" s="205" t="s">
        <v>142</v>
      </c>
      <c r="E139" s="206" t="s">
        <v>219</v>
      </c>
      <c r="F139" s="207" t="s">
        <v>220</v>
      </c>
      <c r="G139" s="208" t="s">
        <v>221</v>
      </c>
      <c r="H139" s="209">
        <v>5</v>
      </c>
      <c r="I139" s="210"/>
      <c r="J139" s="211">
        <f>ROUND(I139*H139,2)</f>
        <v>0</v>
      </c>
      <c r="K139" s="207" t="s">
        <v>145</v>
      </c>
      <c r="L139" s="45"/>
      <c r="M139" s="212" t="s">
        <v>19</v>
      </c>
      <c r="N139" s="213" t="s">
        <v>47</v>
      </c>
      <c r="O139" s="85"/>
      <c r="P139" s="214">
        <f>O139*H139</f>
        <v>0</v>
      </c>
      <c r="Q139" s="214">
        <v>0.12422</v>
      </c>
      <c r="R139" s="214">
        <f>Q139*H139</f>
        <v>0.62109999999999999</v>
      </c>
      <c r="S139" s="214">
        <v>0</v>
      </c>
      <c r="T139" s="214">
        <f>S139*H139</f>
        <v>0</v>
      </c>
      <c r="U139" s="215" t="s">
        <v>19</v>
      </c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146</v>
      </c>
      <c r="AT139" s="216" t="s">
        <v>142</v>
      </c>
      <c r="AU139" s="216" t="s">
        <v>86</v>
      </c>
      <c r="AY139" s="18" t="s">
        <v>140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84</v>
      </c>
      <c r="BK139" s="217">
        <f>ROUND(I139*H139,2)</f>
        <v>0</v>
      </c>
      <c r="BL139" s="18" t="s">
        <v>146</v>
      </c>
      <c r="BM139" s="216" t="s">
        <v>222</v>
      </c>
    </row>
    <row r="140" s="2" customFormat="1">
      <c r="A140" s="39"/>
      <c r="B140" s="40"/>
      <c r="C140" s="41"/>
      <c r="D140" s="218" t="s">
        <v>148</v>
      </c>
      <c r="E140" s="41"/>
      <c r="F140" s="219" t="s">
        <v>223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5"/>
      <c r="U140" s="86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148</v>
      </c>
      <c r="AU140" s="18" t="s">
        <v>86</v>
      </c>
    </row>
    <row r="141" s="2" customFormat="1" ht="16.5" customHeight="1">
      <c r="A141" s="39"/>
      <c r="B141" s="40"/>
      <c r="C141" s="247" t="s">
        <v>224</v>
      </c>
      <c r="D141" s="247" t="s">
        <v>225</v>
      </c>
      <c r="E141" s="248" t="s">
        <v>226</v>
      </c>
      <c r="F141" s="249" t="s">
        <v>227</v>
      </c>
      <c r="G141" s="250" t="s">
        <v>221</v>
      </c>
      <c r="H141" s="251">
        <v>5</v>
      </c>
      <c r="I141" s="252"/>
      <c r="J141" s="253">
        <f>ROUND(I141*H141,2)</f>
        <v>0</v>
      </c>
      <c r="K141" s="249" t="s">
        <v>145</v>
      </c>
      <c r="L141" s="254"/>
      <c r="M141" s="255" t="s">
        <v>19</v>
      </c>
      <c r="N141" s="256" t="s">
        <v>47</v>
      </c>
      <c r="O141" s="85"/>
      <c r="P141" s="214">
        <f>O141*H141</f>
        <v>0</v>
      </c>
      <c r="Q141" s="214">
        <v>0.108</v>
      </c>
      <c r="R141" s="214">
        <f>Q141*H141</f>
        <v>0.54000000000000004</v>
      </c>
      <c r="S141" s="214">
        <v>0</v>
      </c>
      <c r="T141" s="214">
        <f>S141*H141</f>
        <v>0</v>
      </c>
      <c r="U141" s="215" t="s">
        <v>19</v>
      </c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188</v>
      </c>
      <c r="AT141" s="216" t="s">
        <v>225</v>
      </c>
      <c r="AU141" s="216" t="s">
        <v>86</v>
      </c>
      <c r="AY141" s="18" t="s">
        <v>140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84</v>
      </c>
      <c r="BK141" s="217">
        <f>ROUND(I141*H141,2)</f>
        <v>0</v>
      </c>
      <c r="BL141" s="18" t="s">
        <v>146</v>
      </c>
      <c r="BM141" s="216" t="s">
        <v>228</v>
      </c>
    </row>
    <row r="142" s="2" customFormat="1" ht="16.5" customHeight="1">
      <c r="A142" s="39"/>
      <c r="B142" s="40"/>
      <c r="C142" s="205" t="s">
        <v>229</v>
      </c>
      <c r="D142" s="205" t="s">
        <v>142</v>
      </c>
      <c r="E142" s="206" t="s">
        <v>230</v>
      </c>
      <c r="F142" s="207" t="s">
        <v>231</v>
      </c>
      <c r="G142" s="208" t="s">
        <v>221</v>
      </c>
      <c r="H142" s="209">
        <v>5</v>
      </c>
      <c r="I142" s="210"/>
      <c r="J142" s="211">
        <f>ROUND(I142*H142,2)</f>
        <v>0</v>
      </c>
      <c r="K142" s="207" t="s">
        <v>145</v>
      </c>
      <c r="L142" s="45"/>
      <c r="M142" s="212" t="s">
        <v>19</v>
      </c>
      <c r="N142" s="213" t="s">
        <v>47</v>
      </c>
      <c r="O142" s="85"/>
      <c r="P142" s="214">
        <f>O142*H142</f>
        <v>0</v>
      </c>
      <c r="Q142" s="214">
        <v>0.02972</v>
      </c>
      <c r="R142" s="214">
        <f>Q142*H142</f>
        <v>0.14860000000000001</v>
      </c>
      <c r="S142" s="214">
        <v>0</v>
      </c>
      <c r="T142" s="214">
        <f>S142*H142</f>
        <v>0</v>
      </c>
      <c r="U142" s="215" t="s">
        <v>19</v>
      </c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146</v>
      </c>
      <c r="AT142" s="216" t="s">
        <v>142</v>
      </c>
      <c r="AU142" s="216" t="s">
        <v>86</v>
      </c>
      <c r="AY142" s="18" t="s">
        <v>140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84</v>
      </c>
      <c r="BK142" s="217">
        <f>ROUND(I142*H142,2)</f>
        <v>0</v>
      </c>
      <c r="BL142" s="18" t="s">
        <v>146</v>
      </c>
      <c r="BM142" s="216" t="s">
        <v>232</v>
      </c>
    </row>
    <row r="143" s="2" customFormat="1">
      <c r="A143" s="39"/>
      <c r="B143" s="40"/>
      <c r="C143" s="41"/>
      <c r="D143" s="218" t="s">
        <v>148</v>
      </c>
      <c r="E143" s="41"/>
      <c r="F143" s="219" t="s">
        <v>233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5"/>
      <c r="U143" s="86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148</v>
      </c>
      <c r="AU143" s="18" t="s">
        <v>86</v>
      </c>
    </row>
    <row r="144" s="2" customFormat="1" ht="16.5" customHeight="1">
      <c r="A144" s="39"/>
      <c r="B144" s="40"/>
      <c r="C144" s="247" t="s">
        <v>234</v>
      </c>
      <c r="D144" s="247" t="s">
        <v>225</v>
      </c>
      <c r="E144" s="248" t="s">
        <v>235</v>
      </c>
      <c r="F144" s="249" t="s">
        <v>236</v>
      </c>
      <c r="G144" s="250" t="s">
        <v>221</v>
      </c>
      <c r="H144" s="251">
        <v>5</v>
      </c>
      <c r="I144" s="252"/>
      <c r="J144" s="253">
        <f>ROUND(I144*H144,2)</f>
        <v>0</v>
      </c>
      <c r="K144" s="249" t="s">
        <v>145</v>
      </c>
      <c r="L144" s="254"/>
      <c r="M144" s="255" t="s">
        <v>19</v>
      </c>
      <c r="N144" s="256" t="s">
        <v>47</v>
      </c>
      <c r="O144" s="85"/>
      <c r="P144" s="214">
        <f>O144*H144</f>
        <v>0</v>
      </c>
      <c r="Q144" s="214">
        <v>0.058000000000000003</v>
      </c>
      <c r="R144" s="214">
        <f>Q144*H144</f>
        <v>0.29000000000000004</v>
      </c>
      <c r="S144" s="214">
        <v>0</v>
      </c>
      <c r="T144" s="214">
        <f>S144*H144</f>
        <v>0</v>
      </c>
      <c r="U144" s="215" t="s">
        <v>19</v>
      </c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188</v>
      </c>
      <c r="AT144" s="216" t="s">
        <v>225</v>
      </c>
      <c r="AU144" s="216" t="s">
        <v>86</v>
      </c>
      <c r="AY144" s="18" t="s">
        <v>140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84</v>
      </c>
      <c r="BK144" s="217">
        <f>ROUND(I144*H144,2)</f>
        <v>0</v>
      </c>
      <c r="BL144" s="18" t="s">
        <v>146</v>
      </c>
      <c r="BM144" s="216" t="s">
        <v>237</v>
      </c>
    </row>
    <row r="145" s="2" customFormat="1" ht="16.5" customHeight="1">
      <c r="A145" s="39"/>
      <c r="B145" s="40"/>
      <c r="C145" s="205" t="s">
        <v>238</v>
      </c>
      <c r="D145" s="205" t="s">
        <v>142</v>
      </c>
      <c r="E145" s="206" t="s">
        <v>239</v>
      </c>
      <c r="F145" s="207" t="s">
        <v>240</v>
      </c>
      <c r="G145" s="208" t="s">
        <v>221</v>
      </c>
      <c r="H145" s="209">
        <v>5</v>
      </c>
      <c r="I145" s="210"/>
      <c r="J145" s="211">
        <f>ROUND(I145*H145,2)</f>
        <v>0</v>
      </c>
      <c r="K145" s="207" t="s">
        <v>145</v>
      </c>
      <c r="L145" s="45"/>
      <c r="M145" s="212" t="s">
        <v>19</v>
      </c>
      <c r="N145" s="213" t="s">
        <v>47</v>
      </c>
      <c r="O145" s="85"/>
      <c r="P145" s="214">
        <f>O145*H145</f>
        <v>0</v>
      </c>
      <c r="Q145" s="214">
        <v>0.02972</v>
      </c>
      <c r="R145" s="214">
        <f>Q145*H145</f>
        <v>0.14860000000000001</v>
      </c>
      <c r="S145" s="214">
        <v>0</v>
      </c>
      <c r="T145" s="214">
        <f>S145*H145</f>
        <v>0</v>
      </c>
      <c r="U145" s="215" t="s">
        <v>19</v>
      </c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146</v>
      </c>
      <c r="AT145" s="216" t="s">
        <v>142</v>
      </c>
      <c r="AU145" s="216" t="s">
        <v>86</v>
      </c>
      <c r="AY145" s="18" t="s">
        <v>140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84</v>
      </c>
      <c r="BK145" s="217">
        <f>ROUND(I145*H145,2)</f>
        <v>0</v>
      </c>
      <c r="BL145" s="18" t="s">
        <v>146</v>
      </c>
      <c r="BM145" s="216" t="s">
        <v>241</v>
      </c>
    </row>
    <row r="146" s="2" customFormat="1">
      <c r="A146" s="39"/>
      <c r="B146" s="40"/>
      <c r="C146" s="41"/>
      <c r="D146" s="218" t="s">
        <v>148</v>
      </c>
      <c r="E146" s="41"/>
      <c r="F146" s="219" t="s">
        <v>242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5"/>
      <c r="U146" s="86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148</v>
      </c>
      <c r="AU146" s="18" t="s">
        <v>86</v>
      </c>
    </row>
    <row r="147" s="2" customFormat="1" ht="16.5" customHeight="1">
      <c r="A147" s="39"/>
      <c r="B147" s="40"/>
      <c r="C147" s="247" t="s">
        <v>243</v>
      </c>
      <c r="D147" s="247" t="s">
        <v>225</v>
      </c>
      <c r="E147" s="248" t="s">
        <v>244</v>
      </c>
      <c r="F147" s="249" t="s">
        <v>245</v>
      </c>
      <c r="G147" s="250" t="s">
        <v>221</v>
      </c>
      <c r="H147" s="251">
        <v>5</v>
      </c>
      <c r="I147" s="252"/>
      <c r="J147" s="253">
        <f>ROUND(I147*H147,2)</f>
        <v>0</v>
      </c>
      <c r="K147" s="249" t="s">
        <v>145</v>
      </c>
      <c r="L147" s="254"/>
      <c r="M147" s="255" t="s">
        <v>19</v>
      </c>
      <c r="N147" s="256" t="s">
        <v>47</v>
      </c>
      <c r="O147" s="85"/>
      <c r="P147" s="214">
        <f>O147*H147</f>
        <v>0</v>
      </c>
      <c r="Q147" s="214">
        <v>0.057000000000000002</v>
      </c>
      <c r="R147" s="214">
        <f>Q147*H147</f>
        <v>0.28500000000000003</v>
      </c>
      <c r="S147" s="214">
        <v>0</v>
      </c>
      <c r="T147" s="214">
        <f>S147*H147</f>
        <v>0</v>
      </c>
      <c r="U147" s="215" t="s">
        <v>19</v>
      </c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188</v>
      </c>
      <c r="AT147" s="216" t="s">
        <v>225</v>
      </c>
      <c r="AU147" s="216" t="s">
        <v>86</v>
      </c>
      <c r="AY147" s="18" t="s">
        <v>140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84</v>
      </c>
      <c r="BK147" s="217">
        <f>ROUND(I147*H147,2)</f>
        <v>0</v>
      </c>
      <c r="BL147" s="18" t="s">
        <v>146</v>
      </c>
      <c r="BM147" s="216" t="s">
        <v>246</v>
      </c>
    </row>
    <row r="148" s="2" customFormat="1" ht="16.5" customHeight="1">
      <c r="A148" s="39"/>
      <c r="B148" s="40"/>
      <c r="C148" s="205" t="s">
        <v>247</v>
      </c>
      <c r="D148" s="205" t="s">
        <v>142</v>
      </c>
      <c r="E148" s="206" t="s">
        <v>248</v>
      </c>
      <c r="F148" s="207" t="s">
        <v>249</v>
      </c>
      <c r="G148" s="208" t="s">
        <v>221</v>
      </c>
      <c r="H148" s="209">
        <v>1</v>
      </c>
      <c r="I148" s="210"/>
      <c r="J148" s="211">
        <f>ROUND(I148*H148,2)</f>
        <v>0</v>
      </c>
      <c r="K148" s="207" t="s">
        <v>145</v>
      </c>
      <c r="L148" s="45"/>
      <c r="M148" s="212" t="s">
        <v>19</v>
      </c>
      <c r="N148" s="213" t="s">
        <v>47</v>
      </c>
      <c r="O148" s="85"/>
      <c r="P148" s="214">
        <f>O148*H148</f>
        <v>0</v>
      </c>
      <c r="Q148" s="214">
        <v>0.10037</v>
      </c>
      <c r="R148" s="214">
        <f>Q148*H148</f>
        <v>0.10037</v>
      </c>
      <c r="S148" s="214">
        <v>0.10000000000000001</v>
      </c>
      <c r="T148" s="214">
        <f>S148*H148</f>
        <v>0.10000000000000001</v>
      </c>
      <c r="U148" s="215" t="s">
        <v>19</v>
      </c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146</v>
      </c>
      <c r="AT148" s="216" t="s">
        <v>142</v>
      </c>
      <c r="AU148" s="216" t="s">
        <v>86</v>
      </c>
      <c r="AY148" s="18" t="s">
        <v>140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84</v>
      </c>
      <c r="BK148" s="217">
        <f>ROUND(I148*H148,2)</f>
        <v>0</v>
      </c>
      <c r="BL148" s="18" t="s">
        <v>146</v>
      </c>
      <c r="BM148" s="216" t="s">
        <v>250</v>
      </c>
    </row>
    <row r="149" s="2" customFormat="1">
      <c r="A149" s="39"/>
      <c r="B149" s="40"/>
      <c r="C149" s="41"/>
      <c r="D149" s="218" t="s">
        <v>148</v>
      </c>
      <c r="E149" s="41"/>
      <c r="F149" s="219" t="s">
        <v>251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5"/>
      <c r="U149" s="86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148</v>
      </c>
      <c r="AU149" s="18" t="s">
        <v>86</v>
      </c>
    </row>
    <row r="150" s="2" customFormat="1">
      <c r="A150" s="39"/>
      <c r="B150" s="40"/>
      <c r="C150" s="41"/>
      <c r="D150" s="223" t="s">
        <v>150</v>
      </c>
      <c r="E150" s="41"/>
      <c r="F150" s="224" t="s">
        <v>252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5"/>
      <c r="U150" s="86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150</v>
      </c>
      <c r="AU150" s="18" t="s">
        <v>86</v>
      </c>
    </row>
    <row r="151" s="2" customFormat="1" ht="24.15" customHeight="1">
      <c r="A151" s="39"/>
      <c r="B151" s="40"/>
      <c r="C151" s="205" t="s">
        <v>253</v>
      </c>
      <c r="D151" s="205" t="s">
        <v>142</v>
      </c>
      <c r="E151" s="206" t="s">
        <v>254</v>
      </c>
      <c r="F151" s="207" t="s">
        <v>255</v>
      </c>
      <c r="G151" s="208" t="s">
        <v>221</v>
      </c>
      <c r="H151" s="209">
        <v>8</v>
      </c>
      <c r="I151" s="210"/>
      <c r="J151" s="211">
        <f>ROUND(I151*H151,2)</f>
        <v>0</v>
      </c>
      <c r="K151" s="207" t="s">
        <v>145</v>
      </c>
      <c r="L151" s="45"/>
      <c r="M151" s="212" t="s">
        <v>19</v>
      </c>
      <c r="N151" s="213" t="s">
        <v>47</v>
      </c>
      <c r="O151" s="85"/>
      <c r="P151" s="214">
        <f>O151*H151</f>
        <v>0</v>
      </c>
      <c r="Q151" s="214">
        <v>0.52254</v>
      </c>
      <c r="R151" s="214">
        <f>Q151*H151</f>
        <v>4.18032</v>
      </c>
      <c r="S151" s="214">
        <v>0.5</v>
      </c>
      <c r="T151" s="214">
        <f>S151*H151</f>
        <v>4</v>
      </c>
      <c r="U151" s="215" t="s">
        <v>19</v>
      </c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146</v>
      </c>
      <c r="AT151" s="216" t="s">
        <v>142</v>
      </c>
      <c r="AU151" s="216" t="s">
        <v>86</v>
      </c>
      <c r="AY151" s="18" t="s">
        <v>140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84</v>
      </c>
      <c r="BK151" s="217">
        <f>ROUND(I151*H151,2)</f>
        <v>0</v>
      </c>
      <c r="BL151" s="18" t="s">
        <v>146</v>
      </c>
      <c r="BM151" s="216" t="s">
        <v>256</v>
      </c>
    </row>
    <row r="152" s="2" customFormat="1">
      <c r="A152" s="39"/>
      <c r="B152" s="40"/>
      <c r="C152" s="41"/>
      <c r="D152" s="218" t="s">
        <v>148</v>
      </c>
      <c r="E152" s="41"/>
      <c r="F152" s="219" t="s">
        <v>257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5"/>
      <c r="U152" s="86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148</v>
      </c>
      <c r="AU152" s="18" t="s">
        <v>86</v>
      </c>
    </row>
    <row r="153" s="2" customFormat="1">
      <c r="A153" s="39"/>
      <c r="B153" s="40"/>
      <c r="C153" s="41"/>
      <c r="D153" s="223" t="s">
        <v>150</v>
      </c>
      <c r="E153" s="41"/>
      <c r="F153" s="224" t="s">
        <v>252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5"/>
      <c r="U153" s="86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150</v>
      </c>
      <c r="AU153" s="18" t="s">
        <v>86</v>
      </c>
    </row>
    <row r="154" s="2" customFormat="1" ht="24.15" customHeight="1">
      <c r="A154" s="39"/>
      <c r="B154" s="40"/>
      <c r="C154" s="205" t="s">
        <v>7</v>
      </c>
      <c r="D154" s="205" t="s">
        <v>142</v>
      </c>
      <c r="E154" s="206" t="s">
        <v>258</v>
      </c>
      <c r="F154" s="207" t="s">
        <v>259</v>
      </c>
      <c r="G154" s="208" t="s">
        <v>221</v>
      </c>
      <c r="H154" s="209">
        <v>3</v>
      </c>
      <c r="I154" s="210"/>
      <c r="J154" s="211">
        <f>ROUND(I154*H154,2)</f>
        <v>0</v>
      </c>
      <c r="K154" s="207" t="s">
        <v>145</v>
      </c>
      <c r="L154" s="45"/>
      <c r="M154" s="212" t="s">
        <v>19</v>
      </c>
      <c r="N154" s="213" t="s">
        <v>47</v>
      </c>
      <c r="O154" s="85"/>
      <c r="P154" s="214">
        <f>O154*H154</f>
        <v>0</v>
      </c>
      <c r="Q154" s="214">
        <v>0.53325999999999996</v>
      </c>
      <c r="R154" s="214">
        <f>Q154*H154</f>
        <v>1.59978</v>
      </c>
      <c r="S154" s="214">
        <v>0.29999999999999999</v>
      </c>
      <c r="T154" s="214">
        <f>S154*H154</f>
        <v>0.89999999999999991</v>
      </c>
      <c r="U154" s="215" t="s">
        <v>19</v>
      </c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146</v>
      </c>
      <c r="AT154" s="216" t="s">
        <v>142</v>
      </c>
      <c r="AU154" s="216" t="s">
        <v>86</v>
      </c>
      <c r="AY154" s="18" t="s">
        <v>140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84</v>
      </c>
      <c r="BK154" s="217">
        <f>ROUND(I154*H154,2)</f>
        <v>0</v>
      </c>
      <c r="BL154" s="18" t="s">
        <v>146</v>
      </c>
      <c r="BM154" s="216" t="s">
        <v>260</v>
      </c>
    </row>
    <row r="155" s="2" customFormat="1">
      <c r="A155" s="39"/>
      <c r="B155" s="40"/>
      <c r="C155" s="41"/>
      <c r="D155" s="218" t="s">
        <v>148</v>
      </c>
      <c r="E155" s="41"/>
      <c r="F155" s="219" t="s">
        <v>261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5"/>
      <c r="U155" s="86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148</v>
      </c>
      <c r="AU155" s="18" t="s">
        <v>86</v>
      </c>
    </row>
    <row r="156" s="2" customFormat="1">
      <c r="A156" s="39"/>
      <c r="B156" s="40"/>
      <c r="C156" s="41"/>
      <c r="D156" s="223" t="s">
        <v>150</v>
      </c>
      <c r="E156" s="41"/>
      <c r="F156" s="224" t="s">
        <v>262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5"/>
      <c r="U156" s="86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150</v>
      </c>
      <c r="AU156" s="18" t="s">
        <v>86</v>
      </c>
    </row>
    <row r="157" s="2" customFormat="1" ht="16.5" customHeight="1">
      <c r="A157" s="39"/>
      <c r="B157" s="40"/>
      <c r="C157" s="205" t="s">
        <v>263</v>
      </c>
      <c r="D157" s="205" t="s">
        <v>142</v>
      </c>
      <c r="E157" s="206" t="s">
        <v>264</v>
      </c>
      <c r="F157" s="207" t="s">
        <v>265</v>
      </c>
      <c r="G157" s="208" t="s">
        <v>221</v>
      </c>
      <c r="H157" s="209">
        <v>5</v>
      </c>
      <c r="I157" s="210"/>
      <c r="J157" s="211">
        <f>ROUND(I157*H157,2)</f>
        <v>0</v>
      </c>
      <c r="K157" s="207" t="s">
        <v>145</v>
      </c>
      <c r="L157" s="45"/>
      <c r="M157" s="212" t="s">
        <v>19</v>
      </c>
      <c r="N157" s="213" t="s">
        <v>47</v>
      </c>
      <c r="O157" s="85"/>
      <c r="P157" s="214">
        <f>O157*H157</f>
        <v>0</v>
      </c>
      <c r="Q157" s="214">
        <v>0.21734000000000001</v>
      </c>
      <c r="R157" s="214">
        <f>Q157*H157</f>
        <v>1.0867</v>
      </c>
      <c r="S157" s="214">
        <v>0</v>
      </c>
      <c r="T157" s="214">
        <f>S157*H157</f>
        <v>0</v>
      </c>
      <c r="U157" s="215" t="s">
        <v>19</v>
      </c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146</v>
      </c>
      <c r="AT157" s="216" t="s">
        <v>142</v>
      </c>
      <c r="AU157" s="216" t="s">
        <v>86</v>
      </c>
      <c r="AY157" s="18" t="s">
        <v>140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84</v>
      </c>
      <c r="BK157" s="217">
        <f>ROUND(I157*H157,2)</f>
        <v>0</v>
      </c>
      <c r="BL157" s="18" t="s">
        <v>146</v>
      </c>
      <c r="BM157" s="216" t="s">
        <v>266</v>
      </c>
    </row>
    <row r="158" s="2" customFormat="1">
      <c r="A158" s="39"/>
      <c r="B158" s="40"/>
      <c r="C158" s="41"/>
      <c r="D158" s="218" t="s">
        <v>148</v>
      </c>
      <c r="E158" s="41"/>
      <c r="F158" s="219" t="s">
        <v>267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5"/>
      <c r="U158" s="86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148</v>
      </c>
      <c r="AU158" s="18" t="s">
        <v>86</v>
      </c>
    </row>
    <row r="159" s="2" customFormat="1" ht="16.5" customHeight="1">
      <c r="A159" s="39"/>
      <c r="B159" s="40"/>
      <c r="C159" s="247" t="s">
        <v>268</v>
      </c>
      <c r="D159" s="247" t="s">
        <v>225</v>
      </c>
      <c r="E159" s="248" t="s">
        <v>269</v>
      </c>
      <c r="F159" s="249" t="s">
        <v>270</v>
      </c>
      <c r="G159" s="250" t="s">
        <v>221</v>
      </c>
      <c r="H159" s="251">
        <v>5</v>
      </c>
      <c r="I159" s="252"/>
      <c r="J159" s="253">
        <f>ROUND(I159*H159,2)</f>
        <v>0</v>
      </c>
      <c r="K159" s="249" t="s">
        <v>145</v>
      </c>
      <c r="L159" s="254"/>
      <c r="M159" s="255" t="s">
        <v>19</v>
      </c>
      <c r="N159" s="256" t="s">
        <v>47</v>
      </c>
      <c r="O159" s="85"/>
      <c r="P159" s="214">
        <f>O159*H159</f>
        <v>0</v>
      </c>
      <c r="Q159" s="214">
        <v>0.059999999999999998</v>
      </c>
      <c r="R159" s="214">
        <f>Q159*H159</f>
        <v>0.29999999999999999</v>
      </c>
      <c r="S159" s="214">
        <v>0</v>
      </c>
      <c r="T159" s="214">
        <f>S159*H159</f>
        <v>0</v>
      </c>
      <c r="U159" s="215" t="s">
        <v>19</v>
      </c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188</v>
      </c>
      <c r="AT159" s="216" t="s">
        <v>225</v>
      </c>
      <c r="AU159" s="216" t="s">
        <v>86</v>
      </c>
      <c r="AY159" s="18" t="s">
        <v>140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84</v>
      </c>
      <c r="BK159" s="217">
        <f>ROUND(I159*H159,2)</f>
        <v>0</v>
      </c>
      <c r="BL159" s="18" t="s">
        <v>146</v>
      </c>
      <c r="BM159" s="216" t="s">
        <v>271</v>
      </c>
    </row>
    <row r="160" s="2" customFormat="1" ht="16.5" customHeight="1">
      <c r="A160" s="39"/>
      <c r="B160" s="40"/>
      <c r="C160" s="205" t="s">
        <v>272</v>
      </c>
      <c r="D160" s="205" t="s">
        <v>142</v>
      </c>
      <c r="E160" s="206" t="s">
        <v>273</v>
      </c>
      <c r="F160" s="207" t="s">
        <v>274</v>
      </c>
      <c r="G160" s="208" t="s">
        <v>275</v>
      </c>
      <c r="H160" s="209">
        <v>5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47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4">
        <f>S160*H160</f>
        <v>0</v>
      </c>
      <c r="U160" s="215" t="s">
        <v>19</v>
      </c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146</v>
      </c>
      <c r="AT160" s="216" t="s">
        <v>142</v>
      </c>
      <c r="AU160" s="216" t="s">
        <v>86</v>
      </c>
      <c r="AY160" s="18" t="s">
        <v>140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84</v>
      </c>
      <c r="BK160" s="217">
        <f>ROUND(I160*H160,2)</f>
        <v>0</v>
      </c>
      <c r="BL160" s="18" t="s">
        <v>146</v>
      </c>
      <c r="BM160" s="216" t="s">
        <v>276</v>
      </c>
    </row>
    <row r="161" s="12" customFormat="1" ht="22.8" customHeight="1">
      <c r="A161" s="12"/>
      <c r="B161" s="189"/>
      <c r="C161" s="190"/>
      <c r="D161" s="191" t="s">
        <v>75</v>
      </c>
      <c r="E161" s="203" t="s">
        <v>194</v>
      </c>
      <c r="F161" s="203" t="s">
        <v>277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SUM(P162:P175)</f>
        <v>0</v>
      </c>
      <c r="Q161" s="197"/>
      <c r="R161" s="198">
        <f>SUM(R162:R175)</f>
        <v>0.14762</v>
      </c>
      <c r="S161" s="197"/>
      <c r="T161" s="198">
        <f>SUM(T162:T175)</f>
        <v>0</v>
      </c>
      <c r="U161" s="199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84</v>
      </c>
      <c r="AT161" s="201" t="s">
        <v>75</v>
      </c>
      <c r="AU161" s="201" t="s">
        <v>84</v>
      </c>
      <c r="AY161" s="200" t="s">
        <v>140</v>
      </c>
      <c r="BK161" s="202">
        <f>SUM(BK162:BK175)</f>
        <v>0</v>
      </c>
    </row>
    <row r="162" s="2" customFormat="1" ht="33" customHeight="1">
      <c r="A162" s="39"/>
      <c r="B162" s="40"/>
      <c r="C162" s="205" t="s">
        <v>278</v>
      </c>
      <c r="D162" s="205" t="s">
        <v>142</v>
      </c>
      <c r="E162" s="206" t="s">
        <v>279</v>
      </c>
      <c r="F162" s="207" t="s">
        <v>280</v>
      </c>
      <c r="G162" s="208" t="s">
        <v>281</v>
      </c>
      <c r="H162" s="209">
        <v>242</v>
      </c>
      <c r="I162" s="210"/>
      <c r="J162" s="211">
        <f>ROUND(I162*H162,2)</f>
        <v>0</v>
      </c>
      <c r="K162" s="207" t="s">
        <v>145</v>
      </c>
      <c r="L162" s="45"/>
      <c r="M162" s="212" t="s">
        <v>19</v>
      </c>
      <c r="N162" s="213" t="s">
        <v>47</v>
      </c>
      <c r="O162" s="85"/>
      <c r="P162" s="214">
        <f>O162*H162</f>
        <v>0</v>
      </c>
      <c r="Q162" s="214">
        <v>0.00060999999999999997</v>
      </c>
      <c r="R162" s="214">
        <f>Q162*H162</f>
        <v>0.14762</v>
      </c>
      <c r="S162" s="214">
        <v>0</v>
      </c>
      <c r="T162" s="214">
        <f>S162*H162</f>
        <v>0</v>
      </c>
      <c r="U162" s="215" t="s">
        <v>19</v>
      </c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146</v>
      </c>
      <c r="AT162" s="216" t="s">
        <v>142</v>
      </c>
      <c r="AU162" s="216" t="s">
        <v>86</v>
      </c>
      <c r="AY162" s="18" t="s">
        <v>140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84</v>
      </c>
      <c r="BK162" s="217">
        <f>ROUND(I162*H162,2)</f>
        <v>0</v>
      </c>
      <c r="BL162" s="18" t="s">
        <v>146</v>
      </c>
      <c r="BM162" s="216" t="s">
        <v>282</v>
      </c>
    </row>
    <row r="163" s="2" customFormat="1">
      <c r="A163" s="39"/>
      <c r="B163" s="40"/>
      <c r="C163" s="41"/>
      <c r="D163" s="218" t="s">
        <v>148</v>
      </c>
      <c r="E163" s="41"/>
      <c r="F163" s="219" t="s">
        <v>283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5"/>
      <c r="U163" s="86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148</v>
      </c>
      <c r="AU163" s="18" t="s">
        <v>86</v>
      </c>
    </row>
    <row r="164" s="2" customFormat="1">
      <c r="A164" s="39"/>
      <c r="B164" s="40"/>
      <c r="C164" s="41"/>
      <c r="D164" s="223" t="s">
        <v>150</v>
      </c>
      <c r="E164" s="41"/>
      <c r="F164" s="224" t="s">
        <v>284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5"/>
      <c r="U164" s="86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150</v>
      </c>
      <c r="AU164" s="18" t="s">
        <v>86</v>
      </c>
    </row>
    <row r="165" s="13" customFormat="1">
      <c r="A165" s="13"/>
      <c r="B165" s="225"/>
      <c r="C165" s="226"/>
      <c r="D165" s="223" t="s">
        <v>160</v>
      </c>
      <c r="E165" s="227" t="s">
        <v>19</v>
      </c>
      <c r="F165" s="228" t="s">
        <v>285</v>
      </c>
      <c r="G165" s="226"/>
      <c r="H165" s="229">
        <v>242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3"/>
      <c r="U165" s="234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160</v>
      </c>
      <c r="AU165" s="235" t="s">
        <v>86</v>
      </c>
      <c r="AV165" s="13" t="s">
        <v>86</v>
      </c>
      <c r="AW165" s="13" t="s">
        <v>37</v>
      </c>
      <c r="AX165" s="13" t="s">
        <v>76</v>
      </c>
      <c r="AY165" s="235" t="s">
        <v>140</v>
      </c>
    </row>
    <row r="166" s="14" customFormat="1">
      <c r="A166" s="14"/>
      <c r="B166" s="236"/>
      <c r="C166" s="237"/>
      <c r="D166" s="223" t="s">
        <v>160</v>
      </c>
      <c r="E166" s="238" t="s">
        <v>19</v>
      </c>
      <c r="F166" s="239" t="s">
        <v>162</v>
      </c>
      <c r="G166" s="237"/>
      <c r="H166" s="240">
        <v>242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4"/>
      <c r="U166" s="245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160</v>
      </c>
      <c r="AU166" s="246" t="s">
        <v>86</v>
      </c>
      <c r="AV166" s="14" t="s">
        <v>146</v>
      </c>
      <c r="AW166" s="14" t="s">
        <v>37</v>
      </c>
      <c r="AX166" s="14" t="s">
        <v>84</v>
      </c>
      <c r="AY166" s="246" t="s">
        <v>140</v>
      </c>
    </row>
    <row r="167" s="2" customFormat="1" ht="16.5" customHeight="1">
      <c r="A167" s="39"/>
      <c r="B167" s="40"/>
      <c r="C167" s="205" t="s">
        <v>286</v>
      </c>
      <c r="D167" s="205" t="s">
        <v>142</v>
      </c>
      <c r="E167" s="206" t="s">
        <v>287</v>
      </c>
      <c r="F167" s="207" t="s">
        <v>288</v>
      </c>
      <c r="G167" s="208" t="s">
        <v>281</v>
      </c>
      <c r="H167" s="209">
        <v>120</v>
      </c>
      <c r="I167" s="210"/>
      <c r="J167" s="211">
        <f>ROUND(I167*H167,2)</f>
        <v>0</v>
      </c>
      <c r="K167" s="207" t="s">
        <v>145</v>
      </c>
      <c r="L167" s="45"/>
      <c r="M167" s="212" t="s">
        <v>19</v>
      </c>
      <c r="N167" s="213" t="s">
        <v>47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4">
        <f>S167*H167</f>
        <v>0</v>
      </c>
      <c r="U167" s="215" t="s">
        <v>19</v>
      </c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146</v>
      </c>
      <c r="AT167" s="216" t="s">
        <v>142</v>
      </c>
      <c r="AU167" s="216" t="s">
        <v>86</v>
      </c>
      <c r="AY167" s="18" t="s">
        <v>140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84</v>
      </c>
      <c r="BK167" s="217">
        <f>ROUND(I167*H167,2)</f>
        <v>0</v>
      </c>
      <c r="BL167" s="18" t="s">
        <v>146</v>
      </c>
      <c r="BM167" s="216" t="s">
        <v>289</v>
      </c>
    </row>
    <row r="168" s="2" customFormat="1">
      <c r="A168" s="39"/>
      <c r="B168" s="40"/>
      <c r="C168" s="41"/>
      <c r="D168" s="218" t="s">
        <v>148</v>
      </c>
      <c r="E168" s="41"/>
      <c r="F168" s="219" t="s">
        <v>290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5"/>
      <c r="U168" s="86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148</v>
      </c>
      <c r="AU168" s="18" t="s">
        <v>86</v>
      </c>
    </row>
    <row r="169" s="2" customFormat="1">
      <c r="A169" s="39"/>
      <c r="B169" s="40"/>
      <c r="C169" s="41"/>
      <c r="D169" s="223" t="s">
        <v>150</v>
      </c>
      <c r="E169" s="41"/>
      <c r="F169" s="224" t="s">
        <v>291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5"/>
      <c r="U169" s="86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150</v>
      </c>
      <c r="AU169" s="18" t="s">
        <v>86</v>
      </c>
    </row>
    <row r="170" s="13" customFormat="1">
      <c r="A170" s="13"/>
      <c r="B170" s="225"/>
      <c r="C170" s="226"/>
      <c r="D170" s="223" t="s">
        <v>160</v>
      </c>
      <c r="E170" s="227" t="s">
        <v>19</v>
      </c>
      <c r="F170" s="228" t="s">
        <v>292</v>
      </c>
      <c r="G170" s="226"/>
      <c r="H170" s="229">
        <v>120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3"/>
      <c r="U170" s="234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160</v>
      </c>
      <c r="AU170" s="235" t="s">
        <v>86</v>
      </c>
      <c r="AV170" s="13" t="s">
        <v>86</v>
      </c>
      <c r="AW170" s="13" t="s">
        <v>37</v>
      </c>
      <c r="AX170" s="13" t="s">
        <v>84</v>
      </c>
      <c r="AY170" s="235" t="s">
        <v>140</v>
      </c>
    </row>
    <row r="171" s="2" customFormat="1" ht="33" customHeight="1">
      <c r="A171" s="39"/>
      <c r="B171" s="40"/>
      <c r="C171" s="205" t="s">
        <v>293</v>
      </c>
      <c r="D171" s="205" t="s">
        <v>142</v>
      </c>
      <c r="E171" s="206" t="s">
        <v>294</v>
      </c>
      <c r="F171" s="207" t="s">
        <v>295</v>
      </c>
      <c r="G171" s="208" t="s">
        <v>92</v>
      </c>
      <c r="H171" s="209">
        <v>1322</v>
      </c>
      <c r="I171" s="210"/>
      <c r="J171" s="211">
        <f>ROUND(I171*H171,2)</f>
        <v>0</v>
      </c>
      <c r="K171" s="207" t="s">
        <v>145</v>
      </c>
      <c r="L171" s="45"/>
      <c r="M171" s="212" t="s">
        <v>19</v>
      </c>
      <c r="N171" s="213" t="s">
        <v>47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4">
        <f>S171*H171</f>
        <v>0</v>
      </c>
      <c r="U171" s="215" t="s">
        <v>19</v>
      </c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146</v>
      </c>
      <c r="AT171" s="216" t="s">
        <v>142</v>
      </c>
      <c r="AU171" s="216" t="s">
        <v>86</v>
      </c>
      <c r="AY171" s="18" t="s">
        <v>140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84</v>
      </c>
      <c r="BK171" s="217">
        <f>ROUND(I171*H171,2)</f>
        <v>0</v>
      </c>
      <c r="BL171" s="18" t="s">
        <v>146</v>
      </c>
      <c r="BM171" s="216" t="s">
        <v>296</v>
      </c>
    </row>
    <row r="172" s="2" customFormat="1">
      <c r="A172" s="39"/>
      <c r="B172" s="40"/>
      <c r="C172" s="41"/>
      <c r="D172" s="218" t="s">
        <v>148</v>
      </c>
      <c r="E172" s="41"/>
      <c r="F172" s="219" t="s">
        <v>297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5"/>
      <c r="U172" s="86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148</v>
      </c>
      <c r="AU172" s="18" t="s">
        <v>86</v>
      </c>
    </row>
    <row r="173" s="2" customFormat="1">
      <c r="A173" s="39"/>
      <c r="B173" s="40"/>
      <c r="C173" s="41"/>
      <c r="D173" s="223" t="s">
        <v>150</v>
      </c>
      <c r="E173" s="41"/>
      <c r="F173" s="224" t="s">
        <v>298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5"/>
      <c r="U173" s="86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150</v>
      </c>
      <c r="AU173" s="18" t="s">
        <v>86</v>
      </c>
    </row>
    <row r="174" s="13" customFormat="1">
      <c r="A174" s="13"/>
      <c r="B174" s="225"/>
      <c r="C174" s="226"/>
      <c r="D174" s="223" t="s">
        <v>160</v>
      </c>
      <c r="E174" s="227" t="s">
        <v>19</v>
      </c>
      <c r="F174" s="228" t="s">
        <v>90</v>
      </c>
      <c r="G174" s="226"/>
      <c r="H174" s="229">
        <v>1322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3"/>
      <c r="U174" s="234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160</v>
      </c>
      <c r="AU174" s="235" t="s">
        <v>86</v>
      </c>
      <c r="AV174" s="13" t="s">
        <v>86</v>
      </c>
      <c r="AW174" s="13" t="s">
        <v>37</v>
      </c>
      <c r="AX174" s="13" t="s">
        <v>76</v>
      </c>
      <c r="AY174" s="235" t="s">
        <v>140</v>
      </c>
    </row>
    <row r="175" s="14" customFormat="1">
      <c r="A175" s="14"/>
      <c r="B175" s="236"/>
      <c r="C175" s="237"/>
      <c r="D175" s="223" t="s">
        <v>160</v>
      </c>
      <c r="E175" s="238" t="s">
        <v>19</v>
      </c>
      <c r="F175" s="239" t="s">
        <v>162</v>
      </c>
      <c r="G175" s="237"/>
      <c r="H175" s="240">
        <v>1322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4"/>
      <c r="U175" s="245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160</v>
      </c>
      <c r="AU175" s="246" t="s">
        <v>86</v>
      </c>
      <c r="AV175" s="14" t="s">
        <v>146</v>
      </c>
      <c r="AW175" s="14" t="s">
        <v>37</v>
      </c>
      <c r="AX175" s="14" t="s">
        <v>84</v>
      </c>
      <c r="AY175" s="246" t="s">
        <v>140</v>
      </c>
    </row>
    <row r="176" s="12" customFormat="1" ht="22.8" customHeight="1">
      <c r="A176" s="12"/>
      <c r="B176" s="189"/>
      <c r="C176" s="190"/>
      <c r="D176" s="191" t="s">
        <v>75</v>
      </c>
      <c r="E176" s="203" t="s">
        <v>299</v>
      </c>
      <c r="F176" s="203" t="s">
        <v>300</v>
      </c>
      <c r="G176" s="190"/>
      <c r="H176" s="190"/>
      <c r="I176" s="193"/>
      <c r="J176" s="204">
        <f>BK176</f>
        <v>0</v>
      </c>
      <c r="K176" s="190"/>
      <c r="L176" s="195"/>
      <c r="M176" s="196"/>
      <c r="N176" s="197"/>
      <c r="O176" s="197"/>
      <c r="P176" s="198">
        <f>SUM(P177:P199)</f>
        <v>0</v>
      </c>
      <c r="Q176" s="197"/>
      <c r="R176" s="198">
        <f>SUM(R177:R199)</f>
        <v>0</v>
      </c>
      <c r="S176" s="197"/>
      <c r="T176" s="198">
        <f>SUM(T177:T199)</f>
        <v>0</v>
      </c>
      <c r="U176" s="199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0" t="s">
        <v>84</v>
      </c>
      <c r="AT176" s="201" t="s">
        <v>75</v>
      </c>
      <c r="AU176" s="201" t="s">
        <v>84</v>
      </c>
      <c r="AY176" s="200" t="s">
        <v>140</v>
      </c>
      <c r="BK176" s="202">
        <f>SUM(BK177:BK199)</f>
        <v>0</v>
      </c>
    </row>
    <row r="177" s="2" customFormat="1" ht="24.15" customHeight="1">
      <c r="A177" s="39"/>
      <c r="B177" s="40"/>
      <c r="C177" s="205" t="s">
        <v>301</v>
      </c>
      <c r="D177" s="205" t="s">
        <v>142</v>
      </c>
      <c r="E177" s="206" t="s">
        <v>302</v>
      </c>
      <c r="F177" s="207" t="s">
        <v>303</v>
      </c>
      <c r="G177" s="208" t="s">
        <v>101</v>
      </c>
      <c r="H177" s="209">
        <v>344.392</v>
      </c>
      <c r="I177" s="210"/>
      <c r="J177" s="211">
        <f>ROUND(I177*H177,2)</f>
        <v>0</v>
      </c>
      <c r="K177" s="207" t="s">
        <v>145</v>
      </c>
      <c r="L177" s="45"/>
      <c r="M177" s="212" t="s">
        <v>19</v>
      </c>
      <c r="N177" s="213" t="s">
        <v>47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4">
        <f>S177*H177</f>
        <v>0</v>
      </c>
      <c r="U177" s="215" t="s">
        <v>19</v>
      </c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146</v>
      </c>
      <c r="AT177" s="216" t="s">
        <v>142</v>
      </c>
      <c r="AU177" s="216" t="s">
        <v>86</v>
      </c>
      <c r="AY177" s="18" t="s">
        <v>140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84</v>
      </c>
      <c r="BK177" s="217">
        <f>ROUND(I177*H177,2)</f>
        <v>0</v>
      </c>
      <c r="BL177" s="18" t="s">
        <v>146</v>
      </c>
      <c r="BM177" s="216" t="s">
        <v>304</v>
      </c>
    </row>
    <row r="178" s="2" customFormat="1">
      <c r="A178" s="39"/>
      <c r="B178" s="40"/>
      <c r="C178" s="41"/>
      <c r="D178" s="218" t="s">
        <v>148</v>
      </c>
      <c r="E178" s="41"/>
      <c r="F178" s="219" t="s">
        <v>305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5"/>
      <c r="U178" s="86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148</v>
      </c>
      <c r="AU178" s="18" t="s">
        <v>86</v>
      </c>
    </row>
    <row r="179" s="13" customFormat="1">
      <c r="A179" s="13"/>
      <c r="B179" s="225"/>
      <c r="C179" s="226"/>
      <c r="D179" s="223" t="s">
        <v>160</v>
      </c>
      <c r="E179" s="227" t="s">
        <v>19</v>
      </c>
      <c r="F179" s="228" t="s">
        <v>306</v>
      </c>
      <c r="G179" s="226"/>
      <c r="H179" s="229">
        <v>344.392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3"/>
      <c r="U179" s="234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160</v>
      </c>
      <c r="AU179" s="235" t="s">
        <v>86</v>
      </c>
      <c r="AV179" s="13" t="s">
        <v>86</v>
      </c>
      <c r="AW179" s="13" t="s">
        <v>37</v>
      </c>
      <c r="AX179" s="13" t="s">
        <v>76</v>
      </c>
      <c r="AY179" s="235" t="s">
        <v>140</v>
      </c>
    </row>
    <row r="180" s="14" customFormat="1">
      <c r="A180" s="14"/>
      <c r="B180" s="236"/>
      <c r="C180" s="237"/>
      <c r="D180" s="223" t="s">
        <v>160</v>
      </c>
      <c r="E180" s="238" t="s">
        <v>109</v>
      </c>
      <c r="F180" s="239" t="s">
        <v>162</v>
      </c>
      <c r="G180" s="237"/>
      <c r="H180" s="240">
        <v>344.392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4"/>
      <c r="U180" s="245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160</v>
      </c>
      <c r="AU180" s="246" t="s">
        <v>86</v>
      </c>
      <c r="AV180" s="14" t="s">
        <v>146</v>
      </c>
      <c r="AW180" s="14" t="s">
        <v>37</v>
      </c>
      <c r="AX180" s="14" t="s">
        <v>84</v>
      </c>
      <c r="AY180" s="246" t="s">
        <v>140</v>
      </c>
    </row>
    <row r="181" s="2" customFormat="1" ht="24.15" customHeight="1">
      <c r="A181" s="39"/>
      <c r="B181" s="40"/>
      <c r="C181" s="205" t="s">
        <v>307</v>
      </c>
      <c r="D181" s="205" t="s">
        <v>142</v>
      </c>
      <c r="E181" s="206" t="s">
        <v>308</v>
      </c>
      <c r="F181" s="207" t="s">
        <v>309</v>
      </c>
      <c r="G181" s="208" t="s">
        <v>101</v>
      </c>
      <c r="H181" s="209">
        <v>8609.7999999999993</v>
      </c>
      <c r="I181" s="210"/>
      <c r="J181" s="211">
        <f>ROUND(I181*H181,2)</f>
        <v>0</v>
      </c>
      <c r="K181" s="207" t="s">
        <v>145</v>
      </c>
      <c r="L181" s="45"/>
      <c r="M181" s="212" t="s">
        <v>19</v>
      </c>
      <c r="N181" s="213" t="s">
        <v>47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4">
        <f>S181*H181</f>
        <v>0</v>
      </c>
      <c r="U181" s="215" t="s">
        <v>19</v>
      </c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146</v>
      </c>
      <c r="AT181" s="216" t="s">
        <v>142</v>
      </c>
      <c r="AU181" s="216" t="s">
        <v>86</v>
      </c>
      <c r="AY181" s="18" t="s">
        <v>140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84</v>
      </c>
      <c r="BK181" s="217">
        <f>ROUND(I181*H181,2)</f>
        <v>0</v>
      </c>
      <c r="BL181" s="18" t="s">
        <v>146</v>
      </c>
      <c r="BM181" s="216" t="s">
        <v>310</v>
      </c>
    </row>
    <row r="182" s="2" customFormat="1">
      <c r="A182" s="39"/>
      <c r="B182" s="40"/>
      <c r="C182" s="41"/>
      <c r="D182" s="218" t="s">
        <v>148</v>
      </c>
      <c r="E182" s="41"/>
      <c r="F182" s="219" t="s">
        <v>311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5"/>
      <c r="U182" s="86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148</v>
      </c>
      <c r="AU182" s="18" t="s">
        <v>86</v>
      </c>
    </row>
    <row r="183" s="2" customFormat="1">
      <c r="A183" s="39"/>
      <c r="B183" s="40"/>
      <c r="C183" s="41"/>
      <c r="D183" s="223" t="s">
        <v>150</v>
      </c>
      <c r="E183" s="41"/>
      <c r="F183" s="224" t="s">
        <v>312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5"/>
      <c r="U183" s="86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150</v>
      </c>
      <c r="AU183" s="18" t="s">
        <v>86</v>
      </c>
    </row>
    <row r="184" s="13" customFormat="1">
      <c r="A184" s="13"/>
      <c r="B184" s="225"/>
      <c r="C184" s="226"/>
      <c r="D184" s="223" t="s">
        <v>160</v>
      </c>
      <c r="E184" s="227" t="s">
        <v>19</v>
      </c>
      <c r="F184" s="228" t="s">
        <v>109</v>
      </c>
      <c r="G184" s="226"/>
      <c r="H184" s="229">
        <v>344.392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3"/>
      <c r="U184" s="234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160</v>
      </c>
      <c r="AU184" s="235" t="s">
        <v>86</v>
      </c>
      <c r="AV184" s="13" t="s">
        <v>86</v>
      </c>
      <c r="AW184" s="13" t="s">
        <v>37</v>
      </c>
      <c r="AX184" s="13" t="s">
        <v>76</v>
      </c>
      <c r="AY184" s="235" t="s">
        <v>140</v>
      </c>
    </row>
    <row r="185" s="14" customFormat="1">
      <c r="A185" s="14"/>
      <c r="B185" s="236"/>
      <c r="C185" s="237"/>
      <c r="D185" s="223" t="s">
        <v>160</v>
      </c>
      <c r="E185" s="238" t="s">
        <v>19</v>
      </c>
      <c r="F185" s="239" t="s">
        <v>162</v>
      </c>
      <c r="G185" s="237"/>
      <c r="H185" s="240">
        <v>344.392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4"/>
      <c r="U185" s="245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160</v>
      </c>
      <c r="AU185" s="246" t="s">
        <v>86</v>
      </c>
      <c r="AV185" s="14" t="s">
        <v>146</v>
      </c>
      <c r="AW185" s="14" t="s">
        <v>37</v>
      </c>
      <c r="AX185" s="14" t="s">
        <v>84</v>
      </c>
      <c r="AY185" s="246" t="s">
        <v>140</v>
      </c>
    </row>
    <row r="186" s="13" customFormat="1">
      <c r="A186" s="13"/>
      <c r="B186" s="225"/>
      <c r="C186" s="226"/>
      <c r="D186" s="223" t="s">
        <v>160</v>
      </c>
      <c r="E186" s="226"/>
      <c r="F186" s="228" t="s">
        <v>313</v>
      </c>
      <c r="G186" s="226"/>
      <c r="H186" s="229">
        <v>8609.7999999999993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3"/>
      <c r="U186" s="234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160</v>
      </c>
      <c r="AU186" s="235" t="s">
        <v>86</v>
      </c>
      <c r="AV186" s="13" t="s">
        <v>86</v>
      </c>
      <c r="AW186" s="13" t="s">
        <v>4</v>
      </c>
      <c r="AX186" s="13" t="s">
        <v>84</v>
      </c>
      <c r="AY186" s="235" t="s">
        <v>140</v>
      </c>
    </row>
    <row r="187" s="2" customFormat="1" ht="24.15" customHeight="1">
      <c r="A187" s="39"/>
      <c r="B187" s="40"/>
      <c r="C187" s="205" t="s">
        <v>314</v>
      </c>
      <c r="D187" s="205" t="s">
        <v>142</v>
      </c>
      <c r="E187" s="206" t="s">
        <v>315</v>
      </c>
      <c r="F187" s="207" t="s">
        <v>316</v>
      </c>
      <c r="G187" s="208" t="s">
        <v>101</v>
      </c>
      <c r="H187" s="209">
        <v>2.2999999999999998</v>
      </c>
      <c r="I187" s="210"/>
      <c r="J187" s="211">
        <f>ROUND(I187*H187,2)</f>
        <v>0</v>
      </c>
      <c r="K187" s="207" t="s">
        <v>145</v>
      </c>
      <c r="L187" s="45"/>
      <c r="M187" s="212" t="s">
        <v>19</v>
      </c>
      <c r="N187" s="213" t="s">
        <v>47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4">
        <f>S187*H187</f>
        <v>0</v>
      </c>
      <c r="U187" s="215" t="s">
        <v>19</v>
      </c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146</v>
      </c>
      <c r="AT187" s="216" t="s">
        <v>142</v>
      </c>
      <c r="AU187" s="216" t="s">
        <v>86</v>
      </c>
      <c r="AY187" s="18" t="s">
        <v>140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84</v>
      </c>
      <c r="BK187" s="217">
        <f>ROUND(I187*H187,2)</f>
        <v>0</v>
      </c>
      <c r="BL187" s="18" t="s">
        <v>146</v>
      </c>
      <c r="BM187" s="216" t="s">
        <v>317</v>
      </c>
    </row>
    <row r="188" s="2" customFormat="1">
      <c r="A188" s="39"/>
      <c r="B188" s="40"/>
      <c r="C188" s="41"/>
      <c r="D188" s="218" t="s">
        <v>148</v>
      </c>
      <c r="E188" s="41"/>
      <c r="F188" s="219" t="s">
        <v>318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5"/>
      <c r="U188" s="86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148</v>
      </c>
      <c r="AU188" s="18" t="s">
        <v>86</v>
      </c>
    </row>
    <row r="189" s="13" customFormat="1">
      <c r="A189" s="13"/>
      <c r="B189" s="225"/>
      <c r="C189" s="226"/>
      <c r="D189" s="223" t="s">
        <v>160</v>
      </c>
      <c r="E189" s="227" t="s">
        <v>99</v>
      </c>
      <c r="F189" s="228" t="s">
        <v>102</v>
      </c>
      <c r="G189" s="226"/>
      <c r="H189" s="229">
        <v>2.2999999999999998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3"/>
      <c r="U189" s="234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160</v>
      </c>
      <c r="AU189" s="235" t="s">
        <v>86</v>
      </c>
      <c r="AV189" s="13" t="s">
        <v>86</v>
      </c>
      <c r="AW189" s="13" t="s">
        <v>37</v>
      </c>
      <c r="AX189" s="13" t="s">
        <v>84</v>
      </c>
      <c r="AY189" s="235" t="s">
        <v>140</v>
      </c>
    </row>
    <row r="190" s="2" customFormat="1" ht="24.15" customHeight="1">
      <c r="A190" s="39"/>
      <c r="B190" s="40"/>
      <c r="C190" s="205" t="s">
        <v>319</v>
      </c>
      <c r="D190" s="205" t="s">
        <v>142</v>
      </c>
      <c r="E190" s="206" t="s">
        <v>320</v>
      </c>
      <c r="F190" s="207" t="s">
        <v>321</v>
      </c>
      <c r="G190" s="208" t="s">
        <v>101</v>
      </c>
      <c r="H190" s="209">
        <v>159.292</v>
      </c>
      <c r="I190" s="210"/>
      <c r="J190" s="211">
        <f>ROUND(I190*H190,2)</f>
        <v>0</v>
      </c>
      <c r="K190" s="207" t="s">
        <v>145</v>
      </c>
      <c r="L190" s="45"/>
      <c r="M190" s="212" t="s">
        <v>19</v>
      </c>
      <c r="N190" s="213" t="s">
        <v>47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4">
        <f>S190*H190</f>
        <v>0</v>
      </c>
      <c r="U190" s="215" t="s">
        <v>19</v>
      </c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146</v>
      </c>
      <c r="AT190" s="216" t="s">
        <v>142</v>
      </c>
      <c r="AU190" s="216" t="s">
        <v>86</v>
      </c>
      <c r="AY190" s="18" t="s">
        <v>140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84</v>
      </c>
      <c r="BK190" s="217">
        <f>ROUND(I190*H190,2)</f>
        <v>0</v>
      </c>
      <c r="BL190" s="18" t="s">
        <v>146</v>
      </c>
      <c r="BM190" s="216" t="s">
        <v>322</v>
      </c>
    </row>
    <row r="191" s="2" customFormat="1">
      <c r="A191" s="39"/>
      <c r="B191" s="40"/>
      <c r="C191" s="41"/>
      <c r="D191" s="218" t="s">
        <v>148</v>
      </c>
      <c r="E191" s="41"/>
      <c r="F191" s="219" t="s">
        <v>323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5"/>
      <c r="U191" s="86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148</v>
      </c>
      <c r="AU191" s="18" t="s">
        <v>86</v>
      </c>
    </row>
    <row r="192" s="13" customFormat="1">
      <c r="A192" s="13"/>
      <c r="B192" s="225"/>
      <c r="C192" s="226"/>
      <c r="D192" s="223" t="s">
        <v>160</v>
      </c>
      <c r="E192" s="227" t="s">
        <v>19</v>
      </c>
      <c r="F192" s="228" t="s">
        <v>324</v>
      </c>
      <c r="G192" s="226"/>
      <c r="H192" s="229">
        <v>138.81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3"/>
      <c r="U192" s="234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160</v>
      </c>
      <c r="AU192" s="235" t="s">
        <v>86</v>
      </c>
      <c r="AV192" s="13" t="s">
        <v>86</v>
      </c>
      <c r="AW192" s="13" t="s">
        <v>37</v>
      </c>
      <c r="AX192" s="13" t="s">
        <v>76</v>
      </c>
      <c r="AY192" s="235" t="s">
        <v>140</v>
      </c>
    </row>
    <row r="193" s="13" customFormat="1">
      <c r="A193" s="13"/>
      <c r="B193" s="225"/>
      <c r="C193" s="226"/>
      <c r="D193" s="223" t="s">
        <v>160</v>
      </c>
      <c r="E193" s="227" t="s">
        <v>19</v>
      </c>
      <c r="F193" s="228" t="s">
        <v>325</v>
      </c>
      <c r="G193" s="226"/>
      <c r="H193" s="229">
        <v>20.481999999999999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3"/>
      <c r="U193" s="234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160</v>
      </c>
      <c r="AU193" s="235" t="s">
        <v>86</v>
      </c>
      <c r="AV193" s="13" t="s">
        <v>86</v>
      </c>
      <c r="AW193" s="13" t="s">
        <v>37</v>
      </c>
      <c r="AX193" s="13" t="s">
        <v>76</v>
      </c>
      <c r="AY193" s="235" t="s">
        <v>140</v>
      </c>
    </row>
    <row r="194" s="14" customFormat="1">
      <c r="A194" s="14"/>
      <c r="B194" s="236"/>
      <c r="C194" s="237"/>
      <c r="D194" s="223" t="s">
        <v>160</v>
      </c>
      <c r="E194" s="238" t="s">
        <v>106</v>
      </c>
      <c r="F194" s="239" t="s">
        <v>162</v>
      </c>
      <c r="G194" s="237"/>
      <c r="H194" s="240">
        <v>159.292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4"/>
      <c r="U194" s="245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160</v>
      </c>
      <c r="AU194" s="246" t="s">
        <v>86</v>
      </c>
      <c r="AV194" s="14" t="s">
        <v>146</v>
      </c>
      <c r="AW194" s="14" t="s">
        <v>37</v>
      </c>
      <c r="AX194" s="14" t="s">
        <v>84</v>
      </c>
      <c r="AY194" s="246" t="s">
        <v>140</v>
      </c>
    </row>
    <row r="195" s="2" customFormat="1" ht="24.15" customHeight="1">
      <c r="A195" s="39"/>
      <c r="B195" s="40"/>
      <c r="C195" s="205" t="s">
        <v>326</v>
      </c>
      <c r="D195" s="205" t="s">
        <v>142</v>
      </c>
      <c r="E195" s="206" t="s">
        <v>327</v>
      </c>
      <c r="F195" s="207" t="s">
        <v>328</v>
      </c>
      <c r="G195" s="208" t="s">
        <v>101</v>
      </c>
      <c r="H195" s="209">
        <v>182.80000000000001</v>
      </c>
      <c r="I195" s="210"/>
      <c r="J195" s="211">
        <f>ROUND(I195*H195,2)</f>
        <v>0</v>
      </c>
      <c r="K195" s="207" t="s">
        <v>145</v>
      </c>
      <c r="L195" s="45"/>
      <c r="M195" s="212" t="s">
        <v>19</v>
      </c>
      <c r="N195" s="213" t="s">
        <v>47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4">
        <f>S195*H195</f>
        <v>0</v>
      </c>
      <c r="U195" s="215" t="s">
        <v>19</v>
      </c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146</v>
      </c>
      <c r="AT195" s="216" t="s">
        <v>142</v>
      </c>
      <c r="AU195" s="216" t="s">
        <v>86</v>
      </c>
      <c r="AY195" s="18" t="s">
        <v>140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84</v>
      </c>
      <c r="BK195" s="217">
        <f>ROUND(I195*H195,2)</f>
        <v>0</v>
      </c>
      <c r="BL195" s="18" t="s">
        <v>146</v>
      </c>
      <c r="BM195" s="216" t="s">
        <v>329</v>
      </c>
    </row>
    <row r="196" s="2" customFormat="1">
      <c r="A196" s="39"/>
      <c r="B196" s="40"/>
      <c r="C196" s="41"/>
      <c r="D196" s="218" t="s">
        <v>148</v>
      </c>
      <c r="E196" s="41"/>
      <c r="F196" s="219" t="s">
        <v>330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5"/>
      <c r="U196" s="86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148</v>
      </c>
      <c r="AU196" s="18" t="s">
        <v>86</v>
      </c>
    </row>
    <row r="197" s="2" customFormat="1">
      <c r="A197" s="39"/>
      <c r="B197" s="40"/>
      <c r="C197" s="41"/>
      <c r="D197" s="223" t="s">
        <v>150</v>
      </c>
      <c r="E197" s="41"/>
      <c r="F197" s="224" t="s">
        <v>331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5"/>
      <c r="U197" s="86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150</v>
      </c>
      <c r="AU197" s="18" t="s">
        <v>86</v>
      </c>
    </row>
    <row r="198" s="13" customFormat="1">
      <c r="A198" s="13"/>
      <c r="B198" s="225"/>
      <c r="C198" s="226"/>
      <c r="D198" s="223" t="s">
        <v>160</v>
      </c>
      <c r="E198" s="227" t="s">
        <v>19</v>
      </c>
      <c r="F198" s="228" t="s">
        <v>332</v>
      </c>
      <c r="G198" s="226"/>
      <c r="H198" s="229">
        <v>182.80000000000001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3"/>
      <c r="U198" s="234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160</v>
      </c>
      <c r="AU198" s="235" t="s">
        <v>86</v>
      </c>
      <c r="AV198" s="13" t="s">
        <v>86</v>
      </c>
      <c r="AW198" s="13" t="s">
        <v>37</v>
      </c>
      <c r="AX198" s="13" t="s">
        <v>76</v>
      </c>
      <c r="AY198" s="235" t="s">
        <v>140</v>
      </c>
    </row>
    <row r="199" s="14" customFormat="1">
      <c r="A199" s="14"/>
      <c r="B199" s="236"/>
      <c r="C199" s="237"/>
      <c r="D199" s="223" t="s">
        <v>160</v>
      </c>
      <c r="E199" s="238" t="s">
        <v>103</v>
      </c>
      <c r="F199" s="239" t="s">
        <v>162</v>
      </c>
      <c r="G199" s="237"/>
      <c r="H199" s="240">
        <v>182.80000000000001</v>
      </c>
      <c r="I199" s="241"/>
      <c r="J199" s="237"/>
      <c r="K199" s="237"/>
      <c r="L199" s="242"/>
      <c r="M199" s="257"/>
      <c r="N199" s="258"/>
      <c r="O199" s="258"/>
      <c r="P199" s="258"/>
      <c r="Q199" s="258"/>
      <c r="R199" s="258"/>
      <c r="S199" s="258"/>
      <c r="T199" s="258"/>
      <c r="U199" s="259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160</v>
      </c>
      <c r="AU199" s="246" t="s">
        <v>86</v>
      </c>
      <c r="AV199" s="14" t="s">
        <v>146</v>
      </c>
      <c r="AW199" s="14" t="s">
        <v>37</v>
      </c>
      <c r="AX199" s="14" t="s">
        <v>84</v>
      </c>
      <c r="AY199" s="246" t="s">
        <v>140</v>
      </c>
    </row>
    <row r="200" s="2" customFormat="1" ht="6.96" customHeight="1">
      <c r="A200" s="39"/>
      <c r="B200" s="60"/>
      <c r="C200" s="61"/>
      <c r="D200" s="61"/>
      <c r="E200" s="61"/>
      <c r="F200" s="61"/>
      <c r="G200" s="61"/>
      <c r="H200" s="61"/>
      <c r="I200" s="61"/>
      <c r="J200" s="61"/>
      <c r="K200" s="61"/>
      <c r="L200" s="45"/>
      <c r="M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</sheetData>
  <sheetProtection sheet="1" autoFilter="0" formatColumns="0" formatRows="0" objects="1" scenarios="1" spinCount="100000" saltValue="NGWt2ECVPfJ4T8HATv0aqTL4jsuZC0DUqbDw2Sv1+CHkJkeVEh7KZIo18Cm5aAYYlWyc+hVexMk2JP7V3bF84Q==" hashValue="sMnUpejYhTEbDUq/zT5m/CCn3Zshw10XSi7Nwnx3QCZQs2pWshUHuz5CnunAF/02UL1opJJPaoIQWkgOcGajwg==" algorithmName="SHA-512" password="CDD7"/>
  <autoFilter ref="C84:K19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13107041"/>
    <hyperlink ref="F92" r:id="rId2" display="https://podminky.urs.cz/item/CS_URS_2024_01/113107042"/>
    <hyperlink ref="F94" r:id="rId3" display="https://podminky.urs.cz/item/CS_URS_2024_01/113154253"/>
    <hyperlink ref="F98" r:id="rId4" display="https://podminky.urs.cz/item/CS_URS_2024_01/113154363"/>
    <hyperlink ref="F102" r:id="rId5" display="https://podminky.urs.cz/item/CS_URS_2024_01/122257203"/>
    <hyperlink ref="F106" r:id="rId6" display="https://podminky.urs.cz/item/CS_URS_2024_01/133151101"/>
    <hyperlink ref="F110" r:id="rId7" display="https://podminky.urs.cz/item/CS_URS_2024_01/181951112"/>
    <hyperlink ref="F115" r:id="rId8" display="https://podminky.urs.cz/item/CS_URS_2024_01/564871011"/>
    <hyperlink ref="F120" r:id="rId9" display="https://podminky.urs.cz/item/CS_URS_2024_01/565135101"/>
    <hyperlink ref="F125" r:id="rId10" display="https://podminky.urs.cz/item/CS_URS_2024_01/573231108"/>
    <hyperlink ref="F130" r:id="rId11" display="https://podminky.urs.cz/item/CS_URS_2024_01/577144221"/>
    <hyperlink ref="F136" r:id="rId12" display="https://podminky.urs.cz/item/CS_URS_2024_01/890411851"/>
    <hyperlink ref="F140" r:id="rId13" display="https://podminky.urs.cz/item/CS_URS_2024_01/895941301"/>
    <hyperlink ref="F143" r:id="rId14" display="https://podminky.urs.cz/item/CS_URS_2024_01/895941313"/>
    <hyperlink ref="F146" r:id="rId15" display="https://podminky.urs.cz/item/CS_URS_2024_01/895941322"/>
    <hyperlink ref="F149" r:id="rId16" display="https://podminky.urs.cz/item/CS_URS_2024_01/899132212"/>
    <hyperlink ref="F152" r:id="rId17" display="https://podminky.urs.cz/item/CS_URS_2024_01/899133111"/>
    <hyperlink ref="F155" r:id="rId18" display="https://podminky.urs.cz/item/CS_URS_2024_01/899133211"/>
    <hyperlink ref="F158" r:id="rId19" display="https://podminky.urs.cz/item/CS_URS_2024_01/899204112"/>
    <hyperlink ref="F163" r:id="rId20" display="https://podminky.urs.cz/item/CS_URS_2024_01/919732211"/>
    <hyperlink ref="F168" r:id="rId21" display="https://podminky.urs.cz/item/CS_URS_2024_01/919735112"/>
    <hyperlink ref="F172" r:id="rId22" display="https://podminky.urs.cz/item/CS_URS_2024_01/938909331"/>
    <hyperlink ref="F178" r:id="rId23" display="https://podminky.urs.cz/item/CS_URS_2024_01/997221551"/>
    <hyperlink ref="F182" r:id="rId24" display="https://podminky.urs.cz/item/CS_URS_2024_01/997221559"/>
    <hyperlink ref="F188" r:id="rId25" display="https://podminky.urs.cz/item/CS_URS_2024_01/997221861"/>
    <hyperlink ref="F191" r:id="rId26" display="https://podminky.urs.cz/item/CS_URS_2024_01/997221873"/>
    <hyperlink ref="F196" r:id="rId27" display="https://podminky.urs.cz/item/CS_URS_2024_01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86</v>
      </c>
    </row>
    <row r="4" s="1" customFormat="1" ht="24.96" customHeight="1">
      <c r="B4" s="21"/>
      <c r="D4" s="132" t="s">
        <v>98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DGP - ul. Slezská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112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333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16. 5. 2024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30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31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33</v>
      </c>
      <c r="E20" s="39"/>
      <c r="F20" s="39"/>
      <c r="G20" s="39"/>
      <c r="H20" s="39"/>
      <c r="I20" s="134" t="s">
        <v>26</v>
      </c>
      <c r="J20" s="138" t="s">
        <v>34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35</v>
      </c>
      <c r="F21" s="39"/>
      <c r="G21" s="39"/>
      <c r="H21" s="39"/>
      <c r="I21" s="134" t="s">
        <v>29</v>
      </c>
      <c r="J21" s="138" t="s">
        <v>36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38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39</v>
      </c>
      <c r="F24" s="39"/>
      <c r="G24" s="39"/>
      <c r="H24" s="39"/>
      <c r="I24" s="134" t="s">
        <v>29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40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42</v>
      </c>
      <c r="E30" s="39"/>
      <c r="F30" s="39"/>
      <c r="G30" s="39"/>
      <c r="H30" s="39"/>
      <c r="I30" s="39"/>
      <c r="J30" s="146">
        <f>ROUND(J84,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44</v>
      </c>
      <c r="G32" s="39"/>
      <c r="H32" s="39"/>
      <c r="I32" s="147" t="s">
        <v>43</v>
      </c>
      <c r="J32" s="147" t="s">
        <v>45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46</v>
      </c>
      <c r="E33" s="134" t="s">
        <v>47</v>
      </c>
      <c r="F33" s="149">
        <f>ROUND((SUM(BE84:BE101)),  2)</f>
        <v>0</v>
      </c>
      <c r="G33" s="39"/>
      <c r="H33" s="39"/>
      <c r="I33" s="150">
        <v>0.20999999999999999</v>
      </c>
      <c r="J33" s="149">
        <f>ROUND(((SUM(BE84:BE101))*I33),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48</v>
      </c>
      <c r="F34" s="149">
        <f>ROUND((SUM(BF84:BF101)),  2)</f>
        <v>0</v>
      </c>
      <c r="G34" s="39"/>
      <c r="H34" s="39"/>
      <c r="I34" s="150">
        <v>0.12</v>
      </c>
      <c r="J34" s="149">
        <f>ROUND(((SUM(BF84:BF101))*I34),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49</v>
      </c>
      <c r="F35" s="149">
        <f>ROUND((SUM(BG84:BG101)),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50</v>
      </c>
      <c r="F36" s="149">
        <f>ROUND((SUM(BH84:BH101)),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51</v>
      </c>
      <c r="F37" s="149">
        <f>ROUND((SUM(BI84:BI101)),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DGP - ul. Slezská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ul. Slezská, Chomutov</v>
      </c>
      <c r="G52" s="41"/>
      <c r="H52" s="41"/>
      <c r="I52" s="33" t="s">
        <v>23</v>
      </c>
      <c r="J52" s="73" t="str">
        <f>IF(J12="","",J12)</f>
        <v>16. 5. 2024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Chomutov</v>
      </c>
      <c r="G54" s="41"/>
      <c r="H54" s="41"/>
      <c r="I54" s="33" t="s">
        <v>33</v>
      </c>
      <c r="J54" s="37" t="str">
        <f>E21</f>
        <v>Pavepro s.r.o.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Jan Sedláček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115</v>
      </c>
      <c r="D57" s="164"/>
      <c r="E57" s="164"/>
      <c r="F57" s="164"/>
      <c r="G57" s="164"/>
      <c r="H57" s="164"/>
      <c r="I57" s="164"/>
      <c r="J57" s="165" t="s">
        <v>116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74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7"/>
      <c r="C60" s="168"/>
      <c r="D60" s="169" t="s">
        <v>333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334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335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336</v>
      </c>
      <c r="E63" s="176"/>
      <c r="F63" s="176"/>
      <c r="G63" s="176"/>
      <c r="H63" s="176"/>
      <c r="I63" s="176"/>
      <c r="J63" s="177">
        <f>J94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337</v>
      </c>
      <c r="E64" s="176"/>
      <c r="F64" s="176"/>
      <c r="G64" s="176"/>
      <c r="H64" s="176"/>
      <c r="I64" s="176"/>
      <c r="J64" s="177">
        <f>J98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124</v>
      </c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2" t="str">
        <f>E7</f>
        <v>DGP - ul. Slezská</v>
      </c>
      <c r="F74" s="33"/>
      <c r="G74" s="33"/>
      <c r="H74" s="33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112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VRN - Vedlejší rozpočtové náklady</v>
      </c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ul. Slezská, Chomutov</v>
      </c>
      <c r="G78" s="41"/>
      <c r="H78" s="41"/>
      <c r="I78" s="33" t="s">
        <v>23</v>
      </c>
      <c r="J78" s="73" t="str">
        <f>IF(J12="","",J12)</f>
        <v>16. 5. 2024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Statutární město Chomutov</v>
      </c>
      <c r="G80" s="41"/>
      <c r="H80" s="41"/>
      <c r="I80" s="33" t="s">
        <v>33</v>
      </c>
      <c r="J80" s="37" t="str">
        <f>E21</f>
        <v>Pavepro s.r.o.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31</v>
      </c>
      <c r="D81" s="41"/>
      <c r="E81" s="41"/>
      <c r="F81" s="28" t="str">
        <f>IF(E18="","",E18)</f>
        <v>Vyplň údaj</v>
      </c>
      <c r="G81" s="41"/>
      <c r="H81" s="41"/>
      <c r="I81" s="33" t="s">
        <v>38</v>
      </c>
      <c r="J81" s="37" t="str">
        <f>E24</f>
        <v>Ing. Jan Sedláček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9"/>
      <c r="B83" s="180"/>
      <c r="C83" s="181" t="s">
        <v>125</v>
      </c>
      <c r="D83" s="182" t="s">
        <v>61</v>
      </c>
      <c r="E83" s="182" t="s">
        <v>57</v>
      </c>
      <c r="F83" s="182" t="s">
        <v>58</v>
      </c>
      <c r="G83" s="182" t="s">
        <v>126</v>
      </c>
      <c r="H83" s="182" t="s">
        <v>127</v>
      </c>
      <c r="I83" s="182" t="s">
        <v>128</v>
      </c>
      <c r="J83" s="182" t="s">
        <v>116</v>
      </c>
      <c r="K83" s="183" t="s">
        <v>129</v>
      </c>
      <c r="L83" s="184"/>
      <c r="M83" s="93" t="s">
        <v>19</v>
      </c>
      <c r="N83" s="94" t="s">
        <v>46</v>
      </c>
      <c r="O83" s="94" t="s">
        <v>130</v>
      </c>
      <c r="P83" s="94" t="s">
        <v>131</v>
      </c>
      <c r="Q83" s="94" t="s">
        <v>132</v>
      </c>
      <c r="R83" s="94" t="s">
        <v>133</v>
      </c>
      <c r="S83" s="94" t="s">
        <v>134</v>
      </c>
      <c r="T83" s="94" t="s">
        <v>135</v>
      </c>
      <c r="U83" s="95" t="s">
        <v>136</v>
      </c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39"/>
      <c r="B84" s="40"/>
      <c r="C84" s="100" t="s">
        <v>137</v>
      </c>
      <c r="D84" s="41"/>
      <c r="E84" s="41"/>
      <c r="F84" s="41"/>
      <c r="G84" s="41"/>
      <c r="H84" s="41"/>
      <c r="I84" s="41"/>
      <c r="J84" s="185">
        <f>BK84</f>
        <v>0</v>
      </c>
      <c r="K84" s="41"/>
      <c r="L84" s="45"/>
      <c r="M84" s="96"/>
      <c r="N84" s="186"/>
      <c r="O84" s="97"/>
      <c r="P84" s="187">
        <f>P85</f>
        <v>0</v>
      </c>
      <c r="Q84" s="97"/>
      <c r="R84" s="187">
        <f>R85</f>
        <v>0</v>
      </c>
      <c r="S84" s="97"/>
      <c r="T84" s="187">
        <f>T85</f>
        <v>0</v>
      </c>
      <c r="U84" s="98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75</v>
      </c>
      <c r="AU84" s="18" t="s">
        <v>117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75</v>
      </c>
      <c r="E85" s="192" t="s">
        <v>87</v>
      </c>
      <c r="F85" s="192" t="s">
        <v>88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P86+P90+P94+P98</f>
        <v>0</v>
      </c>
      <c r="Q85" s="197"/>
      <c r="R85" s="198">
        <f>R86+R90+R94+R98</f>
        <v>0</v>
      </c>
      <c r="S85" s="197"/>
      <c r="T85" s="198">
        <f>T86+T90+T94+T98</f>
        <v>0</v>
      </c>
      <c r="U85" s="199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168</v>
      </c>
      <c r="AT85" s="201" t="s">
        <v>75</v>
      </c>
      <c r="AU85" s="201" t="s">
        <v>76</v>
      </c>
      <c r="AY85" s="200" t="s">
        <v>140</v>
      </c>
      <c r="BK85" s="202">
        <f>BK86+BK90+BK94+BK98</f>
        <v>0</v>
      </c>
    </row>
    <row r="86" s="12" customFormat="1" ht="22.8" customHeight="1">
      <c r="A86" s="12"/>
      <c r="B86" s="189"/>
      <c r="C86" s="190"/>
      <c r="D86" s="191" t="s">
        <v>75</v>
      </c>
      <c r="E86" s="203" t="s">
        <v>338</v>
      </c>
      <c r="F86" s="203" t="s">
        <v>339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SUM(P87:P89)</f>
        <v>0</v>
      </c>
      <c r="Q86" s="197"/>
      <c r="R86" s="198">
        <f>SUM(R87:R89)</f>
        <v>0</v>
      </c>
      <c r="S86" s="197"/>
      <c r="T86" s="198">
        <f>SUM(T87:T89)</f>
        <v>0</v>
      </c>
      <c r="U86" s="199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168</v>
      </c>
      <c r="AT86" s="201" t="s">
        <v>75</v>
      </c>
      <c r="AU86" s="201" t="s">
        <v>84</v>
      </c>
      <c r="AY86" s="200" t="s">
        <v>140</v>
      </c>
      <c r="BK86" s="202">
        <f>SUM(BK87:BK89)</f>
        <v>0</v>
      </c>
    </row>
    <row r="87" s="2" customFormat="1" ht="16.5" customHeight="1">
      <c r="A87" s="39"/>
      <c r="B87" s="40"/>
      <c r="C87" s="205" t="s">
        <v>84</v>
      </c>
      <c r="D87" s="205" t="s">
        <v>142</v>
      </c>
      <c r="E87" s="206" t="s">
        <v>340</v>
      </c>
      <c r="F87" s="207" t="s">
        <v>341</v>
      </c>
      <c r="G87" s="208" t="s">
        <v>342</v>
      </c>
      <c r="H87" s="209">
        <v>1</v>
      </c>
      <c r="I87" s="210"/>
      <c r="J87" s="211">
        <f>ROUND(I87*H87,2)</f>
        <v>0</v>
      </c>
      <c r="K87" s="207" t="s">
        <v>145</v>
      </c>
      <c r="L87" s="45"/>
      <c r="M87" s="212" t="s">
        <v>19</v>
      </c>
      <c r="N87" s="213" t="s">
        <v>47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4">
        <f>S87*H87</f>
        <v>0</v>
      </c>
      <c r="U87" s="215" t="s">
        <v>19</v>
      </c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343</v>
      </c>
      <c r="AT87" s="216" t="s">
        <v>142</v>
      </c>
      <c r="AU87" s="216" t="s">
        <v>86</v>
      </c>
      <c r="AY87" s="18" t="s">
        <v>140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84</v>
      </c>
      <c r="BK87" s="217">
        <f>ROUND(I87*H87,2)</f>
        <v>0</v>
      </c>
      <c r="BL87" s="18" t="s">
        <v>343</v>
      </c>
      <c r="BM87" s="216" t="s">
        <v>344</v>
      </c>
    </row>
    <row r="88" s="2" customFormat="1">
      <c r="A88" s="39"/>
      <c r="B88" s="40"/>
      <c r="C88" s="41"/>
      <c r="D88" s="218" t="s">
        <v>148</v>
      </c>
      <c r="E88" s="41"/>
      <c r="F88" s="219" t="s">
        <v>345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5"/>
      <c r="U88" s="86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148</v>
      </c>
      <c r="AU88" s="18" t="s">
        <v>86</v>
      </c>
    </row>
    <row r="89" s="2" customFormat="1">
      <c r="A89" s="39"/>
      <c r="B89" s="40"/>
      <c r="C89" s="41"/>
      <c r="D89" s="223" t="s">
        <v>150</v>
      </c>
      <c r="E89" s="41"/>
      <c r="F89" s="224" t="s">
        <v>346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5"/>
      <c r="U89" s="86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150</v>
      </c>
      <c r="AU89" s="18" t="s">
        <v>86</v>
      </c>
    </row>
    <row r="90" s="12" customFormat="1" ht="22.8" customHeight="1">
      <c r="A90" s="12"/>
      <c r="B90" s="189"/>
      <c r="C90" s="190"/>
      <c r="D90" s="191" t="s">
        <v>75</v>
      </c>
      <c r="E90" s="203" t="s">
        <v>347</v>
      </c>
      <c r="F90" s="203" t="s">
        <v>348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SUM(P91:P93)</f>
        <v>0</v>
      </c>
      <c r="Q90" s="197"/>
      <c r="R90" s="198">
        <f>SUM(R91:R93)</f>
        <v>0</v>
      </c>
      <c r="S90" s="197"/>
      <c r="T90" s="198">
        <f>SUM(T91:T93)</f>
        <v>0</v>
      </c>
      <c r="U90" s="199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168</v>
      </c>
      <c r="AT90" s="201" t="s">
        <v>75</v>
      </c>
      <c r="AU90" s="201" t="s">
        <v>84</v>
      </c>
      <c r="AY90" s="200" t="s">
        <v>140</v>
      </c>
      <c r="BK90" s="202">
        <f>SUM(BK91:BK93)</f>
        <v>0</v>
      </c>
    </row>
    <row r="91" s="2" customFormat="1" ht="16.5" customHeight="1">
      <c r="A91" s="39"/>
      <c r="B91" s="40"/>
      <c r="C91" s="205" t="s">
        <v>86</v>
      </c>
      <c r="D91" s="205" t="s">
        <v>142</v>
      </c>
      <c r="E91" s="206" t="s">
        <v>349</v>
      </c>
      <c r="F91" s="207" t="s">
        <v>350</v>
      </c>
      <c r="G91" s="208" t="s">
        <v>342</v>
      </c>
      <c r="H91" s="209">
        <v>1</v>
      </c>
      <c r="I91" s="210"/>
      <c r="J91" s="211">
        <f>ROUND(I91*H91,2)</f>
        <v>0</v>
      </c>
      <c r="K91" s="207" t="s">
        <v>145</v>
      </c>
      <c r="L91" s="45"/>
      <c r="M91" s="212" t="s">
        <v>19</v>
      </c>
      <c r="N91" s="213" t="s">
        <v>47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4">
        <f>S91*H91</f>
        <v>0</v>
      </c>
      <c r="U91" s="215" t="s">
        <v>19</v>
      </c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343</v>
      </c>
      <c r="AT91" s="216" t="s">
        <v>142</v>
      </c>
      <c r="AU91" s="216" t="s">
        <v>86</v>
      </c>
      <c r="AY91" s="18" t="s">
        <v>140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84</v>
      </c>
      <c r="BK91" s="217">
        <f>ROUND(I91*H91,2)</f>
        <v>0</v>
      </c>
      <c r="BL91" s="18" t="s">
        <v>343</v>
      </c>
      <c r="BM91" s="216" t="s">
        <v>351</v>
      </c>
    </row>
    <row r="92" s="2" customFormat="1">
      <c r="A92" s="39"/>
      <c r="B92" s="40"/>
      <c r="C92" s="41"/>
      <c r="D92" s="218" t="s">
        <v>148</v>
      </c>
      <c r="E92" s="41"/>
      <c r="F92" s="219" t="s">
        <v>352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5"/>
      <c r="U92" s="86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148</v>
      </c>
      <c r="AU92" s="18" t="s">
        <v>86</v>
      </c>
    </row>
    <row r="93" s="2" customFormat="1">
      <c r="A93" s="39"/>
      <c r="B93" s="40"/>
      <c r="C93" s="41"/>
      <c r="D93" s="223" t="s">
        <v>150</v>
      </c>
      <c r="E93" s="41"/>
      <c r="F93" s="224" t="s">
        <v>353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5"/>
      <c r="U93" s="86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150</v>
      </c>
      <c r="AU93" s="18" t="s">
        <v>86</v>
      </c>
    </row>
    <row r="94" s="12" customFormat="1" ht="22.8" customHeight="1">
      <c r="A94" s="12"/>
      <c r="B94" s="189"/>
      <c r="C94" s="190"/>
      <c r="D94" s="191" t="s">
        <v>75</v>
      </c>
      <c r="E94" s="203" t="s">
        <v>354</v>
      </c>
      <c r="F94" s="203" t="s">
        <v>355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SUM(P95:P97)</f>
        <v>0</v>
      </c>
      <c r="Q94" s="197"/>
      <c r="R94" s="198">
        <f>SUM(R95:R97)</f>
        <v>0</v>
      </c>
      <c r="S94" s="197"/>
      <c r="T94" s="198">
        <f>SUM(T95:T97)</f>
        <v>0</v>
      </c>
      <c r="U94" s="199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168</v>
      </c>
      <c r="AT94" s="201" t="s">
        <v>75</v>
      </c>
      <c r="AU94" s="201" t="s">
        <v>84</v>
      </c>
      <c r="AY94" s="200" t="s">
        <v>140</v>
      </c>
      <c r="BK94" s="202">
        <f>SUM(BK95:BK97)</f>
        <v>0</v>
      </c>
    </row>
    <row r="95" s="2" customFormat="1" ht="16.5" customHeight="1">
      <c r="A95" s="39"/>
      <c r="B95" s="40"/>
      <c r="C95" s="205" t="s">
        <v>94</v>
      </c>
      <c r="D95" s="205" t="s">
        <v>142</v>
      </c>
      <c r="E95" s="206" t="s">
        <v>356</v>
      </c>
      <c r="F95" s="207" t="s">
        <v>355</v>
      </c>
      <c r="G95" s="208" t="s">
        <v>342</v>
      </c>
      <c r="H95" s="209">
        <v>1</v>
      </c>
      <c r="I95" s="210"/>
      <c r="J95" s="211">
        <f>ROUND(I95*H95,2)</f>
        <v>0</v>
      </c>
      <c r="K95" s="207" t="s">
        <v>145</v>
      </c>
      <c r="L95" s="45"/>
      <c r="M95" s="212" t="s">
        <v>19</v>
      </c>
      <c r="N95" s="213" t="s">
        <v>47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4">
        <f>S95*H95</f>
        <v>0</v>
      </c>
      <c r="U95" s="215" t="s">
        <v>19</v>
      </c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343</v>
      </c>
      <c r="AT95" s="216" t="s">
        <v>142</v>
      </c>
      <c r="AU95" s="216" t="s">
        <v>86</v>
      </c>
      <c r="AY95" s="18" t="s">
        <v>140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84</v>
      </c>
      <c r="BK95" s="217">
        <f>ROUND(I95*H95,2)</f>
        <v>0</v>
      </c>
      <c r="BL95" s="18" t="s">
        <v>343</v>
      </c>
      <c r="BM95" s="216" t="s">
        <v>357</v>
      </c>
    </row>
    <row r="96" s="2" customFormat="1">
      <c r="A96" s="39"/>
      <c r="B96" s="40"/>
      <c r="C96" s="41"/>
      <c r="D96" s="218" t="s">
        <v>148</v>
      </c>
      <c r="E96" s="41"/>
      <c r="F96" s="219" t="s">
        <v>358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5"/>
      <c r="U96" s="86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148</v>
      </c>
      <c r="AU96" s="18" t="s">
        <v>86</v>
      </c>
    </row>
    <row r="97" s="2" customFormat="1">
      <c r="A97" s="39"/>
      <c r="B97" s="40"/>
      <c r="C97" s="41"/>
      <c r="D97" s="223" t="s">
        <v>150</v>
      </c>
      <c r="E97" s="41"/>
      <c r="F97" s="224" t="s">
        <v>359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5"/>
      <c r="U97" s="86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150</v>
      </c>
      <c r="AU97" s="18" t="s">
        <v>86</v>
      </c>
    </row>
    <row r="98" s="12" customFormat="1" ht="22.8" customHeight="1">
      <c r="A98" s="12"/>
      <c r="B98" s="189"/>
      <c r="C98" s="190"/>
      <c r="D98" s="191" t="s">
        <v>75</v>
      </c>
      <c r="E98" s="203" t="s">
        <v>360</v>
      </c>
      <c r="F98" s="203" t="s">
        <v>361</v>
      </c>
      <c r="G98" s="190"/>
      <c r="H98" s="190"/>
      <c r="I98" s="193"/>
      <c r="J98" s="204">
        <f>BK98</f>
        <v>0</v>
      </c>
      <c r="K98" s="190"/>
      <c r="L98" s="195"/>
      <c r="M98" s="196"/>
      <c r="N98" s="197"/>
      <c r="O98" s="197"/>
      <c r="P98" s="198">
        <f>SUM(P99:P101)</f>
        <v>0</v>
      </c>
      <c r="Q98" s="197"/>
      <c r="R98" s="198">
        <f>SUM(R99:R101)</f>
        <v>0</v>
      </c>
      <c r="S98" s="197"/>
      <c r="T98" s="198">
        <f>SUM(T99:T101)</f>
        <v>0</v>
      </c>
      <c r="U98" s="199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168</v>
      </c>
      <c r="AT98" s="201" t="s">
        <v>75</v>
      </c>
      <c r="AU98" s="201" t="s">
        <v>84</v>
      </c>
      <c r="AY98" s="200" t="s">
        <v>140</v>
      </c>
      <c r="BK98" s="202">
        <f>SUM(BK99:BK101)</f>
        <v>0</v>
      </c>
    </row>
    <row r="99" s="2" customFormat="1" ht="16.5" customHeight="1">
      <c r="A99" s="39"/>
      <c r="B99" s="40"/>
      <c r="C99" s="205" t="s">
        <v>146</v>
      </c>
      <c r="D99" s="205" t="s">
        <v>142</v>
      </c>
      <c r="E99" s="206" t="s">
        <v>362</v>
      </c>
      <c r="F99" s="207" t="s">
        <v>363</v>
      </c>
      <c r="G99" s="208" t="s">
        <v>342</v>
      </c>
      <c r="H99" s="209">
        <v>1</v>
      </c>
      <c r="I99" s="210"/>
      <c r="J99" s="211">
        <f>ROUND(I99*H99,2)</f>
        <v>0</v>
      </c>
      <c r="K99" s="207" t="s">
        <v>145</v>
      </c>
      <c r="L99" s="45"/>
      <c r="M99" s="212" t="s">
        <v>19</v>
      </c>
      <c r="N99" s="213" t="s">
        <v>47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4">
        <f>S99*H99</f>
        <v>0</v>
      </c>
      <c r="U99" s="215" t="s">
        <v>19</v>
      </c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343</v>
      </c>
      <c r="AT99" s="216" t="s">
        <v>142</v>
      </c>
      <c r="AU99" s="216" t="s">
        <v>86</v>
      </c>
      <c r="AY99" s="18" t="s">
        <v>140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84</v>
      </c>
      <c r="BK99" s="217">
        <f>ROUND(I99*H99,2)</f>
        <v>0</v>
      </c>
      <c r="BL99" s="18" t="s">
        <v>343</v>
      </c>
      <c r="BM99" s="216" t="s">
        <v>364</v>
      </c>
    </row>
    <row r="100" s="2" customFormat="1">
      <c r="A100" s="39"/>
      <c r="B100" s="40"/>
      <c r="C100" s="41"/>
      <c r="D100" s="218" t="s">
        <v>148</v>
      </c>
      <c r="E100" s="41"/>
      <c r="F100" s="219" t="s">
        <v>365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5"/>
      <c r="U100" s="86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148</v>
      </c>
      <c r="AU100" s="18" t="s">
        <v>86</v>
      </c>
    </row>
    <row r="101" s="2" customFormat="1">
      <c r="A101" s="39"/>
      <c r="B101" s="40"/>
      <c r="C101" s="41"/>
      <c r="D101" s="223" t="s">
        <v>150</v>
      </c>
      <c r="E101" s="41"/>
      <c r="F101" s="224" t="s">
        <v>366</v>
      </c>
      <c r="G101" s="41"/>
      <c r="H101" s="41"/>
      <c r="I101" s="220"/>
      <c r="J101" s="41"/>
      <c r="K101" s="41"/>
      <c r="L101" s="45"/>
      <c r="M101" s="260"/>
      <c r="N101" s="261"/>
      <c r="O101" s="262"/>
      <c r="P101" s="262"/>
      <c r="Q101" s="262"/>
      <c r="R101" s="262"/>
      <c r="S101" s="262"/>
      <c r="T101" s="262"/>
      <c r="U101" s="263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150</v>
      </c>
      <c r="AU101" s="18" t="s">
        <v>86</v>
      </c>
    </row>
    <row r="102" s="2" customFormat="1" ht="6.96" customHeight="1">
      <c r="A102" s="39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45"/>
      <c r="M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</sheetData>
  <sheetProtection sheet="1" autoFilter="0" formatColumns="0" formatRows="0" objects="1" scenarios="1" spinCount="100000" saltValue="G052gkZxrw3uGwWJMomjoiQReKJVLppx2Ze0KAcRIvqBdFp6tNtCZDCADlxisIReWRN9H51fBdv7lJpVDsblcw==" hashValue="UuKsedUzt+RTVHCQ6xRnqVs4jZOLvO2z/dccE3ISO2t92lNnreNF663yFmS51TIxY3V062K94RTTEZpcC2cd8Q==" algorithmName="SHA-512" password="CDD7"/>
  <autoFilter ref="C83:K10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012002000"/>
    <hyperlink ref="F92" r:id="rId2" display="https://podminky.urs.cz/item/CS_URS_2024_01/034002000"/>
    <hyperlink ref="F96" r:id="rId3" display="https://podminky.urs.cz/item/CS_URS_2024_01/040001000"/>
    <hyperlink ref="F100" r:id="rId4" display="https://podminky.urs.cz/item/CS_URS_2024_01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1"/>
    </row>
    <row r="4" s="1" customFormat="1" ht="24.96" customHeight="1">
      <c r="B4" s="21"/>
      <c r="C4" s="132" t="s">
        <v>367</v>
      </c>
      <c r="H4" s="21"/>
    </row>
    <row r="5" s="1" customFormat="1" ht="12" customHeight="1">
      <c r="B5" s="21"/>
      <c r="C5" s="264" t="s">
        <v>13</v>
      </c>
      <c r="D5" s="142" t="s">
        <v>14</v>
      </c>
      <c r="E5" s="1"/>
      <c r="F5" s="1"/>
      <c r="H5" s="21"/>
    </row>
    <row r="6" s="1" customFormat="1" ht="36.96" customHeight="1">
      <c r="B6" s="21"/>
      <c r="C6" s="265" t="s">
        <v>16</v>
      </c>
      <c r="D6" s="266" t="s">
        <v>17</v>
      </c>
      <c r="E6" s="1"/>
      <c r="F6" s="1"/>
      <c r="H6" s="21"/>
    </row>
    <row r="7" s="1" customFormat="1" ht="16.5" customHeight="1">
      <c r="B7" s="21"/>
      <c r="C7" s="134" t="s">
        <v>23</v>
      </c>
      <c r="D7" s="139" t="str">
        <f>'Rekapitulace stavby'!AN8</f>
        <v>16. 5. 2024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9"/>
      <c r="B9" s="267"/>
      <c r="C9" s="268" t="s">
        <v>57</v>
      </c>
      <c r="D9" s="269" t="s">
        <v>58</v>
      </c>
      <c r="E9" s="269" t="s">
        <v>126</v>
      </c>
      <c r="F9" s="270" t="s">
        <v>368</v>
      </c>
      <c r="G9" s="179"/>
      <c r="H9" s="267"/>
    </row>
    <row r="10" s="2" customFormat="1" ht="26.4" customHeight="1">
      <c r="A10" s="39"/>
      <c r="B10" s="45"/>
      <c r="C10" s="271" t="s">
        <v>369</v>
      </c>
      <c r="D10" s="271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272" t="s">
        <v>109</v>
      </c>
      <c r="D11" s="273" t="s">
        <v>110</v>
      </c>
      <c r="E11" s="274" t="s">
        <v>101</v>
      </c>
      <c r="F11" s="275">
        <v>344.392</v>
      </c>
      <c r="G11" s="39"/>
      <c r="H11" s="45"/>
    </row>
    <row r="12" s="2" customFormat="1" ht="16.8" customHeight="1">
      <c r="A12" s="39"/>
      <c r="B12" s="45"/>
      <c r="C12" s="276" t="s">
        <v>19</v>
      </c>
      <c r="D12" s="276" t="s">
        <v>306</v>
      </c>
      <c r="E12" s="18" t="s">
        <v>19</v>
      </c>
      <c r="F12" s="277">
        <v>344.392</v>
      </c>
      <c r="G12" s="39"/>
      <c r="H12" s="45"/>
    </row>
    <row r="13" s="2" customFormat="1" ht="16.8" customHeight="1">
      <c r="A13" s="39"/>
      <c r="B13" s="45"/>
      <c r="C13" s="276" t="s">
        <v>109</v>
      </c>
      <c r="D13" s="276" t="s">
        <v>162</v>
      </c>
      <c r="E13" s="18" t="s">
        <v>19</v>
      </c>
      <c r="F13" s="277">
        <v>344.392</v>
      </c>
      <c r="G13" s="39"/>
      <c r="H13" s="45"/>
    </row>
    <row r="14" s="2" customFormat="1" ht="16.8" customHeight="1">
      <c r="A14" s="39"/>
      <c r="B14" s="45"/>
      <c r="C14" s="278" t="s">
        <v>370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276" t="s">
        <v>302</v>
      </c>
      <c r="D15" s="276" t="s">
        <v>371</v>
      </c>
      <c r="E15" s="18" t="s">
        <v>101</v>
      </c>
      <c r="F15" s="277">
        <v>344.392</v>
      </c>
      <c r="G15" s="39"/>
      <c r="H15" s="45"/>
    </row>
    <row r="16" s="2" customFormat="1" ht="16.8" customHeight="1">
      <c r="A16" s="39"/>
      <c r="B16" s="45"/>
      <c r="C16" s="276" t="s">
        <v>308</v>
      </c>
      <c r="D16" s="276" t="s">
        <v>372</v>
      </c>
      <c r="E16" s="18" t="s">
        <v>101</v>
      </c>
      <c r="F16" s="277">
        <v>8609.7999999999993</v>
      </c>
      <c r="G16" s="39"/>
      <c r="H16" s="45"/>
    </row>
    <row r="17" s="2" customFormat="1" ht="16.8" customHeight="1">
      <c r="A17" s="39"/>
      <c r="B17" s="45"/>
      <c r="C17" s="272" t="s">
        <v>103</v>
      </c>
      <c r="D17" s="273" t="s">
        <v>104</v>
      </c>
      <c r="E17" s="274" t="s">
        <v>101</v>
      </c>
      <c r="F17" s="275">
        <v>182.80000000000001</v>
      </c>
      <c r="G17" s="39"/>
      <c r="H17" s="45"/>
    </row>
    <row r="18" s="2" customFormat="1" ht="16.8" customHeight="1">
      <c r="A18" s="39"/>
      <c r="B18" s="45"/>
      <c r="C18" s="276" t="s">
        <v>19</v>
      </c>
      <c r="D18" s="276" t="s">
        <v>332</v>
      </c>
      <c r="E18" s="18" t="s">
        <v>19</v>
      </c>
      <c r="F18" s="277">
        <v>182.80000000000001</v>
      </c>
      <c r="G18" s="39"/>
      <c r="H18" s="45"/>
    </row>
    <row r="19" s="2" customFormat="1" ht="16.8" customHeight="1">
      <c r="A19" s="39"/>
      <c r="B19" s="45"/>
      <c r="C19" s="276" t="s">
        <v>103</v>
      </c>
      <c r="D19" s="276" t="s">
        <v>162</v>
      </c>
      <c r="E19" s="18" t="s">
        <v>19</v>
      </c>
      <c r="F19" s="277">
        <v>182.80000000000001</v>
      </c>
      <c r="G19" s="39"/>
      <c r="H19" s="45"/>
    </row>
    <row r="20" s="2" customFormat="1" ht="16.8" customHeight="1">
      <c r="A20" s="39"/>
      <c r="B20" s="45"/>
      <c r="C20" s="278" t="s">
        <v>370</v>
      </c>
      <c r="D20" s="39"/>
      <c r="E20" s="39"/>
      <c r="F20" s="39"/>
      <c r="G20" s="39"/>
      <c r="H20" s="45"/>
    </row>
    <row r="21" s="2" customFormat="1" ht="16.8" customHeight="1">
      <c r="A21" s="39"/>
      <c r="B21" s="45"/>
      <c r="C21" s="276" t="s">
        <v>327</v>
      </c>
      <c r="D21" s="276" t="s">
        <v>373</v>
      </c>
      <c r="E21" s="18" t="s">
        <v>101</v>
      </c>
      <c r="F21" s="277">
        <v>182.80000000000001</v>
      </c>
      <c r="G21" s="39"/>
      <c r="H21" s="45"/>
    </row>
    <row r="22" s="2" customFormat="1" ht="16.8" customHeight="1">
      <c r="A22" s="39"/>
      <c r="B22" s="45"/>
      <c r="C22" s="276" t="s">
        <v>302</v>
      </c>
      <c r="D22" s="276" t="s">
        <v>371</v>
      </c>
      <c r="E22" s="18" t="s">
        <v>101</v>
      </c>
      <c r="F22" s="277">
        <v>344.392</v>
      </c>
      <c r="G22" s="39"/>
      <c r="H22" s="45"/>
    </row>
    <row r="23" s="2" customFormat="1" ht="16.8" customHeight="1">
      <c r="A23" s="39"/>
      <c r="B23" s="45"/>
      <c r="C23" s="272" t="s">
        <v>99</v>
      </c>
      <c r="D23" s="273" t="s">
        <v>100</v>
      </c>
      <c r="E23" s="274" t="s">
        <v>101</v>
      </c>
      <c r="F23" s="275">
        <v>2.2999999999999998</v>
      </c>
      <c r="G23" s="39"/>
      <c r="H23" s="45"/>
    </row>
    <row r="24" s="2" customFormat="1" ht="16.8" customHeight="1">
      <c r="A24" s="39"/>
      <c r="B24" s="45"/>
      <c r="C24" s="276" t="s">
        <v>99</v>
      </c>
      <c r="D24" s="276" t="s">
        <v>102</v>
      </c>
      <c r="E24" s="18" t="s">
        <v>19</v>
      </c>
      <c r="F24" s="277">
        <v>2.2999999999999998</v>
      </c>
      <c r="G24" s="39"/>
      <c r="H24" s="45"/>
    </row>
    <row r="25" s="2" customFormat="1" ht="16.8" customHeight="1">
      <c r="A25" s="39"/>
      <c r="B25" s="45"/>
      <c r="C25" s="278" t="s">
        <v>370</v>
      </c>
      <c r="D25" s="39"/>
      <c r="E25" s="39"/>
      <c r="F25" s="39"/>
      <c r="G25" s="39"/>
      <c r="H25" s="45"/>
    </row>
    <row r="26" s="2" customFormat="1" ht="16.8" customHeight="1">
      <c r="A26" s="39"/>
      <c r="B26" s="45"/>
      <c r="C26" s="276" t="s">
        <v>315</v>
      </c>
      <c r="D26" s="276" t="s">
        <v>374</v>
      </c>
      <c r="E26" s="18" t="s">
        <v>101</v>
      </c>
      <c r="F26" s="277">
        <v>2.2999999999999998</v>
      </c>
      <c r="G26" s="39"/>
      <c r="H26" s="45"/>
    </row>
    <row r="27" s="2" customFormat="1" ht="16.8" customHeight="1">
      <c r="A27" s="39"/>
      <c r="B27" s="45"/>
      <c r="C27" s="276" t="s">
        <v>302</v>
      </c>
      <c r="D27" s="276" t="s">
        <v>371</v>
      </c>
      <c r="E27" s="18" t="s">
        <v>101</v>
      </c>
      <c r="F27" s="277">
        <v>344.392</v>
      </c>
      <c r="G27" s="39"/>
      <c r="H27" s="45"/>
    </row>
    <row r="28" s="2" customFormat="1" ht="16.8" customHeight="1">
      <c r="A28" s="39"/>
      <c r="B28" s="45"/>
      <c r="C28" s="272" t="s">
        <v>106</v>
      </c>
      <c r="D28" s="273" t="s">
        <v>107</v>
      </c>
      <c r="E28" s="274" t="s">
        <v>101</v>
      </c>
      <c r="F28" s="275">
        <v>159.292</v>
      </c>
      <c r="G28" s="39"/>
      <c r="H28" s="45"/>
    </row>
    <row r="29" s="2" customFormat="1" ht="16.8" customHeight="1">
      <c r="A29" s="39"/>
      <c r="B29" s="45"/>
      <c r="C29" s="276" t="s">
        <v>19</v>
      </c>
      <c r="D29" s="276" t="s">
        <v>324</v>
      </c>
      <c r="E29" s="18" t="s">
        <v>19</v>
      </c>
      <c r="F29" s="277">
        <v>138.81</v>
      </c>
      <c r="G29" s="39"/>
      <c r="H29" s="45"/>
    </row>
    <row r="30" s="2" customFormat="1" ht="16.8" customHeight="1">
      <c r="A30" s="39"/>
      <c r="B30" s="45"/>
      <c r="C30" s="276" t="s">
        <v>19</v>
      </c>
      <c r="D30" s="276" t="s">
        <v>325</v>
      </c>
      <c r="E30" s="18" t="s">
        <v>19</v>
      </c>
      <c r="F30" s="277">
        <v>20.481999999999999</v>
      </c>
      <c r="G30" s="39"/>
      <c r="H30" s="45"/>
    </row>
    <row r="31" s="2" customFormat="1" ht="16.8" customHeight="1">
      <c r="A31" s="39"/>
      <c r="B31" s="45"/>
      <c r="C31" s="276" t="s">
        <v>106</v>
      </c>
      <c r="D31" s="276" t="s">
        <v>162</v>
      </c>
      <c r="E31" s="18" t="s">
        <v>19</v>
      </c>
      <c r="F31" s="277">
        <v>159.292</v>
      </c>
      <c r="G31" s="39"/>
      <c r="H31" s="45"/>
    </row>
    <row r="32" s="2" customFormat="1" ht="16.8" customHeight="1">
      <c r="A32" s="39"/>
      <c r="B32" s="45"/>
      <c r="C32" s="278" t="s">
        <v>370</v>
      </c>
      <c r="D32" s="39"/>
      <c r="E32" s="39"/>
      <c r="F32" s="39"/>
      <c r="G32" s="39"/>
      <c r="H32" s="45"/>
    </row>
    <row r="33" s="2" customFormat="1" ht="16.8" customHeight="1">
      <c r="A33" s="39"/>
      <c r="B33" s="45"/>
      <c r="C33" s="276" t="s">
        <v>320</v>
      </c>
      <c r="D33" s="276" t="s">
        <v>375</v>
      </c>
      <c r="E33" s="18" t="s">
        <v>101</v>
      </c>
      <c r="F33" s="277">
        <v>159.292</v>
      </c>
      <c r="G33" s="39"/>
      <c r="H33" s="45"/>
    </row>
    <row r="34" s="2" customFormat="1" ht="16.8" customHeight="1">
      <c r="A34" s="39"/>
      <c r="B34" s="45"/>
      <c r="C34" s="276" t="s">
        <v>302</v>
      </c>
      <c r="D34" s="276" t="s">
        <v>371</v>
      </c>
      <c r="E34" s="18" t="s">
        <v>101</v>
      </c>
      <c r="F34" s="277">
        <v>344.392</v>
      </c>
      <c r="G34" s="39"/>
      <c r="H34" s="45"/>
    </row>
    <row r="35" s="2" customFormat="1" ht="16.8" customHeight="1">
      <c r="A35" s="39"/>
      <c r="B35" s="45"/>
      <c r="C35" s="272" t="s">
        <v>95</v>
      </c>
      <c r="D35" s="273" t="s">
        <v>96</v>
      </c>
      <c r="E35" s="274" t="s">
        <v>92</v>
      </c>
      <c r="F35" s="275">
        <v>264.39999999999998</v>
      </c>
      <c r="G35" s="39"/>
      <c r="H35" s="45"/>
    </row>
    <row r="36" s="2" customFormat="1" ht="16.8" customHeight="1">
      <c r="A36" s="39"/>
      <c r="B36" s="45"/>
      <c r="C36" s="276" t="s">
        <v>19</v>
      </c>
      <c r="D36" s="276" t="s">
        <v>376</v>
      </c>
      <c r="E36" s="18" t="s">
        <v>19</v>
      </c>
      <c r="F36" s="277">
        <v>264.39999999999998</v>
      </c>
      <c r="G36" s="39"/>
      <c r="H36" s="45"/>
    </row>
    <row r="37" s="2" customFormat="1" ht="16.8" customHeight="1">
      <c r="A37" s="39"/>
      <c r="B37" s="45"/>
      <c r="C37" s="276" t="s">
        <v>19</v>
      </c>
      <c r="D37" s="276" t="s">
        <v>162</v>
      </c>
      <c r="E37" s="18" t="s">
        <v>19</v>
      </c>
      <c r="F37" s="277">
        <v>264.39999999999998</v>
      </c>
      <c r="G37" s="39"/>
      <c r="H37" s="45"/>
    </row>
    <row r="38" s="2" customFormat="1" ht="16.8" customHeight="1">
      <c r="A38" s="39"/>
      <c r="B38" s="45"/>
      <c r="C38" s="278" t="s">
        <v>370</v>
      </c>
      <c r="D38" s="39"/>
      <c r="E38" s="39"/>
      <c r="F38" s="39"/>
      <c r="G38" s="39"/>
      <c r="H38" s="45"/>
    </row>
    <row r="39" s="2" customFormat="1" ht="16.8" customHeight="1">
      <c r="A39" s="39"/>
      <c r="B39" s="45"/>
      <c r="C39" s="276" t="s">
        <v>156</v>
      </c>
      <c r="D39" s="276" t="s">
        <v>377</v>
      </c>
      <c r="E39" s="18" t="s">
        <v>92</v>
      </c>
      <c r="F39" s="277">
        <v>259.39999999999998</v>
      </c>
      <c r="G39" s="39"/>
      <c r="H39" s="45"/>
    </row>
    <row r="40" s="2" customFormat="1" ht="16.8" customHeight="1">
      <c r="A40" s="39"/>
      <c r="B40" s="45"/>
      <c r="C40" s="276" t="s">
        <v>169</v>
      </c>
      <c r="D40" s="276" t="s">
        <v>378</v>
      </c>
      <c r="E40" s="18" t="s">
        <v>171</v>
      </c>
      <c r="F40" s="277">
        <v>66.099999999999994</v>
      </c>
      <c r="G40" s="39"/>
      <c r="H40" s="45"/>
    </row>
    <row r="41" s="2" customFormat="1" ht="16.8" customHeight="1">
      <c r="A41" s="39"/>
      <c r="B41" s="45"/>
      <c r="C41" s="276" t="s">
        <v>182</v>
      </c>
      <c r="D41" s="276" t="s">
        <v>379</v>
      </c>
      <c r="E41" s="18" t="s">
        <v>92</v>
      </c>
      <c r="F41" s="277">
        <v>264.39999999999998</v>
      </c>
      <c r="G41" s="39"/>
      <c r="H41" s="45"/>
    </row>
    <row r="42" s="2" customFormat="1" ht="16.8" customHeight="1">
      <c r="A42" s="39"/>
      <c r="B42" s="45"/>
      <c r="C42" s="276" t="s">
        <v>189</v>
      </c>
      <c r="D42" s="276" t="s">
        <v>380</v>
      </c>
      <c r="E42" s="18" t="s">
        <v>92</v>
      </c>
      <c r="F42" s="277">
        <v>264.39999999999998</v>
      </c>
      <c r="G42" s="39"/>
      <c r="H42" s="45"/>
    </row>
    <row r="43" s="2" customFormat="1" ht="16.8" customHeight="1">
      <c r="A43" s="39"/>
      <c r="B43" s="45"/>
      <c r="C43" s="276" t="s">
        <v>195</v>
      </c>
      <c r="D43" s="276" t="s">
        <v>381</v>
      </c>
      <c r="E43" s="18" t="s">
        <v>92</v>
      </c>
      <c r="F43" s="277">
        <v>264.39999999999998</v>
      </c>
      <c r="G43" s="39"/>
      <c r="H43" s="45"/>
    </row>
    <row r="44" s="2" customFormat="1" ht="16.8" customHeight="1">
      <c r="A44" s="39"/>
      <c r="B44" s="45"/>
      <c r="C44" s="272" t="s">
        <v>90</v>
      </c>
      <c r="D44" s="273" t="s">
        <v>91</v>
      </c>
      <c r="E44" s="274" t="s">
        <v>92</v>
      </c>
      <c r="F44" s="275">
        <v>1322</v>
      </c>
      <c r="G44" s="39"/>
      <c r="H44" s="45"/>
    </row>
    <row r="45" s="2" customFormat="1" ht="16.8" customHeight="1">
      <c r="A45" s="39"/>
      <c r="B45" s="45"/>
      <c r="C45" s="276" t="s">
        <v>19</v>
      </c>
      <c r="D45" s="276" t="s">
        <v>382</v>
      </c>
      <c r="E45" s="18" t="s">
        <v>19</v>
      </c>
      <c r="F45" s="277">
        <v>1322</v>
      </c>
      <c r="G45" s="39"/>
      <c r="H45" s="45"/>
    </row>
    <row r="46" s="2" customFormat="1" ht="16.8" customHeight="1">
      <c r="A46" s="39"/>
      <c r="B46" s="45"/>
      <c r="C46" s="276" t="s">
        <v>19</v>
      </c>
      <c r="D46" s="276" t="s">
        <v>162</v>
      </c>
      <c r="E46" s="18" t="s">
        <v>19</v>
      </c>
      <c r="F46" s="277">
        <v>1322</v>
      </c>
      <c r="G46" s="39"/>
      <c r="H46" s="45"/>
    </row>
    <row r="47" s="2" customFormat="1" ht="16.8" customHeight="1">
      <c r="A47" s="39"/>
      <c r="B47" s="45"/>
      <c r="C47" s="278" t="s">
        <v>370</v>
      </c>
      <c r="D47" s="39"/>
      <c r="E47" s="39"/>
      <c r="F47" s="39"/>
      <c r="G47" s="39"/>
      <c r="H47" s="45"/>
    </row>
    <row r="48" s="2" customFormat="1" ht="16.8" customHeight="1">
      <c r="A48" s="39"/>
      <c r="B48" s="45"/>
      <c r="C48" s="276" t="s">
        <v>163</v>
      </c>
      <c r="D48" s="276" t="s">
        <v>383</v>
      </c>
      <c r="E48" s="18" t="s">
        <v>92</v>
      </c>
      <c r="F48" s="277">
        <v>1310</v>
      </c>
      <c r="G48" s="39"/>
      <c r="H48" s="45"/>
    </row>
    <row r="49" s="2" customFormat="1" ht="16.8" customHeight="1">
      <c r="A49" s="39"/>
      <c r="B49" s="45"/>
      <c r="C49" s="276" t="s">
        <v>201</v>
      </c>
      <c r="D49" s="276" t="s">
        <v>384</v>
      </c>
      <c r="E49" s="18" t="s">
        <v>92</v>
      </c>
      <c r="F49" s="277">
        <v>1322</v>
      </c>
      <c r="G49" s="39"/>
      <c r="H49" s="45"/>
    </row>
    <row r="50" s="2" customFormat="1" ht="16.8" customHeight="1">
      <c r="A50" s="39"/>
      <c r="B50" s="45"/>
      <c r="C50" s="276" t="s">
        <v>207</v>
      </c>
      <c r="D50" s="276" t="s">
        <v>385</v>
      </c>
      <c r="E50" s="18" t="s">
        <v>92</v>
      </c>
      <c r="F50" s="277">
        <v>1322</v>
      </c>
      <c r="G50" s="39"/>
      <c r="H50" s="45"/>
    </row>
    <row r="51" s="2" customFormat="1" ht="16.8" customHeight="1">
      <c r="A51" s="39"/>
      <c r="B51" s="45"/>
      <c r="C51" s="276" t="s">
        <v>294</v>
      </c>
      <c r="D51" s="276" t="s">
        <v>386</v>
      </c>
      <c r="E51" s="18" t="s">
        <v>92</v>
      </c>
      <c r="F51" s="277">
        <v>1322</v>
      </c>
      <c r="G51" s="39"/>
      <c r="H51" s="45"/>
    </row>
    <row r="52" s="2" customFormat="1" ht="7.44" customHeight="1">
      <c r="A52" s="39"/>
      <c r="B52" s="158"/>
      <c r="C52" s="159"/>
      <c r="D52" s="159"/>
      <c r="E52" s="159"/>
      <c r="F52" s="159"/>
      <c r="G52" s="159"/>
      <c r="H52" s="45"/>
    </row>
    <row r="53" s="2" customFormat="1">
      <c r="A53" s="39"/>
      <c r="B53" s="39"/>
      <c r="C53" s="39"/>
      <c r="D53" s="39"/>
      <c r="E53" s="39"/>
      <c r="F53" s="39"/>
      <c r="G53" s="39"/>
      <c r="H53" s="39"/>
    </row>
  </sheetData>
  <sheetProtection sheet="1" formatColumns="0" formatRows="0" objects="1" scenarios="1" spinCount="100000" saltValue="Io3nxCeFxxKirGcD7gkwNd6PoMz2F/MVPxWBwaM+0BdHiQGa5uG2ldX2H+d73SDgsdzw3d9jmQo1xbquqjg1zQ==" hashValue="D9dNnom1gzkg1D25uOXfX99I01silbZ5fdIbz07JjS0UpcxoTE/rWIG58VnClwkOnRP4lh7rMFVKDolcR5S4Cw==" algorithmName="SHA-512" password="CDD7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5" customFormat="1" ht="45" customHeight="1">
      <c r="B3" s="283"/>
      <c r="C3" s="284" t="s">
        <v>387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388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389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390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391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392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393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394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395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396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397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83</v>
      </c>
      <c r="F18" s="290" t="s">
        <v>398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399</v>
      </c>
      <c r="F19" s="290" t="s">
        <v>400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401</v>
      </c>
      <c r="F20" s="290" t="s">
        <v>402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403</v>
      </c>
      <c r="F21" s="290" t="s">
        <v>404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405</v>
      </c>
      <c r="F22" s="290" t="s">
        <v>406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407</v>
      </c>
      <c r="F23" s="290" t="s">
        <v>408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409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410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411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412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413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414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415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416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417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125</v>
      </c>
      <c r="F36" s="290"/>
      <c r="G36" s="290" t="s">
        <v>418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419</v>
      </c>
      <c r="F37" s="290"/>
      <c r="G37" s="290" t="s">
        <v>420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57</v>
      </c>
      <c r="F38" s="290"/>
      <c r="G38" s="290" t="s">
        <v>421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58</v>
      </c>
      <c r="F39" s="290"/>
      <c r="G39" s="290" t="s">
        <v>422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126</v>
      </c>
      <c r="F40" s="290"/>
      <c r="G40" s="290" t="s">
        <v>423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127</v>
      </c>
      <c r="F41" s="290"/>
      <c r="G41" s="290" t="s">
        <v>424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425</v>
      </c>
      <c r="F42" s="290"/>
      <c r="G42" s="290" t="s">
        <v>426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427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428</v>
      </c>
      <c r="F44" s="290"/>
      <c r="G44" s="290" t="s">
        <v>429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129</v>
      </c>
      <c r="F45" s="290"/>
      <c r="G45" s="290" t="s">
        <v>430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431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432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433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434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435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436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437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438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439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440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441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442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443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444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445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446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447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448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449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450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451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452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453</v>
      </c>
      <c r="D76" s="308"/>
      <c r="E76" s="308"/>
      <c r="F76" s="308" t="s">
        <v>454</v>
      </c>
      <c r="G76" s="309"/>
      <c r="H76" s="308" t="s">
        <v>58</v>
      </c>
      <c r="I76" s="308" t="s">
        <v>61</v>
      </c>
      <c r="J76" s="308" t="s">
        <v>455</v>
      </c>
      <c r="K76" s="307"/>
    </row>
    <row r="77" s="1" customFormat="1" ht="17.25" customHeight="1">
      <c r="B77" s="305"/>
      <c r="C77" s="310" t="s">
        <v>456</v>
      </c>
      <c r="D77" s="310"/>
      <c r="E77" s="310"/>
      <c r="F77" s="311" t="s">
        <v>457</v>
      </c>
      <c r="G77" s="312"/>
      <c r="H77" s="310"/>
      <c r="I77" s="310"/>
      <c r="J77" s="310" t="s">
        <v>458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57</v>
      </c>
      <c r="D79" s="315"/>
      <c r="E79" s="315"/>
      <c r="F79" s="316" t="s">
        <v>459</v>
      </c>
      <c r="G79" s="317"/>
      <c r="H79" s="293" t="s">
        <v>460</v>
      </c>
      <c r="I79" s="293" t="s">
        <v>461</v>
      </c>
      <c r="J79" s="293">
        <v>20</v>
      </c>
      <c r="K79" s="307"/>
    </row>
    <row r="80" s="1" customFormat="1" ht="15" customHeight="1">
      <c r="B80" s="305"/>
      <c r="C80" s="293" t="s">
        <v>462</v>
      </c>
      <c r="D80" s="293"/>
      <c r="E80" s="293"/>
      <c r="F80" s="316" t="s">
        <v>459</v>
      </c>
      <c r="G80" s="317"/>
      <c r="H80" s="293" t="s">
        <v>463</v>
      </c>
      <c r="I80" s="293" t="s">
        <v>461</v>
      </c>
      <c r="J80" s="293">
        <v>120</v>
      </c>
      <c r="K80" s="307"/>
    </row>
    <row r="81" s="1" customFormat="1" ht="15" customHeight="1">
      <c r="B81" s="318"/>
      <c r="C81" s="293" t="s">
        <v>464</v>
      </c>
      <c r="D81" s="293"/>
      <c r="E81" s="293"/>
      <c r="F81" s="316" t="s">
        <v>465</v>
      </c>
      <c r="G81" s="317"/>
      <c r="H81" s="293" t="s">
        <v>466</v>
      </c>
      <c r="I81" s="293" t="s">
        <v>461</v>
      </c>
      <c r="J81" s="293">
        <v>50</v>
      </c>
      <c r="K81" s="307"/>
    </row>
    <row r="82" s="1" customFormat="1" ht="15" customHeight="1">
      <c r="B82" s="318"/>
      <c r="C82" s="293" t="s">
        <v>467</v>
      </c>
      <c r="D82" s="293"/>
      <c r="E82" s="293"/>
      <c r="F82" s="316" t="s">
        <v>459</v>
      </c>
      <c r="G82" s="317"/>
      <c r="H82" s="293" t="s">
        <v>468</v>
      </c>
      <c r="I82" s="293" t="s">
        <v>469</v>
      </c>
      <c r="J82" s="293"/>
      <c r="K82" s="307"/>
    </row>
    <row r="83" s="1" customFormat="1" ht="15" customHeight="1">
      <c r="B83" s="318"/>
      <c r="C83" s="319" t="s">
        <v>470</v>
      </c>
      <c r="D83" s="319"/>
      <c r="E83" s="319"/>
      <c r="F83" s="320" t="s">
        <v>465</v>
      </c>
      <c r="G83" s="319"/>
      <c r="H83" s="319" t="s">
        <v>471</v>
      </c>
      <c r="I83" s="319" t="s">
        <v>461</v>
      </c>
      <c r="J83" s="319">
        <v>15</v>
      </c>
      <c r="K83" s="307"/>
    </row>
    <row r="84" s="1" customFormat="1" ht="15" customHeight="1">
      <c r="B84" s="318"/>
      <c r="C84" s="319" t="s">
        <v>472</v>
      </c>
      <c r="D84" s="319"/>
      <c r="E84" s="319"/>
      <c r="F84" s="320" t="s">
        <v>465</v>
      </c>
      <c r="G84" s="319"/>
      <c r="H84" s="319" t="s">
        <v>473</v>
      </c>
      <c r="I84" s="319" t="s">
        <v>461</v>
      </c>
      <c r="J84" s="319">
        <v>15</v>
      </c>
      <c r="K84" s="307"/>
    </row>
    <row r="85" s="1" customFormat="1" ht="15" customHeight="1">
      <c r="B85" s="318"/>
      <c r="C85" s="319" t="s">
        <v>474</v>
      </c>
      <c r="D85" s="319"/>
      <c r="E85" s="319"/>
      <c r="F85" s="320" t="s">
        <v>465</v>
      </c>
      <c r="G85" s="319"/>
      <c r="H85" s="319" t="s">
        <v>475</v>
      </c>
      <c r="I85" s="319" t="s">
        <v>461</v>
      </c>
      <c r="J85" s="319">
        <v>20</v>
      </c>
      <c r="K85" s="307"/>
    </row>
    <row r="86" s="1" customFormat="1" ht="15" customHeight="1">
      <c r="B86" s="318"/>
      <c r="C86" s="319" t="s">
        <v>476</v>
      </c>
      <c r="D86" s="319"/>
      <c r="E86" s="319"/>
      <c r="F86" s="320" t="s">
        <v>465</v>
      </c>
      <c r="G86" s="319"/>
      <c r="H86" s="319" t="s">
        <v>477</v>
      </c>
      <c r="I86" s="319" t="s">
        <v>461</v>
      </c>
      <c r="J86" s="319">
        <v>20</v>
      </c>
      <c r="K86" s="307"/>
    </row>
    <row r="87" s="1" customFormat="1" ht="15" customHeight="1">
      <c r="B87" s="318"/>
      <c r="C87" s="293" t="s">
        <v>478</v>
      </c>
      <c r="D87" s="293"/>
      <c r="E87" s="293"/>
      <c r="F87" s="316" t="s">
        <v>465</v>
      </c>
      <c r="G87" s="317"/>
      <c r="H87" s="293" t="s">
        <v>479</v>
      </c>
      <c r="I87" s="293" t="s">
        <v>461</v>
      </c>
      <c r="J87" s="293">
        <v>50</v>
      </c>
      <c r="K87" s="307"/>
    </row>
    <row r="88" s="1" customFormat="1" ht="15" customHeight="1">
      <c r="B88" s="318"/>
      <c r="C88" s="293" t="s">
        <v>480</v>
      </c>
      <c r="D88" s="293"/>
      <c r="E88" s="293"/>
      <c r="F88" s="316" t="s">
        <v>465</v>
      </c>
      <c r="G88" s="317"/>
      <c r="H88" s="293" t="s">
        <v>481</v>
      </c>
      <c r="I88" s="293" t="s">
        <v>461</v>
      </c>
      <c r="J88" s="293">
        <v>20</v>
      </c>
      <c r="K88" s="307"/>
    </row>
    <row r="89" s="1" customFormat="1" ht="15" customHeight="1">
      <c r="B89" s="318"/>
      <c r="C89" s="293" t="s">
        <v>482</v>
      </c>
      <c r="D89" s="293"/>
      <c r="E89" s="293"/>
      <c r="F89" s="316" t="s">
        <v>465</v>
      </c>
      <c r="G89" s="317"/>
      <c r="H89" s="293" t="s">
        <v>483</v>
      </c>
      <c r="I89" s="293" t="s">
        <v>461</v>
      </c>
      <c r="J89" s="293">
        <v>20</v>
      </c>
      <c r="K89" s="307"/>
    </row>
    <row r="90" s="1" customFormat="1" ht="15" customHeight="1">
      <c r="B90" s="318"/>
      <c r="C90" s="293" t="s">
        <v>484</v>
      </c>
      <c r="D90" s="293"/>
      <c r="E90" s="293"/>
      <c r="F90" s="316" t="s">
        <v>465</v>
      </c>
      <c r="G90" s="317"/>
      <c r="H90" s="293" t="s">
        <v>485</v>
      </c>
      <c r="I90" s="293" t="s">
        <v>461</v>
      </c>
      <c r="J90" s="293">
        <v>50</v>
      </c>
      <c r="K90" s="307"/>
    </row>
    <row r="91" s="1" customFormat="1" ht="15" customHeight="1">
      <c r="B91" s="318"/>
      <c r="C91" s="293" t="s">
        <v>486</v>
      </c>
      <c r="D91" s="293"/>
      <c r="E91" s="293"/>
      <c r="F91" s="316" t="s">
        <v>465</v>
      </c>
      <c r="G91" s="317"/>
      <c r="H91" s="293" t="s">
        <v>486</v>
      </c>
      <c r="I91" s="293" t="s">
        <v>461</v>
      </c>
      <c r="J91" s="293">
        <v>50</v>
      </c>
      <c r="K91" s="307"/>
    </row>
    <row r="92" s="1" customFormat="1" ht="15" customHeight="1">
      <c r="B92" s="318"/>
      <c r="C92" s="293" t="s">
        <v>487</v>
      </c>
      <c r="D92" s="293"/>
      <c r="E92" s="293"/>
      <c r="F92" s="316" t="s">
        <v>465</v>
      </c>
      <c r="G92" s="317"/>
      <c r="H92" s="293" t="s">
        <v>488</v>
      </c>
      <c r="I92" s="293" t="s">
        <v>461</v>
      </c>
      <c r="J92" s="293">
        <v>255</v>
      </c>
      <c r="K92" s="307"/>
    </row>
    <row r="93" s="1" customFormat="1" ht="15" customHeight="1">
      <c r="B93" s="318"/>
      <c r="C93" s="293" t="s">
        <v>489</v>
      </c>
      <c r="D93" s="293"/>
      <c r="E93" s="293"/>
      <c r="F93" s="316" t="s">
        <v>459</v>
      </c>
      <c r="G93" s="317"/>
      <c r="H93" s="293" t="s">
        <v>490</v>
      </c>
      <c r="I93" s="293" t="s">
        <v>491</v>
      </c>
      <c r="J93" s="293"/>
      <c r="K93" s="307"/>
    </row>
    <row r="94" s="1" customFormat="1" ht="15" customHeight="1">
      <c r="B94" s="318"/>
      <c r="C94" s="293" t="s">
        <v>492</v>
      </c>
      <c r="D94" s="293"/>
      <c r="E94" s="293"/>
      <c r="F94" s="316" t="s">
        <v>459</v>
      </c>
      <c r="G94" s="317"/>
      <c r="H94" s="293" t="s">
        <v>493</v>
      </c>
      <c r="I94" s="293" t="s">
        <v>494</v>
      </c>
      <c r="J94" s="293"/>
      <c r="K94" s="307"/>
    </row>
    <row r="95" s="1" customFormat="1" ht="15" customHeight="1">
      <c r="B95" s="318"/>
      <c r="C95" s="293" t="s">
        <v>495</v>
      </c>
      <c r="D95" s="293"/>
      <c r="E95" s="293"/>
      <c r="F95" s="316" t="s">
        <v>459</v>
      </c>
      <c r="G95" s="317"/>
      <c r="H95" s="293" t="s">
        <v>495</v>
      </c>
      <c r="I95" s="293" t="s">
        <v>494</v>
      </c>
      <c r="J95" s="293"/>
      <c r="K95" s="307"/>
    </row>
    <row r="96" s="1" customFormat="1" ht="15" customHeight="1">
      <c r="B96" s="318"/>
      <c r="C96" s="293" t="s">
        <v>42</v>
      </c>
      <c r="D96" s="293"/>
      <c r="E96" s="293"/>
      <c r="F96" s="316" t="s">
        <v>459</v>
      </c>
      <c r="G96" s="317"/>
      <c r="H96" s="293" t="s">
        <v>496</v>
      </c>
      <c r="I96" s="293" t="s">
        <v>494</v>
      </c>
      <c r="J96" s="293"/>
      <c r="K96" s="307"/>
    </row>
    <row r="97" s="1" customFormat="1" ht="15" customHeight="1">
      <c r="B97" s="318"/>
      <c r="C97" s="293" t="s">
        <v>52</v>
      </c>
      <c r="D97" s="293"/>
      <c r="E97" s="293"/>
      <c r="F97" s="316" t="s">
        <v>459</v>
      </c>
      <c r="G97" s="317"/>
      <c r="H97" s="293" t="s">
        <v>497</v>
      </c>
      <c r="I97" s="293" t="s">
        <v>494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498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453</v>
      </c>
      <c r="D103" s="308"/>
      <c r="E103" s="308"/>
      <c r="F103" s="308" t="s">
        <v>454</v>
      </c>
      <c r="G103" s="309"/>
      <c r="H103" s="308" t="s">
        <v>58</v>
      </c>
      <c r="I103" s="308" t="s">
        <v>61</v>
      </c>
      <c r="J103" s="308" t="s">
        <v>455</v>
      </c>
      <c r="K103" s="307"/>
    </row>
    <row r="104" s="1" customFormat="1" ht="17.25" customHeight="1">
      <c r="B104" s="305"/>
      <c r="C104" s="310" t="s">
        <v>456</v>
      </c>
      <c r="D104" s="310"/>
      <c r="E104" s="310"/>
      <c r="F104" s="311" t="s">
        <v>457</v>
      </c>
      <c r="G104" s="312"/>
      <c r="H104" s="310"/>
      <c r="I104" s="310"/>
      <c r="J104" s="310" t="s">
        <v>458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57</v>
      </c>
      <c r="D106" s="315"/>
      <c r="E106" s="315"/>
      <c r="F106" s="316" t="s">
        <v>459</v>
      </c>
      <c r="G106" s="293"/>
      <c r="H106" s="293" t="s">
        <v>499</v>
      </c>
      <c r="I106" s="293" t="s">
        <v>461</v>
      </c>
      <c r="J106" s="293">
        <v>20</v>
      </c>
      <c r="K106" s="307"/>
    </row>
    <row r="107" s="1" customFormat="1" ht="15" customHeight="1">
      <c r="B107" s="305"/>
      <c r="C107" s="293" t="s">
        <v>462</v>
      </c>
      <c r="D107" s="293"/>
      <c r="E107" s="293"/>
      <c r="F107" s="316" t="s">
        <v>459</v>
      </c>
      <c r="G107" s="293"/>
      <c r="H107" s="293" t="s">
        <v>499</v>
      </c>
      <c r="I107" s="293" t="s">
        <v>461</v>
      </c>
      <c r="J107" s="293">
        <v>120</v>
      </c>
      <c r="K107" s="307"/>
    </row>
    <row r="108" s="1" customFormat="1" ht="15" customHeight="1">
      <c r="B108" s="318"/>
      <c r="C108" s="293" t="s">
        <v>464</v>
      </c>
      <c r="D108" s="293"/>
      <c r="E108" s="293"/>
      <c r="F108" s="316" t="s">
        <v>465</v>
      </c>
      <c r="G108" s="293"/>
      <c r="H108" s="293" t="s">
        <v>499</v>
      </c>
      <c r="I108" s="293" t="s">
        <v>461</v>
      </c>
      <c r="J108" s="293">
        <v>50</v>
      </c>
      <c r="K108" s="307"/>
    </row>
    <row r="109" s="1" customFormat="1" ht="15" customHeight="1">
      <c r="B109" s="318"/>
      <c r="C109" s="293" t="s">
        <v>467</v>
      </c>
      <c r="D109" s="293"/>
      <c r="E109" s="293"/>
      <c r="F109" s="316" t="s">
        <v>459</v>
      </c>
      <c r="G109" s="293"/>
      <c r="H109" s="293" t="s">
        <v>499</v>
      </c>
      <c r="I109" s="293" t="s">
        <v>469</v>
      </c>
      <c r="J109" s="293"/>
      <c r="K109" s="307"/>
    </row>
    <row r="110" s="1" customFormat="1" ht="15" customHeight="1">
      <c r="B110" s="318"/>
      <c r="C110" s="293" t="s">
        <v>478</v>
      </c>
      <c r="D110" s="293"/>
      <c r="E110" s="293"/>
      <c r="F110" s="316" t="s">
        <v>465</v>
      </c>
      <c r="G110" s="293"/>
      <c r="H110" s="293" t="s">
        <v>499</v>
      </c>
      <c r="I110" s="293" t="s">
        <v>461</v>
      </c>
      <c r="J110" s="293">
        <v>50</v>
      </c>
      <c r="K110" s="307"/>
    </row>
    <row r="111" s="1" customFormat="1" ht="15" customHeight="1">
      <c r="B111" s="318"/>
      <c r="C111" s="293" t="s">
        <v>486</v>
      </c>
      <c r="D111" s="293"/>
      <c r="E111" s="293"/>
      <c r="F111" s="316" t="s">
        <v>465</v>
      </c>
      <c r="G111" s="293"/>
      <c r="H111" s="293" t="s">
        <v>499</v>
      </c>
      <c r="I111" s="293" t="s">
        <v>461</v>
      </c>
      <c r="J111" s="293">
        <v>50</v>
      </c>
      <c r="K111" s="307"/>
    </row>
    <row r="112" s="1" customFormat="1" ht="15" customHeight="1">
      <c r="B112" s="318"/>
      <c r="C112" s="293" t="s">
        <v>484</v>
      </c>
      <c r="D112" s="293"/>
      <c r="E112" s="293"/>
      <c r="F112" s="316" t="s">
        <v>465</v>
      </c>
      <c r="G112" s="293"/>
      <c r="H112" s="293" t="s">
        <v>499</v>
      </c>
      <c r="I112" s="293" t="s">
        <v>461</v>
      </c>
      <c r="J112" s="293">
        <v>50</v>
      </c>
      <c r="K112" s="307"/>
    </row>
    <row r="113" s="1" customFormat="1" ht="15" customHeight="1">
      <c r="B113" s="318"/>
      <c r="C113" s="293" t="s">
        <v>57</v>
      </c>
      <c r="D113" s="293"/>
      <c r="E113" s="293"/>
      <c r="F113" s="316" t="s">
        <v>459</v>
      </c>
      <c r="G113" s="293"/>
      <c r="H113" s="293" t="s">
        <v>500</v>
      </c>
      <c r="I113" s="293" t="s">
        <v>461</v>
      </c>
      <c r="J113" s="293">
        <v>20</v>
      </c>
      <c r="K113" s="307"/>
    </row>
    <row r="114" s="1" customFormat="1" ht="15" customHeight="1">
      <c r="B114" s="318"/>
      <c r="C114" s="293" t="s">
        <v>501</v>
      </c>
      <c r="D114" s="293"/>
      <c r="E114" s="293"/>
      <c r="F114" s="316" t="s">
        <v>459</v>
      </c>
      <c r="G114" s="293"/>
      <c r="H114" s="293" t="s">
        <v>502</v>
      </c>
      <c r="I114" s="293" t="s">
        <v>461</v>
      </c>
      <c r="J114" s="293">
        <v>120</v>
      </c>
      <c r="K114" s="307"/>
    </row>
    <row r="115" s="1" customFormat="1" ht="15" customHeight="1">
      <c r="B115" s="318"/>
      <c r="C115" s="293" t="s">
        <v>42</v>
      </c>
      <c r="D115" s="293"/>
      <c r="E115" s="293"/>
      <c r="F115" s="316" t="s">
        <v>459</v>
      </c>
      <c r="G115" s="293"/>
      <c r="H115" s="293" t="s">
        <v>503</v>
      </c>
      <c r="I115" s="293" t="s">
        <v>494</v>
      </c>
      <c r="J115" s="293"/>
      <c r="K115" s="307"/>
    </row>
    <row r="116" s="1" customFormat="1" ht="15" customHeight="1">
      <c r="B116" s="318"/>
      <c r="C116" s="293" t="s">
        <v>52</v>
      </c>
      <c r="D116" s="293"/>
      <c r="E116" s="293"/>
      <c r="F116" s="316" t="s">
        <v>459</v>
      </c>
      <c r="G116" s="293"/>
      <c r="H116" s="293" t="s">
        <v>504</v>
      </c>
      <c r="I116" s="293" t="s">
        <v>494</v>
      </c>
      <c r="J116" s="293"/>
      <c r="K116" s="307"/>
    </row>
    <row r="117" s="1" customFormat="1" ht="15" customHeight="1">
      <c r="B117" s="318"/>
      <c r="C117" s="293" t="s">
        <v>61</v>
      </c>
      <c r="D117" s="293"/>
      <c r="E117" s="293"/>
      <c r="F117" s="316" t="s">
        <v>459</v>
      </c>
      <c r="G117" s="293"/>
      <c r="H117" s="293" t="s">
        <v>505</v>
      </c>
      <c r="I117" s="293" t="s">
        <v>506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507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453</v>
      </c>
      <c r="D123" s="308"/>
      <c r="E123" s="308"/>
      <c r="F123" s="308" t="s">
        <v>454</v>
      </c>
      <c r="G123" s="309"/>
      <c r="H123" s="308" t="s">
        <v>58</v>
      </c>
      <c r="I123" s="308" t="s">
        <v>61</v>
      </c>
      <c r="J123" s="308" t="s">
        <v>455</v>
      </c>
      <c r="K123" s="337"/>
    </row>
    <row r="124" s="1" customFormat="1" ht="17.25" customHeight="1">
      <c r="B124" s="336"/>
      <c r="C124" s="310" t="s">
        <v>456</v>
      </c>
      <c r="D124" s="310"/>
      <c r="E124" s="310"/>
      <c r="F124" s="311" t="s">
        <v>457</v>
      </c>
      <c r="G124" s="312"/>
      <c r="H124" s="310"/>
      <c r="I124" s="310"/>
      <c r="J124" s="310" t="s">
        <v>458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462</v>
      </c>
      <c r="D126" s="315"/>
      <c r="E126" s="315"/>
      <c r="F126" s="316" t="s">
        <v>459</v>
      </c>
      <c r="G126" s="293"/>
      <c r="H126" s="293" t="s">
        <v>499</v>
      </c>
      <c r="I126" s="293" t="s">
        <v>461</v>
      </c>
      <c r="J126" s="293">
        <v>120</v>
      </c>
      <c r="K126" s="341"/>
    </row>
    <row r="127" s="1" customFormat="1" ht="15" customHeight="1">
      <c r="B127" s="338"/>
      <c r="C127" s="293" t="s">
        <v>508</v>
      </c>
      <c r="D127" s="293"/>
      <c r="E127" s="293"/>
      <c r="F127" s="316" t="s">
        <v>459</v>
      </c>
      <c r="G127" s="293"/>
      <c r="H127" s="293" t="s">
        <v>509</v>
      </c>
      <c r="I127" s="293" t="s">
        <v>461</v>
      </c>
      <c r="J127" s="293" t="s">
        <v>510</v>
      </c>
      <c r="K127" s="341"/>
    </row>
    <row r="128" s="1" customFormat="1" ht="15" customHeight="1">
      <c r="B128" s="338"/>
      <c r="C128" s="293" t="s">
        <v>407</v>
      </c>
      <c r="D128" s="293"/>
      <c r="E128" s="293"/>
      <c r="F128" s="316" t="s">
        <v>459</v>
      </c>
      <c r="G128" s="293"/>
      <c r="H128" s="293" t="s">
        <v>511</v>
      </c>
      <c r="I128" s="293" t="s">
        <v>461</v>
      </c>
      <c r="J128" s="293" t="s">
        <v>510</v>
      </c>
      <c r="K128" s="341"/>
    </row>
    <row r="129" s="1" customFormat="1" ht="15" customHeight="1">
      <c r="B129" s="338"/>
      <c r="C129" s="293" t="s">
        <v>470</v>
      </c>
      <c r="D129" s="293"/>
      <c r="E129" s="293"/>
      <c r="F129" s="316" t="s">
        <v>465</v>
      </c>
      <c r="G129" s="293"/>
      <c r="H129" s="293" t="s">
        <v>471</v>
      </c>
      <c r="I129" s="293" t="s">
        <v>461</v>
      </c>
      <c r="J129" s="293">
        <v>15</v>
      </c>
      <c r="K129" s="341"/>
    </row>
    <row r="130" s="1" customFormat="1" ht="15" customHeight="1">
      <c r="B130" s="338"/>
      <c r="C130" s="319" t="s">
        <v>472</v>
      </c>
      <c r="D130" s="319"/>
      <c r="E130" s="319"/>
      <c r="F130" s="320" t="s">
        <v>465</v>
      </c>
      <c r="G130" s="319"/>
      <c r="H130" s="319" t="s">
        <v>473</v>
      </c>
      <c r="I130" s="319" t="s">
        <v>461</v>
      </c>
      <c r="J130" s="319">
        <v>15</v>
      </c>
      <c r="K130" s="341"/>
    </row>
    <row r="131" s="1" customFormat="1" ht="15" customHeight="1">
      <c r="B131" s="338"/>
      <c r="C131" s="319" t="s">
        <v>474</v>
      </c>
      <c r="D131" s="319"/>
      <c r="E131" s="319"/>
      <c r="F131" s="320" t="s">
        <v>465</v>
      </c>
      <c r="G131" s="319"/>
      <c r="H131" s="319" t="s">
        <v>475</v>
      </c>
      <c r="I131" s="319" t="s">
        <v>461</v>
      </c>
      <c r="J131" s="319">
        <v>20</v>
      </c>
      <c r="K131" s="341"/>
    </row>
    <row r="132" s="1" customFormat="1" ht="15" customHeight="1">
      <c r="B132" s="338"/>
      <c r="C132" s="319" t="s">
        <v>476</v>
      </c>
      <c r="D132" s="319"/>
      <c r="E132" s="319"/>
      <c r="F132" s="320" t="s">
        <v>465</v>
      </c>
      <c r="G132" s="319"/>
      <c r="H132" s="319" t="s">
        <v>477</v>
      </c>
      <c r="I132" s="319" t="s">
        <v>461</v>
      </c>
      <c r="J132" s="319">
        <v>20</v>
      </c>
      <c r="K132" s="341"/>
    </row>
    <row r="133" s="1" customFormat="1" ht="15" customHeight="1">
      <c r="B133" s="338"/>
      <c r="C133" s="293" t="s">
        <v>464</v>
      </c>
      <c r="D133" s="293"/>
      <c r="E133" s="293"/>
      <c r="F133" s="316" t="s">
        <v>465</v>
      </c>
      <c r="G133" s="293"/>
      <c r="H133" s="293" t="s">
        <v>499</v>
      </c>
      <c r="I133" s="293" t="s">
        <v>461</v>
      </c>
      <c r="J133" s="293">
        <v>50</v>
      </c>
      <c r="K133" s="341"/>
    </row>
    <row r="134" s="1" customFormat="1" ht="15" customHeight="1">
      <c r="B134" s="338"/>
      <c r="C134" s="293" t="s">
        <v>478</v>
      </c>
      <c r="D134" s="293"/>
      <c r="E134" s="293"/>
      <c r="F134" s="316" t="s">
        <v>465</v>
      </c>
      <c r="G134" s="293"/>
      <c r="H134" s="293" t="s">
        <v>499</v>
      </c>
      <c r="I134" s="293" t="s">
        <v>461</v>
      </c>
      <c r="J134" s="293">
        <v>50</v>
      </c>
      <c r="K134" s="341"/>
    </row>
    <row r="135" s="1" customFormat="1" ht="15" customHeight="1">
      <c r="B135" s="338"/>
      <c r="C135" s="293" t="s">
        <v>484</v>
      </c>
      <c r="D135" s="293"/>
      <c r="E135" s="293"/>
      <c r="F135" s="316" t="s">
        <v>465</v>
      </c>
      <c r="G135" s="293"/>
      <c r="H135" s="293" t="s">
        <v>499</v>
      </c>
      <c r="I135" s="293" t="s">
        <v>461</v>
      </c>
      <c r="J135" s="293">
        <v>50</v>
      </c>
      <c r="K135" s="341"/>
    </row>
    <row r="136" s="1" customFormat="1" ht="15" customHeight="1">
      <c r="B136" s="338"/>
      <c r="C136" s="293" t="s">
        <v>486</v>
      </c>
      <c r="D136" s="293"/>
      <c r="E136" s="293"/>
      <c r="F136" s="316" t="s">
        <v>465</v>
      </c>
      <c r="G136" s="293"/>
      <c r="H136" s="293" t="s">
        <v>499</v>
      </c>
      <c r="I136" s="293" t="s">
        <v>461</v>
      </c>
      <c r="J136" s="293">
        <v>50</v>
      </c>
      <c r="K136" s="341"/>
    </row>
    <row r="137" s="1" customFormat="1" ht="15" customHeight="1">
      <c r="B137" s="338"/>
      <c r="C137" s="293" t="s">
        <v>487</v>
      </c>
      <c r="D137" s="293"/>
      <c r="E137" s="293"/>
      <c r="F137" s="316" t="s">
        <v>465</v>
      </c>
      <c r="G137" s="293"/>
      <c r="H137" s="293" t="s">
        <v>512</v>
      </c>
      <c r="I137" s="293" t="s">
        <v>461</v>
      </c>
      <c r="J137" s="293">
        <v>255</v>
      </c>
      <c r="K137" s="341"/>
    </row>
    <row r="138" s="1" customFormat="1" ht="15" customHeight="1">
      <c r="B138" s="338"/>
      <c r="C138" s="293" t="s">
        <v>489</v>
      </c>
      <c r="D138" s="293"/>
      <c r="E138" s="293"/>
      <c r="F138" s="316" t="s">
        <v>459</v>
      </c>
      <c r="G138" s="293"/>
      <c r="H138" s="293" t="s">
        <v>513</v>
      </c>
      <c r="I138" s="293" t="s">
        <v>491</v>
      </c>
      <c r="J138" s="293"/>
      <c r="K138" s="341"/>
    </row>
    <row r="139" s="1" customFormat="1" ht="15" customHeight="1">
      <c r="B139" s="338"/>
      <c r="C139" s="293" t="s">
        <v>492</v>
      </c>
      <c r="D139" s="293"/>
      <c r="E139" s="293"/>
      <c r="F139" s="316" t="s">
        <v>459</v>
      </c>
      <c r="G139" s="293"/>
      <c r="H139" s="293" t="s">
        <v>514</v>
      </c>
      <c r="I139" s="293" t="s">
        <v>494</v>
      </c>
      <c r="J139" s="293"/>
      <c r="K139" s="341"/>
    </row>
    <row r="140" s="1" customFormat="1" ht="15" customHeight="1">
      <c r="B140" s="338"/>
      <c r="C140" s="293" t="s">
        <v>495</v>
      </c>
      <c r="D140" s="293"/>
      <c r="E140" s="293"/>
      <c r="F140" s="316" t="s">
        <v>459</v>
      </c>
      <c r="G140" s="293"/>
      <c r="H140" s="293" t="s">
        <v>495</v>
      </c>
      <c r="I140" s="293" t="s">
        <v>494</v>
      </c>
      <c r="J140" s="293"/>
      <c r="K140" s="341"/>
    </row>
    <row r="141" s="1" customFormat="1" ht="15" customHeight="1">
      <c r="B141" s="338"/>
      <c r="C141" s="293" t="s">
        <v>42</v>
      </c>
      <c r="D141" s="293"/>
      <c r="E141" s="293"/>
      <c r="F141" s="316" t="s">
        <v>459</v>
      </c>
      <c r="G141" s="293"/>
      <c r="H141" s="293" t="s">
        <v>515</v>
      </c>
      <c r="I141" s="293" t="s">
        <v>494</v>
      </c>
      <c r="J141" s="293"/>
      <c r="K141" s="341"/>
    </row>
    <row r="142" s="1" customFormat="1" ht="15" customHeight="1">
      <c r="B142" s="338"/>
      <c r="C142" s="293" t="s">
        <v>516</v>
      </c>
      <c r="D142" s="293"/>
      <c r="E142" s="293"/>
      <c r="F142" s="316" t="s">
        <v>459</v>
      </c>
      <c r="G142" s="293"/>
      <c r="H142" s="293" t="s">
        <v>517</v>
      </c>
      <c r="I142" s="293" t="s">
        <v>494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518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453</v>
      </c>
      <c r="D148" s="308"/>
      <c r="E148" s="308"/>
      <c r="F148" s="308" t="s">
        <v>454</v>
      </c>
      <c r="G148" s="309"/>
      <c r="H148" s="308" t="s">
        <v>58</v>
      </c>
      <c r="I148" s="308" t="s">
        <v>61</v>
      </c>
      <c r="J148" s="308" t="s">
        <v>455</v>
      </c>
      <c r="K148" s="307"/>
    </row>
    <row r="149" s="1" customFormat="1" ht="17.25" customHeight="1">
      <c r="B149" s="305"/>
      <c r="C149" s="310" t="s">
        <v>456</v>
      </c>
      <c r="D149" s="310"/>
      <c r="E149" s="310"/>
      <c r="F149" s="311" t="s">
        <v>457</v>
      </c>
      <c r="G149" s="312"/>
      <c r="H149" s="310"/>
      <c r="I149" s="310"/>
      <c r="J149" s="310" t="s">
        <v>458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462</v>
      </c>
      <c r="D151" s="293"/>
      <c r="E151" s="293"/>
      <c r="F151" s="346" t="s">
        <v>459</v>
      </c>
      <c r="G151" s="293"/>
      <c r="H151" s="345" t="s">
        <v>499</v>
      </c>
      <c r="I151" s="345" t="s">
        <v>461</v>
      </c>
      <c r="J151" s="345">
        <v>120</v>
      </c>
      <c r="K151" s="341"/>
    </row>
    <row r="152" s="1" customFormat="1" ht="15" customHeight="1">
      <c r="B152" s="318"/>
      <c r="C152" s="345" t="s">
        <v>508</v>
      </c>
      <c r="D152" s="293"/>
      <c r="E152" s="293"/>
      <c r="F152" s="346" t="s">
        <v>459</v>
      </c>
      <c r="G152" s="293"/>
      <c r="H152" s="345" t="s">
        <v>519</v>
      </c>
      <c r="I152" s="345" t="s">
        <v>461</v>
      </c>
      <c r="J152" s="345" t="s">
        <v>510</v>
      </c>
      <c r="K152" s="341"/>
    </row>
    <row r="153" s="1" customFormat="1" ht="15" customHeight="1">
      <c r="B153" s="318"/>
      <c r="C153" s="345" t="s">
        <v>407</v>
      </c>
      <c r="D153" s="293"/>
      <c r="E153" s="293"/>
      <c r="F153" s="346" t="s">
        <v>459</v>
      </c>
      <c r="G153" s="293"/>
      <c r="H153" s="345" t="s">
        <v>520</v>
      </c>
      <c r="I153" s="345" t="s">
        <v>461</v>
      </c>
      <c r="J153" s="345" t="s">
        <v>510</v>
      </c>
      <c r="K153" s="341"/>
    </row>
    <row r="154" s="1" customFormat="1" ht="15" customHeight="1">
      <c r="B154" s="318"/>
      <c r="C154" s="345" t="s">
        <v>464</v>
      </c>
      <c r="D154" s="293"/>
      <c r="E154" s="293"/>
      <c r="F154" s="346" t="s">
        <v>465</v>
      </c>
      <c r="G154" s="293"/>
      <c r="H154" s="345" t="s">
        <v>499</v>
      </c>
      <c r="I154" s="345" t="s">
        <v>461</v>
      </c>
      <c r="J154" s="345">
        <v>50</v>
      </c>
      <c r="K154" s="341"/>
    </row>
    <row r="155" s="1" customFormat="1" ht="15" customHeight="1">
      <c r="B155" s="318"/>
      <c r="C155" s="345" t="s">
        <v>467</v>
      </c>
      <c r="D155" s="293"/>
      <c r="E155" s="293"/>
      <c r="F155" s="346" t="s">
        <v>459</v>
      </c>
      <c r="G155" s="293"/>
      <c r="H155" s="345" t="s">
        <v>499</v>
      </c>
      <c r="I155" s="345" t="s">
        <v>469</v>
      </c>
      <c r="J155" s="345"/>
      <c r="K155" s="341"/>
    </row>
    <row r="156" s="1" customFormat="1" ht="15" customHeight="1">
      <c r="B156" s="318"/>
      <c r="C156" s="345" t="s">
        <v>478</v>
      </c>
      <c r="D156" s="293"/>
      <c r="E156" s="293"/>
      <c r="F156" s="346" t="s">
        <v>465</v>
      </c>
      <c r="G156" s="293"/>
      <c r="H156" s="345" t="s">
        <v>499</v>
      </c>
      <c r="I156" s="345" t="s">
        <v>461</v>
      </c>
      <c r="J156" s="345">
        <v>50</v>
      </c>
      <c r="K156" s="341"/>
    </row>
    <row r="157" s="1" customFormat="1" ht="15" customHeight="1">
      <c r="B157" s="318"/>
      <c r="C157" s="345" t="s">
        <v>486</v>
      </c>
      <c r="D157" s="293"/>
      <c r="E157" s="293"/>
      <c r="F157" s="346" t="s">
        <v>465</v>
      </c>
      <c r="G157" s="293"/>
      <c r="H157" s="345" t="s">
        <v>499</v>
      </c>
      <c r="I157" s="345" t="s">
        <v>461</v>
      </c>
      <c r="J157" s="345">
        <v>50</v>
      </c>
      <c r="K157" s="341"/>
    </row>
    <row r="158" s="1" customFormat="1" ht="15" customHeight="1">
      <c r="B158" s="318"/>
      <c r="C158" s="345" t="s">
        <v>484</v>
      </c>
      <c r="D158" s="293"/>
      <c r="E158" s="293"/>
      <c r="F158" s="346" t="s">
        <v>465</v>
      </c>
      <c r="G158" s="293"/>
      <c r="H158" s="345" t="s">
        <v>499</v>
      </c>
      <c r="I158" s="345" t="s">
        <v>461</v>
      </c>
      <c r="J158" s="345">
        <v>50</v>
      </c>
      <c r="K158" s="341"/>
    </row>
    <row r="159" s="1" customFormat="1" ht="15" customHeight="1">
      <c r="B159" s="318"/>
      <c r="C159" s="345" t="s">
        <v>115</v>
      </c>
      <c r="D159" s="293"/>
      <c r="E159" s="293"/>
      <c r="F159" s="346" t="s">
        <v>459</v>
      </c>
      <c r="G159" s="293"/>
      <c r="H159" s="345" t="s">
        <v>521</v>
      </c>
      <c r="I159" s="345" t="s">
        <v>461</v>
      </c>
      <c r="J159" s="345" t="s">
        <v>522</v>
      </c>
      <c r="K159" s="341"/>
    </row>
    <row r="160" s="1" customFormat="1" ht="15" customHeight="1">
      <c r="B160" s="318"/>
      <c r="C160" s="345" t="s">
        <v>523</v>
      </c>
      <c r="D160" s="293"/>
      <c r="E160" s="293"/>
      <c r="F160" s="346" t="s">
        <v>459</v>
      </c>
      <c r="G160" s="293"/>
      <c r="H160" s="345" t="s">
        <v>524</v>
      </c>
      <c r="I160" s="345" t="s">
        <v>494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525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453</v>
      </c>
      <c r="D166" s="308"/>
      <c r="E166" s="308"/>
      <c r="F166" s="308" t="s">
        <v>454</v>
      </c>
      <c r="G166" s="350"/>
      <c r="H166" s="351" t="s">
        <v>58</v>
      </c>
      <c r="I166" s="351" t="s">
        <v>61</v>
      </c>
      <c r="J166" s="308" t="s">
        <v>455</v>
      </c>
      <c r="K166" s="285"/>
    </row>
    <row r="167" s="1" customFormat="1" ht="17.25" customHeight="1">
      <c r="B167" s="286"/>
      <c r="C167" s="310" t="s">
        <v>456</v>
      </c>
      <c r="D167" s="310"/>
      <c r="E167" s="310"/>
      <c r="F167" s="311" t="s">
        <v>457</v>
      </c>
      <c r="G167" s="352"/>
      <c r="H167" s="353"/>
      <c r="I167" s="353"/>
      <c r="J167" s="310" t="s">
        <v>458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462</v>
      </c>
      <c r="D169" s="293"/>
      <c r="E169" s="293"/>
      <c r="F169" s="316" t="s">
        <v>459</v>
      </c>
      <c r="G169" s="293"/>
      <c r="H169" s="293" t="s">
        <v>499</v>
      </c>
      <c r="I169" s="293" t="s">
        <v>461</v>
      </c>
      <c r="J169" s="293">
        <v>120</v>
      </c>
      <c r="K169" s="341"/>
    </row>
    <row r="170" s="1" customFormat="1" ht="15" customHeight="1">
      <c r="B170" s="318"/>
      <c r="C170" s="293" t="s">
        <v>508</v>
      </c>
      <c r="D170" s="293"/>
      <c r="E170" s="293"/>
      <c r="F170" s="316" t="s">
        <v>459</v>
      </c>
      <c r="G170" s="293"/>
      <c r="H170" s="293" t="s">
        <v>509</v>
      </c>
      <c r="I170" s="293" t="s">
        <v>461</v>
      </c>
      <c r="J170" s="293" t="s">
        <v>510</v>
      </c>
      <c r="K170" s="341"/>
    </row>
    <row r="171" s="1" customFormat="1" ht="15" customHeight="1">
      <c r="B171" s="318"/>
      <c r="C171" s="293" t="s">
        <v>407</v>
      </c>
      <c r="D171" s="293"/>
      <c r="E171" s="293"/>
      <c r="F171" s="316" t="s">
        <v>459</v>
      </c>
      <c r="G171" s="293"/>
      <c r="H171" s="293" t="s">
        <v>526</v>
      </c>
      <c r="I171" s="293" t="s">
        <v>461</v>
      </c>
      <c r="J171" s="293" t="s">
        <v>510</v>
      </c>
      <c r="K171" s="341"/>
    </row>
    <row r="172" s="1" customFormat="1" ht="15" customHeight="1">
      <c r="B172" s="318"/>
      <c r="C172" s="293" t="s">
        <v>464</v>
      </c>
      <c r="D172" s="293"/>
      <c r="E172" s="293"/>
      <c r="F172" s="316" t="s">
        <v>465</v>
      </c>
      <c r="G172" s="293"/>
      <c r="H172" s="293" t="s">
        <v>526</v>
      </c>
      <c r="I172" s="293" t="s">
        <v>461</v>
      </c>
      <c r="J172" s="293">
        <v>50</v>
      </c>
      <c r="K172" s="341"/>
    </row>
    <row r="173" s="1" customFormat="1" ht="15" customHeight="1">
      <c r="B173" s="318"/>
      <c r="C173" s="293" t="s">
        <v>467</v>
      </c>
      <c r="D173" s="293"/>
      <c r="E173" s="293"/>
      <c r="F173" s="316" t="s">
        <v>459</v>
      </c>
      <c r="G173" s="293"/>
      <c r="H173" s="293" t="s">
        <v>526</v>
      </c>
      <c r="I173" s="293" t="s">
        <v>469</v>
      </c>
      <c r="J173" s="293"/>
      <c r="K173" s="341"/>
    </row>
    <row r="174" s="1" customFormat="1" ht="15" customHeight="1">
      <c r="B174" s="318"/>
      <c r="C174" s="293" t="s">
        <v>478</v>
      </c>
      <c r="D174" s="293"/>
      <c r="E174" s="293"/>
      <c r="F174" s="316" t="s">
        <v>465</v>
      </c>
      <c r="G174" s="293"/>
      <c r="H174" s="293" t="s">
        <v>526</v>
      </c>
      <c r="I174" s="293" t="s">
        <v>461</v>
      </c>
      <c r="J174" s="293">
        <v>50</v>
      </c>
      <c r="K174" s="341"/>
    </row>
    <row r="175" s="1" customFormat="1" ht="15" customHeight="1">
      <c r="B175" s="318"/>
      <c r="C175" s="293" t="s">
        <v>486</v>
      </c>
      <c r="D175" s="293"/>
      <c r="E175" s="293"/>
      <c r="F175" s="316" t="s">
        <v>465</v>
      </c>
      <c r="G175" s="293"/>
      <c r="H175" s="293" t="s">
        <v>526</v>
      </c>
      <c r="I175" s="293" t="s">
        <v>461</v>
      </c>
      <c r="J175" s="293">
        <v>50</v>
      </c>
      <c r="K175" s="341"/>
    </row>
    <row r="176" s="1" customFormat="1" ht="15" customHeight="1">
      <c r="B176" s="318"/>
      <c r="C176" s="293" t="s">
        <v>484</v>
      </c>
      <c r="D176" s="293"/>
      <c r="E176" s="293"/>
      <c r="F176" s="316" t="s">
        <v>465</v>
      </c>
      <c r="G176" s="293"/>
      <c r="H176" s="293" t="s">
        <v>526</v>
      </c>
      <c r="I176" s="293" t="s">
        <v>461</v>
      </c>
      <c r="J176" s="293">
        <v>50</v>
      </c>
      <c r="K176" s="341"/>
    </row>
    <row r="177" s="1" customFormat="1" ht="15" customHeight="1">
      <c r="B177" s="318"/>
      <c r="C177" s="293" t="s">
        <v>125</v>
      </c>
      <c r="D177" s="293"/>
      <c r="E177" s="293"/>
      <c r="F177" s="316" t="s">
        <v>459</v>
      </c>
      <c r="G177" s="293"/>
      <c r="H177" s="293" t="s">
        <v>527</v>
      </c>
      <c r="I177" s="293" t="s">
        <v>528</v>
      </c>
      <c r="J177" s="293"/>
      <c r="K177" s="341"/>
    </row>
    <row r="178" s="1" customFormat="1" ht="15" customHeight="1">
      <c r="B178" s="318"/>
      <c r="C178" s="293" t="s">
        <v>61</v>
      </c>
      <c r="D178" s="293"/>
      <c r="E178" s="293"/>
      <c r="F178" s="316" t="s">
        <v>459</v>
      </c>
      <c r="G178" s="293"/>
      <c r="H178" s="293" t="s">
        <v>529</v>
      </c>
      <c r="I178" s="293" t="s">
        <v>530</v>
      </c>
      <c r="J178" s="293">
        <v>1</v>
      </c>
      <c r="K178" s="341"/>
    </row>
    <row r="179" s="1" customFormat="1" ht="15" customHeight="1">
      <c r="B179" s="318"/>
      <c r="C179" s="293" t="s">
        <v>57</v>
      </c>
      <c r="D179" s="293"/>
      <c r="E179" s="293"/>
      <c r="F179" s="316" t="s">
        <v>459</v>
      </c>
      <c r="G179" s="293"/>
      <c r="H179" s="293" t="s">
        <v>531</v>
      </c>
      <c r="I179" s="293" t="s">
        <v>461</v>
      </c>
      <c r="J179" s="293">
        <v>20</v>
      </c>
      <c r="K179" s="341"/>
    </row>
    <row r="180" s="1" customFormat="1" ht="15" customHeight="1">
      <c r="B180" s="318"/>
      <c r="C180" s="293" t="s">
        <v>58</v>
      </c>
      <c r="D180" s="293"/>
      <c r="E180" s="293"/>
      <c r="F180" s="316" t="s">
        <v>459</v>
      </c>
      <c r="G180" s="293"/>
      <c r="H180" s="293" t="s">
        <v>532</v>
      </c>
      <c r="I180" s="293" t="s">
        <v>461</v>
      </c>
      <c r="J180" s="293">
        <v>255</v>
      </c>
      <c r="K180" s="341"/>
    </row>
    <row r="181" s="1" customFormat="1" ht="15" customHeight="1">
      <c r="B181" s="318"/>
      <c r="C181" s="293" t="s">
        <v>126</v>
      </c>
      <c r="D181" s="293"/>
      <c r="E181" s="293"/>
      <c r="F181" s="316" t="s">
        <v>459</v>
      </c>
      <c r="G181" s="293"/>
      <c r="H181" s="293" t="s">
        <v>423</v>
      </c>
      <c r="I181" s="293" t="s">
        <v>461</v>
      </c>
      <c r="J181" s="293">
        <v>10</v>
      </c>
      <c r="K181" s="341"/>
    </row>
    <row r="182" s="1" customFormat="1" ht="15" customHeight="1">
      <c r="B182" s="318"/>
      <c r="C182" s="293" t="s">
        <v>127</v>
      </c>
      <c r="D182" s="293"/>
      <c r="E182" s="293"/>
      <c r="F182" s="316" t="s">
        <v>459</v>
      </c>
      <c r="G182" s="293"/>
      <c r="H182" s="293" t="s">
        <v>533</v>
      </c>
      <c r="I182" s="293" t="s">
        <v>494</v>
      </c>
      <c r="J182" s="293"/>
      <c r="K182" s="341"/>
    </row>
    <row r="183" s="1" customFormat="1" ht="15" customHeight="1">
      <c r="B183" s="318"/>
      <c r="C183" s="293" t="s">
        <v>534</v>
      </c>
      <c r="D183" s="293"/>
      <c r="E183" s="293"/>
      <c r="F183" s="316" t="s">
        <v>459</v>
      </c>
      <c r="G183" s="293"/>
      <c r="H183" s="293" t="s">
        <v>535</v>
      </c>
      <c r="I183" s="293" t="s">
        <v>494</v>
      </c>
      <c r="J183" s="293"/>
      <c r="K183" s="341"/>
    </row>
    <row r="184" s="1" customFormat="1" ht="15" customHeight="1">
      <c r="B184" s="318"/>
      <c r="C184" s="293" t="s">
        <v>523</v>
      </c>
      <c r="D184" s="293"/>
      <c r="E184" s="293"/>
      <c r="F184" s="316" t="s">
        <v>459</v>
      </c>
      <c r="G184" s="293"/>
      <c r="H184" s="293" t="s">
        <v>536</v>
      </c>
      <c r="I184" s="293" t="s">
        <v>494</v>
      </c>
      <c r="J184" s="293"/>
      <c r="K184" s="341"/>
    </row>
    <row r="185" s="1" customFormat="1" ht="15" customHeight="1">
      <c r="B185" s="318"/>
      <c r="C185" s="293" t="s">
        <v>129</v>
      </c>
      <c r="D185" s="293"/>
      <c r="E185" s="293"/>
      <c r="F185" s="316" t="s">
        <v>465</v>
      </c>
      <c r="G185" s="293"/>
      <c r="H185" s="293" t="s">
        <v>537</v>
      </c>
      <c r="I185" s="293" t="s">
        <v>461</v>
      </c>
      <c r="J185" s="293">
        <v>50</v>
      </c>
      <c r="K185" s="341"/>
    </row>
    <row r="186" s="1" customFormat="1" ht="15" customHeight="1">
      <c r="B186" s="318"/>
      <c r="C186" s="293" t="s">
        <v>538</v>
      </c>
      <c r="D186" s="293"/>
      <c r="E186" s="293"/>
      <c r="F186" s="316" t="s">
        <v>465</v>
      </c>
      <c r="G186" s="293"/>
      <c r="H186" s="293" t="s">
        <v>539</v>
      </c>
      <c r="I186" s="293" t="s">
        <v>540</v>
      </c>
      <c r="J186" s="293"/>
      <c r="K186" s="341"/>
    </row>
    <row r="187" s="1" customFormat="1" ht="15" customHeight="1">
      <c r="B187" s="318"/>
      <c r="C187" s="293" t="s">
        <v>541</v>
      </c>
      <c r="D187" s="293"/>
      <c r="E187" s="293"/>
      <c r="F187" s="316" t="s">
        <v>465</v>
      </c>
      <c r="G187" s="293"/>
      <c r="H187" s="293" t="s">
        <v>542</v>
      </c>
      <c r="I187" s="293" t="s">
        <v>540</v>
      </c>
      <c r="J187" s="293"/>
      <c r="K187" s="341"/>
    </row>
    <row r="188" s="1" customFormat="1" ht="15" customHeight="1">
      <c r="B188" s="318"/>
      <c r="C188" s="293" t="s">
        <v>543</v>
      </c>
      <c r="D188" s="293"/>
      <c r="E188" s="293"/>
      <c r="F188" s="316" t="s">
        <v>465</v>
      </c>
      <c r="G188" s="293"/>
      <c r="H188" s="293" t="s">
        <v>544</v>
      </c>
      <c r="I188" s="293" t="s">
        <v>540</v>
      </c>
      <c r="J188" s="293"/>
      <c r="K188" s="341"/>
    </row>
    <row r="189" s="1" customFormat="1" ht="15" customHeight="1">
      <c r="B189" s="318"/>
      <c r="C189" s="354" t="s">
        <v>545</v>
      </c>
      <c r="D189" s="293"/>
      <c r="E189" s="293"/>
      <c r="F189" s="316" t="s">
        <v>465</v>
      </c>
      <c r="G189" s="293"/>
      <c r="H189" s="293" t="s">
        <v>546</v>
      </c>
      <c r="I189" s="293" t="s">
        <v>547</v>
      </c>
      <c r="J189" s="355" t="s">
        <v>548</v>
      </c>
      <c r="K189" s="341"/>
    </row>
    <row r="190" s="16" customFormat="1" ht="15" customHeight="1">
      <c r="B190" s="356"/>
      <c r="C190" s="357" t="s">
        <v>549</v>
      </c>
      <c r="D190" s="358"/>
      <c r="E190" s="358"/>
      <c r="F190" s="359" t="s">
        <v>465</v>
      </c>
      <c r="G190" s="358"/>
      <c r="H190" s="358" t="s">
        <v>550</v>
      </c>
      <c r="I190" s="358" t="s">
        <v>547</v>
      </c>
      <c r="J190" s="360" t="s">
        <v>548</v>
      </c>
      <c r="K190" s="361"/>
    </row>
    <row r="191" s="1" customFormat="1" ht="15" customHeight="1">
      <c r="B191" s="318"/>
      <c r="C191" s="354" t="s">
        <v>46</v>
      </c>
      <c r="D191" s="293"/>
      <c r="E191" s="293"/>
      <c r="F191" s="316" t="s">
        <v>459</v>
      </c>
      <c r="G191" s="293"/>
      <c r="H191" s="290" t="s">
        <v>551</v>
      </c>
      <c r="I191" s="293" t="s">
        <v>552</v>
      </c>
      <c r="J191" s="293"/>
      <c r="K191" s="341"/>
    </row>
    <row r="192" s="1" customFormat="1" ht="15" customHeight="1">
      <c r="B192" s="318"/>
      <c r="C192" s="354" t="s">
        <v>553</v>
      </c>
      <c r="D192" s="293"/>
      <c r="E192" s="293"/>
      <c r="F192" s="316" t="s">
        <v>459</v>
      </c>
      <c r="G192" s="293"/>
      <c r="H192" s="293" t="s">
        <v>554</v>
      </c>
      <c r="I192" s="293" t="s">
        <v>494</v>
      </c>
      <c r="J192" s="293"/>
      <c r="K192" s="341"/>
    </row>
    <row r="193" s="1" customFormat="1" ht="15" customHeight="1">
      <c r="B193" s="318"/>
      <c r="C193" s="354" t="s">
        <v>555</v>
      </c>
      <c r="D193" s="293"/>
      <c r="E193" s="293"/>
      <c r="F193" s="316" t="s">
        <v>459</v>
      </c>
      <c r="G193" s="293"/>
      <c r="H193" s="293" t="s">
        <v>556</v>
      </c>
      <c r="I193" s="293" t="s">
        <v>494</v>
      </c>
      <c r="J193" s="293"/>
      <c r="K193" s="341"/>
    </row>
    <row r="194" s="1" customFormat="1" ht="15" customHeight="1">
      <c r="B194" s="318"/>
      <c r="C194" s="354" t="s">
        <v>557</v>
      </c>
      <c r="D194" s="293"/>
      <c r="E194" s="293"/>
      <c r="F194" s="316" t="s">
        <v>465</v>
      </c>
      <c r="G194" s="293"/>
      <c r="H194" s="293" t="s">
        <v>558</v>
      </c>
      <c r="I194" s="293" t="s">
        <v>494</v>
      </c>
      <c r="J194" s="293"/>
      <c r="K194" s="341"/>
    </row>
    <row r="195" s="1" customFormat="1" ht="15" customHeight="1">
      <c r="B195" s="347"/>
      <c r="C195" s="362"/>
      <c r="D195" s="327"/>
      <c r="E195" s="327"/>
      <c r="F195" s="327"/>
      <c r="G195" s="327"/>
      <c r="H195" s="327"/>
      <c r="I195" s="327"/>
      <c r="J195" s="327"/>
      <c r="K195" s="348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29"/>
      <c r="C197" s="339"/>
      <c r="D197" s="339"/>
      <c r="E197" s="339"/>
      <c r="F197" s="349"/>
      <c r="G197" s="339"/>
      <c r="H197" s="339"/>
      <c r="I197" s="339"/>
      <c r="J197" s="339"/>
      <c r="K197" s="329"/>
    </row>
    <row r="198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="1" customFormat="1" ht="13.5">
      <c r="B199" s="280"/>
      <c r="C199" s="281"/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1">
      <c r="B200" s="283"/>
      <c r="C200" s="284" t="s">
        <v>559</v>
      </c>
      <c r="D200" s="284"/>
      <c r="E200" s="284"/>
      <c r="F200" s="284"/>
      <c r="G200" s="284"/>
      <c r="H200" s="284"/>
      <c r="I200" s="284"/>
      <c r="J200" s="284"/>
      <c r="K200" s="285"/>
    </row>
    <row r="201" s="1" customFormat="1" ht="25.5" customHeight="1">
      <c r="B201" s="283"/>
      <c r="C201" s="363" t="s">
        <v>560</v>
      </c>
      <c r="D201" s="363"/>
      <c r="E201" s="363"/>
      <c r="F201" s="363" t="s">
        <v>561</v>
      </c>
      <c r="G201" s="364"/>
      <c r="H201" s="363" t="s">
        <v>562</v>
      </c>
      <c r="I201" s="363"/>
      <c r="J201" s="363"/>
      <c r="K201" s="285"/>
    </row>
    <row r="202" s="1" customFormat="1" ht="5.25" customHeight="1">
      <c r="B202" s="318"/>
      <c r="C202" s="313"/>
      <c r="D202" s="313"/>
      <c r="E202" s="313"/>
      <c r="F202" s="313"/>
      <c r="G202" s="339"/>
      <c r="H202" s="313"/>
      <c r="I202" s="313"/>
      <c r="J202" s="313"/>
      <c r="K202" s="341"/>
    </row>
    <row r="203" s="1" customFormat="1" ht="15" customHeight="1">
      <c r="B203" s="318"/>
      <c r="C203" s="293" t="s">
        <v>552</v>
      </c>
      <c r="D203" s="293"/>
      <c r="E203" s="293"/>
      <c r="F203" s="316" t="s">
        <v>47</v>
      </c>
      <c r="G203" s="293"/>
      <c r="H203" s="293" t="s">
        <v>563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48</v>
      </c>
      <c r="G204" s="293"/>
      <c r="H204" s="293" t="s">
        <v>564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51</v>
      </c>
      <c r="G205" s="293"/>
      <c r="H205" s="293" t="s">
        <v>565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49</v>
      </c>
      <c r="G206" s="293"/>
      <c r="H206" s="293" t="s">
        <v>566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 t="s">
        <v>50</v>
      </c>
      <c r="G207" s="293"/>
      <c r="H207" s="293" t="s">
        <v>567</v>
      </c>
      <c r="I207" s="293"/>
      <c r="J207" s="293"/>
      <c r="K207" s="341"/>
    </row>
    <row r="208" s="1" customFormat="1" ht="15" customHeight="1">
      <c r="B208" s="318"/>
      <c r="C208" s="293"/>
      <c r="D208" s="293"/>
      <c r="E208" s="293"/>
      <c r="F208" s="316"/>
      <c r="G208" s="293"/>
      <c r="H208" s="293"/>
      <c r="I208" s="293"/>
      <c r="J208" s="293"/>
      <c r="K208" s="341"/>
    </row>
    <row r="209" s="1" customFormat="1" ht="15" customHeight="1">
      <c r="B209" s="318"/>
      <c r="C209" s="293" t="s">
        <v>506</v>
      </c>
      <c r="D209" s="293"/>
      <c r="E209" s="293"/>
      <c r="F209" s="316" t="s">
        <v>83</v>
      </c>
      <c r="G209" s="293"/>
      <c r="H209" s="293" t="s">
        <v>568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401</v>
      </c>
      <c r="G210" s="293"/>
      <c r="H210" s="293" t="s">
        <v>402</v>
      </c>
      <c r="I210" s="293"/>
      <c r="J210" s="293"/>
      <c r="K210" s="341"/>
    </row>
    <row r="211" s="1" customFormat="1" ht="15" customHeight="1">
      <c r="B211" s="318"/>
      <c r="C211" s="293"/>
      <c r="D211" s="293"/>
      <c r="E211" s="293"/>
      <c r="F211" s="316" t="s">
        <v>399</v>
      </c>
      <c r="G211" s="293"/>
      <c r="H211" s="293" t="s">
        <v>569</v>
      </c>
      <c r="I211" s="293"/>
      <c r="J211" s="293"/>
      <c r="K211" s="341"/>
    </row>
    <row r="212" s="1" customFormat="1" ht="15" customHeight="1">
      <c r="B212" s="365"/>
      <c r="C212" s="293"/>
      <c r="D212" s="293"/>
      <c r="E212" s="293"/>
      <c r="F212" s="316" t="s">
        <v>403</v>
      </c>
      <c r="G212" s="354"/>
      <c r="H212" s="345" t="s">
        <v>404</v>
      </c>
      <c r="I212" s="345"/>
      <c r="J212" s="345"/>
      <c r="K212" s="366"/>
    </row>
    <row r="213" s="1" customFormat="1" ht="15" customHeight="1">
      <c r="B213" s="365"/>
      <c r="C213" s="293"/>
      <c r="D213" s="293"/>
      <c r="E213" s="293"/>
      <c r="F213" s="316" t="s">
        <v>405</v>
      </c>
      <c r="G213" s="354"/>
      <c r="H213" s="345" t="s">
        <v>570</v>
      </c>
      <c r="I213" s="345"/>
      <c r="J213" s="345"/>
      <c r="K213" s="366"/>
    </row>
    <row r="214" s="1" customFormat="1" ht="15" customHeight="1">
      <c r="B214" s="365"/>
      <c r="C214" s="293"/>
      <c r="D214" s="293"/>
      <c r="E214" s="293"/>
      <c r="F214" s="316"/>
      <c r="G214" s="354"/>
      <c r="H214" s="345"/>
      <c r="I214" s="345"/>
      <c r="J214" s="345"/>
      <c r="K214" s="366"/>
    </row>
    <row r="215" s="1" customFormat="1" ht="15" customHeight="1">
      <c r="B215" s="365"/>
      <c r="C215" s="293" t="s">
        <v>530</v>
      </c>
      <c r="D215" s="293"/>
      <c r="E215" s="293"/>
      <c r="F215" s="316">
        <v>1</v>
      </c>
      <c r="G215" s="354"/>
      <c r="H215" s="345" t="s">
        <v>571</v>
      </c>
      <c r="I215" s="345"/>
      <c r="J215" s="345"/>
      <c r="K215" s="366"/>
    </row>
    <row r="216" s="1" customFormat="1" ht="15" customHeight="1">
      <c r="B216" s="365"/>
      <c r="C216" s="293"/>
      <c r="D216" s="293"/>
      <c r="E216" s="293"/>
      <c r="F216" s="316">
        <v>2</v>
      </c>
      <c r="G216" s="354"/>
      <c r="H216" s="345" t="s">
        <v>572</v>
      </c>
      <c r="I216" s="345"/>
      <c r="J216" s="345"/>
      <c r="K216" s="366"/>
    </row>
    <row r="217" s="1" customFormat="1" ht="15" customHeight="1">
      <c r="B217" s="365"/>
      <c r="C217" s="293"/>
      <c r="D217" s="293"/>
      <c r="E217" s="293"/>
      <c r="F217" s="316">
        <v>3</v>
      </c>
      <c r="G217" s="354"/>
      <c r="H217" s="345" t="s">
        <v>573</v>
      </c>
      <c r="I217" s="345"/>
      <c r="J217" s="345"/>
      <c r="K217" s="366"/>
    </row>
    <row r="218" s="1" customFormat="1" ht="15" customHeight="1">
      <c r="B218" s="365"/>
      <c r="C218" s="293"/>
      <c r="D218" s="293"/>
      <c r="E218" s="293"/>
      <c r="F218" s="316">
        <v>4</v>
      </c>
      <c r="G218" s="354"/>
      <c r="H218" s="345" t="s">
        <v>574</v>
      </c>
      <c r="I218" s="345"/>
      <c r="J218" s="345"/>
      <c r="K218" s="366"/>
    </row>
    <row r="219" s="1" customFormat="1" ht="12.75" customHeight="1">
      <c r="B219" s="367"/>
      <c r="C219" s="368"/>
      <c r="D219" s="368"/>
      <c r="E219" s="368"/>
      <c r="F219" s="368"/>
      <c r="G219" s="368"/>
      <c r="H219" s="368"/>
      <c r="I219" s="368"/>
      <c r="J219" s="368"/>
      <c r="K219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D1416FF102F448BB8BB47DA700A985" ma:contentTypeVersion="15" ma:contentTypeDescription="Vytvoří nový dokument" ma:contentTypeScope="" ma:versionID="ae193618a336e58d9ed2dba4da9ca32c">
  <xsd:schema xmlns:xsd="http://www.w3.org/2001/XMLSchema" xmlns:xs="http://www.w3.org/2001/XMLSchema" xmlns:p="http://schemas.microsoft.com/office/2006/metadata/properties" xmlns:ns2="7f9f0c35-e019-4005-8450-8fc74332d1f1" xmlns:ns3="767e0606-45e6-4037-8847-58e56c247e46" targetNamespace="http://schemas.microsoft.com/office/2006/metadata/properties" ma:root="true" ma:fieldsID="6d4504822c63c2c0fe4e6f5c1d19fbc8" ns2:_="" ns3:_="">
    <xsd:import namespace="7f9f0c35-e019-4005-8450-8fc74332d1f1"/>
    <xsd:import namespace="767e0606-45e6-4037-8847-58e56c247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f0c35-e019-4005-8450-8fc7433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3d76d87-98d4-44a4-a38a-539c4bc8f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e0606-45e6-4037-8847-58e56c247e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b3e747c-7c20-4c2f-9bd7-57c1679c8773}" ma:internalName="TaxCatchAll" ma:showField="CatchAllData" ma:web="767e0606-45e6-4037-8847-58e56c247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3DBDFC-1B06-4C5F-8EFB-C8A8EB115EC9}"/>
</file>

<file path=customXml/itemProps2.xml><?xml version="1.0" encoding="utf-8"?>
<ds:datastoreItem xmlns:ds="http://schemas.openxmlformats.org/officeDocument/2006/customXml" ds:itemID="{FC947205-23BA-4C53-94B7-0CE679910A58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Sedláček (Pavepro)</dc:creator>
  <cp:lastModifiedBy>Jan Sedláček (Pavepro)</cp:lastModifiedBy>
  <dcterms:created xsi:type="dcterms:W3CDTF">2024-06-13T11:53:29Z</dcterms:created>
  <dcterms:modified xsi:type="dcterms:W3CDTF">2024-06-13T11:53:33Z</dcterms:modified>
</cp:coreProperties>
</file>