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Z:\_Akce\AŇA\19_010-CV Chomutov_ulice Školní\04_Archiv\10_DOKUMENTACE_DPS_uprava rozpoctu_dle dotazu_mail z 15.8.2024\"/>
    </mc:Choice>
  </mc:AlternateContent>
  <bookViews>
    <workbookView xWindow="0" yWindow="0" windowWidth="0" windowHeight="0"/>
  </bookViews>
  <sheets>
    <sheet name="Rekapitulace stavby" sheetId="1" r:id="rId1"/>
    <sheet name="SO 101 - Komunikace a zpe..." sheetId="2" r:id="rId2"/>
    <sheet name="SO 401 - Veřejné osvětlen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'SO 101 - Komunikace a zpe...'!$C$97:$K$947</definedName>
    <definedName name="_xlnm.Print_Area" localSheetId="1">'SO 101 - Komunikace a zpe...'!$C$4:$J$39,'SO 101 - Komunikace a zpe...'!$C$45:$J$79,'SO 101 - Komunikace a zpe...'!$C$85:$K$947</definedName>
    <definedName name="_xlnm.Print_Titles" localSheetId="1">'SO 101 - Komunikace a zpe...'!$97:$97</definedName>
    <definedName name="_xlnm._FilterDatabase" localSheetId="2" hidden="1">'SO 401 - Veřejné osvětlen...'!$C$80:$K$85</definedName>
    <definedName name="_xlnm.Print_Area" localSheetId="2">'SO 401 - Veřejné osvětlen...'!$C$4:$J$39,'SO 401 - Veřejné osvětlen...'!$C$45:$J$62,'SO 401 - Veřejné osvětlen...'!$C$68:$K$85</definedName>
    <definedName name="_xlnm.Print_Titles" localSheetId="2">'SO 401 - Veřejné osvětlen...'!$80:$80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84"/>
  <c r="BH84"/>
  <c r="BG84"/>
  <c r="BF84"/>
  <c r="T84"/>
  <c r="T83"/>
  <c r="T82"/>
  <c r="T81"/>
  <c r="R84"/>
  <c r="R83"/>
  <c r="R82"/>
  <c r="R81"/>
  <c r="P84"/>
  <c r="P83"/>
  <c r="P82"/>
  <c r="P81"/>
  <c i="1" r="AU56"/>
  <c i="3" r="J78"/>
  <c r="J77"/>
  <c r="F77"/>
  <c r="F75"/>
  <c r="E73"/>
  <c r="J55"/>
  <c r="J54"/>
  <c r="F54"/>
  <c r="F52"/>
  <c r="E50"/>
  <c r="J18"/>
  <c r="E18"/>
  <c r="F78"/>
  <c r="J17"/>
  <c r="J12"/>
  <c r="J75"/>
  <c r="E7"/>
  <c r="E71"/>
  <c i="2" r="J37"/>
  <c r="J36"/>
  <c i="1" r="AY55"/>
  <c i="2" r="J35"/>
  <c i="1" r="AX55"/>
  <c i="2" r="BI945"/>
  <c r="BH945"/>
  <c r="BG945"/>
  <c r="BF945"/>
  <c r="T945"/>
  <c r="T944"/>
  <c r="R945"/>
  <c r="R944"/>
  <c r="P945"/>
  <c r="P944"/>
  <c r="BI942"/>
  <c r="BH942"/>
  <c r="BG942"/>
  <c r="BF942"/>
  <c r="T942"/>
  <c r="R942"/>
  <c r="P942"/>
  <c r="BI940"/>
  <c r="BH940"/>
  <c r="BG940"/>
  <c r="BF940"/>
  <c r="T940"/>
  <c r="R940"/>
  <c r="P940"/>
  <c r="BI937"/>
  <c r="BH937"/>
  <c r="BG937"/>
  <c r="BF937"/>
  <c r="T937"/>
  <c r="R937"/>
  <c r="P937"/>
  <c r="BI934"/>
  <c r="BH934"/>
  <c r="BG934"/>
  <c r="BF934"/>
  <c r="T934"/>
  <c r="R934"/>
  <c r="P934"/>
  <c r="BI931"/>
  <c r="BH931"/>
  <c r="BG931"/>
  <c r="BF931"/>
  <c r="T931"/>
  <c r="R931"/>
  <c r="P931"/>
  <c r="BI927"/>
  <c r="BH927"/>
  <c r="BG927"/>
  <c r="BF927"/>
  <c r="T927"/>
  <c r="R927"/>
  <c r="P927"/>
  <c r="BI924"/>
  <c r="BH924"/>
  <c r="BG924"/>
  <c r="BF924"/>
  <c r="T924"/>
  <c r="R924"/>
  <c r="P924"/>
  <c r="BI920"/>
  <c r="BH920"/>
  <c r="BG920"/>
  <c r="BF920"/>
  <c r="T920"/>
  <c r="R920"/>
  <c r="P920"/>
  <c r="BI918"/>
  <c r="BH918"/>
  <c r="BG918"/>
  <c r="BF918"/>
  <c r="T918"/>
  <c r="R918"/>
  <c r="P918"/>
  <c r="BI915"/>
  <c r="BH915"/>
  <c r="BG915"/>
  <c r="BF915"/>
  <c r="T915"/>
  <c r="R915"/>
  <c r="P915"/>
  <c r="BI912"/>
  <c r="BH912"/>
  <c r="BG912"/>
  <c r="BF912"/>
  <c r="T912"/>
  <c r="R912"/>
  <c r="P912"/>
  <c r="BI909"/>
  <c r="BH909"/>
  <c r="BG909"/>
  <c r="BF909"/>
  <c r="T909"/>
  <c r="R909"/>
  <c r="P909"/>
  <c r="BI906"/>
  <c r="BH906"/>
  <c r="BG906"/>
  <c r="BF906"/>
  <c r="T906"/>
  <c r="R906"/>
  <c r="P906"/>
  <c r="BI903"/>
  <c r="BH903"/>
  <c r="BG903"/>
  <c r="BF903"/>
  <c r="T903"/>
  <c r="R903"/>
  <c r="P903"/>
  <c r="BI900"/>
  <c r="BH900"/>
  <c r="BG900"/>
  <c r="BF900"/>
  <c r="T900"/>
  <c r="R900"/>
  <c r="P900"/>
  <c r="BI895"/>
  <c r="BH895"/>
  <c r="BG895"/>
  <c r="BF895"/>
  <c r="T895"/>
  <c r="R895"/>
  <c r="P895"/>
  <c r="BI890"/>
  <c r="BH890"/>
  <c r="BG890"/>
  <c r="BF890"/>
  <c r="T890"/>
  <c r="R890"/>
  <c r="P890"/>
  <c r="BI885"/>
  <c r="BH885"/>
  <c r="BG885"/>
  <c r="BF885"/>
  <c r="T885"/>
  <c r="R885"/>
  <c r="P885"/>
  <c r="BI882"/>
  <c r="BH882"/>
  <c r="BG882"/>
  <c r="BF882"/>
  <c r="T882"/>
  <c r="R882"/>
  <c r="P882"/>
  <c r="BI879"/>
  <c r="BH879"/>
  <c r="BG879"/>
  <c r="BF879"/>
  <c r="T879"/>
  <c r="R879"/>
  <c r="P879"/>
  <c r="BI877"/>
  <c r="BH877"/>
  <c r="BG877"/>
  <c r="BF877"/>
  <c r="T877"/>
  <c r="R877"/>
  <c r="P877"/>
  <c r="BI875"/>
  <c r="BH875"/>
  <c r="BG875"/>
  <c r="BF875"/>
  <c r="T875"/>
  <c r="R875"/>
  <c r="P875"/>
  <c r="BI872"/>
  <c r="BH872"/>
  <c r="BG872"/>
  <c r="BF872"/>
  <c r="T872"/>
  <c r="R872"/>
  <c r="P872"/>
  <c r="BI869"/>
  <c r="BH869"/>
  <c r="BG869"/>
  <c r="BF869"/>
  <c r="T869"/>
  <c r="R869"/>
  <c r="P869"/>
  <c r="BI866"/>
  <c r="BH866"/>
  <c r="BG866"/>
  <c r="BF866"/>
  <c r="T866"/>
  <c r="R866"/>
  <c r="P866"/>
  <c r="BI862"/>
  <c r="BH862"/>
  <c r="BG862"/>
  <c r="BF862"/>
  <c r="T862"/>
  <c r="R862"/>
  <c r="P862"/>
  <c r="BI859"/>
  <c r="BH859"/>
  <c r="BG859"/>
  <c r="BF859"/>
  <c r="T859"/>
  <c r="R859"/>
  <c r="P859"/>
  <c r="BI856"/>
  <c r="BH856"/>
  <c r="BG856"/>
  <c r="BF856"/>
  <c r="T856"/>
  <c r="R856"/>
  <c r="P856"/>
  <c r="BI853"/>
  <c r="BH853"/>
  <c r="BG853"/>
  <c r="BF853"/>
  <c r="T853"/>
  <c r="R853"/>
  <c r="P853"/>
  <c r="BI850"/>
  <c r="BH850"/>
  <c r="BG850"/>
  <c r="BF850"/>
  <c r="T850"/>
  <c r="R850"/>
  <c r="P850"/>
  <c r="BI847"/>
  <c r="BH847"/>
  <c r="BG847"/>
  <c r="BF847"/>
  <c r="T847"/>
  <c r="R847"/>
  <c r="P847"/>
  <c r="BI843"/>
  <c r="BH843"/>
  <c r="BG843"/>
  <c r="BF843"/>
  <c r="T843"/>
  <c r="R843"/>
  <c r="P843"/>
  <c r="BI840"/>
  <c r="BH840"/>
  <c r="BG840"/>
  <c r="BF840"/>
  <c r="T840"/>
  <c r="R840"/>
  <c r="P840"/>
  <c r="BI836"/>
  <c r="BH836"/>
  <c r="BG836"/>
  <c r="BF836"/>
  <c r="T836"/>
  <c r="R836"/>
  <c r="P836"/>
  <c r="BI832"/>
  <c r="BH832"/>
  <c r="BG832"/>
  <c r="BF832"/>
  <c r="T832"/>
  <c r="T831"/>
  <c r="R832"/>
  <c r="R831"/>
  <c r="P832"/>
  <c r="P831"/>
  <c r="BI826"/>
  <c r="BH826"/>
  <c r="BG826"/>
  <c r="BF826"/>
  <c r="T826"/>
  <c r="R826"/>
  <c r="P826"/>
  <c r="BI822"/>
  <c r="BH822"/>
  <c r="BG822"/>
  <c r="BF822"/>
  <c r="T822"/>
  <c r="R822"/>
  <c r="P822"/>
  <c r="BI818"/>
  <c r="BH818"/>
  <c r="BG818"/>
  <c r="BF818"/>
  <c r="T818"/>
  <c r="R818"/>
  <c r="P818"/>
  <c r="BI816"/>
  <c r="BH816"/>
  <c r="BG816"/>
  <c r="BF816"/>
  <c r="T816"/>
  <c r="R816"/>
  <c r="P816"/>
  <c r="BI814"/>
  <c r="BH814"/>
  <c r="BG814"/>
  <c r="BF814"/>
  <c r="T814"/>
  <c r="R814"/>
  <c r="P814"/>
  <c r="BI811"/>
  <c r="BH811"/>
  <c r="BG811"/>
  <c r="BF811"/>
  <c r="T811"/>
  <c r="R811"/>
  <c r="P811"/>
  <c r="BI809"/>
  <c r="BH809"/>
  <c r="BG809"/>
  <c r="BF809"/>
  <c r="T809"/>
  <c r="R809"/>
  <c r="P809"/>
  <c r="BI807"/>
  <c r="BH807"/>
  <c r="BG807"/>
  <c r="BF807"/>
  <c r="T807"/>
  <c r="R807"/>
  <c r="P807"/>
  <c r="BI805"/>
  <c r="BH805"/>
  <c r="BG805"/>
  <c r="BF805"/>
  <c r="T805"/>
  <c r="R805"/>
  <c r="P805"/>
  <c r="BI801"/>
  <c r="BH801"/>
  <c r="BG801"/>
  <c r="BF801"/>
  <c r="T801"/>
  <c r="R801"/>
  <c r="P801"/>
  <c r="BI798"/>
  <c r="BH798"/>
  <c r="BG798"/>
  <c r="BF798"/>
  <c r="T798"/>
  <c r="R798"/>
  <c r="P798"/>
  <c r="BI794"/>
  <c r="BH794"/>
  <c r="BG794"/>
  <c r="BF794"/>
  <c r="T794"/>
  <c r="R794"/>
  <c r="P794"/>
  <c r="BI790"/>
  <c r="BH790"/>
  <c r="BG790"/>
  <c r="BF790"/>
  <c r="T790"/>
  <c r="R790"/>
  <c r="P790"/>
  <c r="BI786"/>
  <c r="BH786"/>
  <c r="BG786"/>
  <c r="BF786"/>
  <c r="T786"/>
  <c r="R786"/>
  <c r="P786"/>
  <c r="BI782"/>
  <c r="BH782"/>
  <c r="BG782"/>
  <c r="BF782"/>
  <c r="T782"/>
  <c r="R782"/>
  <c r="P782"/>
  <c r="BI778"/>
  <c r="BH778"/>
  <c r="BG778"/>
  <c r="BF778"/>
  <c r="T778"/>
  <c r="R778"/>
  <c r="P778"/>
  <c r="BI774"/>
  <c r="BH774"/>
  <c r="BG774"/>
  <c r="BF774"/>
  <c r="T774"/>
  <c r="R774"/>
  <c r="P774"/>
  <c r="BI771"/>
  <c r="BH771"/>
  <c r="BG771"/>
  <c r="BF771"/>
  <c r="T771"/>
  <c r="R771"/>
  <c r="P771"/>
  <c r="BI767"/>
  <c r="BH767"/>
  <c r="BG767"/>
  <c r="BF767"/>
  <c r="T767"/>
  <c r="R767"/>
  <c r="P767"/>
  <c r="BI764"/>
  <c r="BH764"/>
  <c r="BG764"/>
  <c r="BF764"/>
  <c r="T764"/>
  <c r="R764"/>
  <c r="P764"/>
  <c r="BI759"/>
  <c r="BH759"/>
  <c r="BG759"/>
  <c r="BF759"/>
  <c r="T759"/>
  <c r="R759"/>
  <c r="P759"/>
  <c r="BI754"/>
  <c r="BH754"/>
  <c r="BG754"/>
  <c r="BF754"/>
  <c r="T754"/>
  <c r="R754"/>
  <c r="P754"/>
  <c r="BI750"/>
  <c r="BH750"/>
  <c r="BG750"/>
  <c r="BF750"/>
  <c r="T750"/>
  <c r="R750"/>
  <c r="P750"/>
  <c r="BI746"/>
  <c r="BH746"/>
  <c r="BG746"/>
  <c r="BF746"/>
  <c r="T746"/>
  <c r="R746"/>
  <c r="P746"/>
  <c r="BI744"/>
  <c r="BH744"/>
  <c r="BG744"/>
  <c r="BF744"/>
  <c r="T744"/>
  <c r="R744"/>
  <c r="P744"/>
  <c r="BI739"/>
  <c r="BH739"/>
  <c r="BG739"/>
  <c r="BF739"/>
  <c r="T739"/>
  <c r="R739"/>
  <c r="P739"/>
  <c r="BI736"/>
  <c r="BH736"/>
  <c r="BG736"/>
  <c r="BF736"/>
  <c r="T736"/>
  <c r="R736"/>
  <c r="P736"/>
  <c r="BI730"/>
  <c r="BH730"/>
  <c r="BG730"/>
  <c r="BF730"/>
  <c r="T730"/>
  <c r="R730"/>
  <c r="P730"/>
  <c r="BI727"/>
  <c r="BH727"/>
  <c r="BG727"/>
  <c r="BF727"/>
  <c r="T727"/>
  <c r="R727"/>
  <c r="P727"/>
  <c r="BI724"/>
  <c r="BH724"/>
  <c r="BG724"/>
  <c r="BF724"/>
  <c r="T724"/>
  <c r="R724"/>
  <c r="P724"/>
  <c r="BI721"/>
  <c r="BH721"/>
  <c r="BG721"/>
  <c r="BF721"/>
  <c r="T721"/>
  <c r="R721"/>
  <c r="P721"/>
  <c r="BI718"/>
  <c r="BH718"/>
  <c r="BG718"/>
  <c r="BF718"/>
  <c r="T718"/>
  <c r="R718"/>
  <c r="P718"/>
  <c r="BI715"/>
  <c r="BH715"/>
  <c r="BG715"/>
  <c r="BF715"/>
  <c r="T715"/>
  <c r="R715"/>
  <c r="P715"/>
  <c r="BI712"/>
  <c r="BH712"/>
  <c r="BG712"/>
  <c r="BF712"/>
  <c r="T712"/>
  <c r="R712"/>
  <c r="P712"/>
  <c r="BI708"/>
  <c r="BH708"/>
  <c r="BG708"/>
  <c r="BF708"/>
  <c r="T708"/>
  <c r="R708"/>
  <c r="P708"/>
  <c r="BI696"/>
  <c r="BH696"/>
  <c r="BG696"/>
  <c r="BF696"/>
  <c r="T696"/>
  <c r="R696"/>
  <c r="P696"/>
  <c r="BI691"/>
  <c r="BH691"/>
  <c r="BG691"/>
  <c r="BF691"/>
  <c r="T691"/>
  <c r="R691"/>
  <c r="P691"/>
  <c r="BI685"/>
  <c r="BH685"/>
  <c r="BG685"/>
  <c r="BF685"/>
  <c r="T685"/>
  <c r="R685"/>
  <c r="P685"/>
  <c r="BI682"/>
  <c r="BH682"/>
  <c r="BG682"/>
  <c r="BF682"/>
  <c r="T682"/>
  <c r="R682"/>
  <c r="P682"/>
  <c r="BI676"/>
  <c r="BH676"/>
  <c r="BG676"/>
  <c r="BF676"/>
  <c r="T676"/>
  <c r="R676"/>
  <c r="P676"/>
  <c r="BI672"/>
  <c r="BH672"/>
  <c r="BG672"/>
  <c r="BF672"/>
  <c r="T672"/>
  <c r="R672"/>
  <c r="P672"/>
  <c r="BI668"/>
  <c r="BH668"/>
  <c r="BG668"/>
  <c r="BF668"/>
  <c r="T668"/>
  <c r="R668"/>
  <c r="P668"/>
  <c r="BI662"/>
  <c r="BH662"/>
  <c r="BG662"/>
  <c r="BF662"/>
  <c r="T662"/>
  <c r="R662"/>
  <c r="P662"/>
  <c r="BI659"/>
  <c r="BH659"/>
  <c r="BG659"/>
  <c r="BF659"/>
  <c r="T659"/>
  <c r="R659"/>
  <c r="P659"/>
  <c r="BI653"/>
  <c r="BH653"/>
  <c r="BG653"/>
  <c r="BF653"/>
  <c r="T653"/>
  <c r="R653"/>
  <c r="P653"/>
  <c r="BI649"/>
  <c r="BH649"/>
  <c r="BG649"/>
  <c r="BF649"/>
  <c r="T649"/>
  <c r="R649"/>
  <c r="P649"/>
  <c r="BI645"/>
  <c r="BH645"/>
  <c r="BG645"/>
  <c r="BF645"/>
  <c r="T645"/>
  <c r="R645"/>
  <c r="P645"/>
  <c r="BI639"/>
  <c r="BH639"/>
  <c r="BG639"/>
  <c r="BF639"/>
  <c r="T639"/>
  <c r="R639"/>
  <c r="P639"/>
  <c r="BI634"/>
  <c r="BH634"/>
  <c r="BG634"/>
  <c r="BF634"/>
  <c r="T634"/>
  <c r="R634"/>
  <c r="P634"/>
  <c r="BI628"/>
  <c r="BH628"/>
  <c r="BG628"/>
  <c r="BF628"/>
  <c r="T628"/>
  <c r="R628"/>
  <c r="P628"/>
  <c r="BI625"/>
  <c r="BH625"/>
  <c r="BG625"/>
  <c r="BF625"/>
  <c r="T625"/>
  <c r="R625"/>
  <c r="P625"/>
  <c r="BI622"/>
  <c r="BH622"/>
  <c r="BG622"/>
  <c r="BF622"/>
  <c r="T622"/>
  <c r="R622"/>
  <c r="P622"/>
  <c r="BI619"/>
  <c r="BH619"/>
  <c r="BG619"/>
  <c r="BF619"/>
  <c r="T619"/>
  <c r="R619"/>
  <c r="P619"/>
  <c r="BI614"/>
  <c r="BH614"/>
  <c r="BG614"/>
  <c r="BF614"/>
  <c r="T614"/>
  <c r="R614"/>
  <c r="P614"/>
  <c r="BI608"/>
  <c r="BH608"/>
  <c r="BG608"/>
  <c r="BF608"/>
  <c r="T608"/>
  <c r="R608"/>
  <c r="P608"/>
  <c r="BI604"/>
  <c r="BH604"/>
  <c r="BG604"/>
  <c r="BF604"/>
  <c r="T604"/>
  <c r="R604"/>
  <c r="P604"/>
  <c r="BI599"/>
  <c r="BH599"/>
  <c r="BG599"/>
  <c r="BF599"/>
  <c r="T599"/>
  <c r="R599"/>
  <c r="P599"/>
  <c r="BI595"/>
  <c r="BH595"/>
  <c r="BG595"/>
  <c r="BF595"/>
  <c r="T595"/>
  <c r="R595"/>
  <c r="P595"/>
  <c r="BI593"/>
  <c r="BH593"/>
  <c r="BG593"/>
  <c r="BF593"/>
  <c r="T593"/>
  <c r="R593"/>
  <c r="P593"/>
  <c r="BI590"/>
  <c r="BH590"/>
  <c r="BG590"/>
  <c r="BF590"/>
  <c r="T590"/>
  <c r="R590"/>
  <c r="P590"/>
  <c r="BI585"/>
  <c r="BH585"/>
  <c r="BG585"/>
  <c r="BF585"/>
  <c r="T585"/>
  <c r="R585"/>
  <c r="P585"/>
  <c r="BI579"/>
  <c r="BH579"/>
  <c r="BG579"/>
  <c r="BF579"/>
  <c r="T579"/>
  <c r="R579"/>
  <c r="P579"/>
  <c r="BI573"/>
  <c r="BH573"/>
  <c r="BG573"/>
  <c r="BF573"/>
  <c r="T573"/>
  <c r="R573"/>
  <c r="P573"/>
  <c r="BI567"/>
  <c r="BH567"/>
  <c r="BG567"/>
  <c r="BF567"/>
  <c r="T567"/>
  <c r="R567"/>
  <c r="P567"/>
  <c r="BI562"/>
  <c r="BH562"/>
  <c r="BG562"/>
  <c r="BF562"/>
  <c r="T562"/>
  <c r="R562"/>
  <c r="P562"/>
  <c r="BI558"/>
  <c r="BH558"/>
  <c r="BG558"/>
  <c r="BF558"/>
  <c r="T558"/>
  <c r="R558"/>
  <c r="P558"/>
  <c r="BI555"/>
  <c r="BH555"/>
  <c r="BG555"/>
  <c r="BF555"/>
  <c r="T555"/>
  <c r="R555"/>
  <c r="P555"/>
  <c r="BI552"/>
  <c r="BH552"/>
  <c r="BG552"/>
  <c r="BF552"/>
  <c r="T552"/>
  <c r="R552"/>
  <c r="P552"/>
  <c r="BI550"/>
  <c r="BH550"/>
  <c r="BG550"/>
  <c r="BF550"/>
  <c r="T550"/>
  <c r="R550"/>
  <c r="P550"/>
  <c r="BI545"/>
  <c r="BH545"/>
  <c r="BG545"/>
  <c r="BF545"/>
  <c r="T545"/>
  <c r="R545"/>
  <c r="P545"/>
  <c r="BI537"/>
  <c r="BH537"/>
  <c r="BG537"/>
  <c r="BF537"/>
  <c r="T537"/>
  <c r="R537"/>
  <c r="P537"/>
  <c r="BI531"/>
  <c r="BH531"/>
  <c r="BG531"/>
  <c r="BF531"/>
  <c r="T531"/>
  <c r="R531"/>
  <c r="P531"/>
  <c r="BI526"/>
  <c r="BH526"/>
  <c r="BG526"/>
  <c r="BF526"/>
  <c r="T526"/>
  <c r="R526"/>
  <c r="P526"/>
  <c r="BI522"/>
  <c r="BH522"/>
  <c r="BG522"/>
  <c r="BF522"/>
  <c r="T522"/>
  <c r="R522"/>
  <c r="P522"/>
  <c r="BI515"/>
  <c r="BH515"/>
  <c r="BG515"/>
  <c r="BF515"/>
  <c r="T515"/>
  <c r="R515"/>
  <c r="P515"/>
  <c r="BI507"/>
  <c r="BH507"/>
  <c r="BG507"/>
  <c r="BF507"/>
  <c r="T507"/>
  <c r="R507"/>
  <c r="P507"/>
  <c r="BI499"/>
  <c r="BH499"/>
  <c r="BG499"/>
  <c r="BF499"/>
  <c r="T499"/>
  <c r="R499"/>
  <c r="P499"/>
  <c r="BI491"/>
  <c r="BH491"/>
  <c r="BG491"/>
  <c r="BF491"/>
  <c r="T491"/>
  <c r="R491"/>
  <c r="P491"/>
  <c r="BI485"/>
  <c r="BH485"/>
  <c r="BG485"/>
  <c r="BF485"/>
  <c r="T485"/>
  <c r="R485"/>
  <c r="P485"/>
  <c r="BI477"/>
  <c r="BH477"/>
  <c r="BG477"/>
  <c r="BF477"/>
  <c r="T477"/>
  <c r="R477"/>
  <c r="P477"/>
  <c r="BI469"/>
  <c r="BH469"/>
  <c r="BG469"/>
  <c r="BF469"/>
  <c r="T469"/>
  <c r="R469"/>
  <c r="P469"/>
  <c r="BI458"/>
  <c r="BH458"/>
  <c r="BG458"/>
  <c r="BF458"/>
  <c r="T458"/>
  <c r="R458"/>
  <c r="P458"/>
  <c r="BI455"/>
  <c r="BH455"/>
  <c r="BG455"/>
  <c r="BF455"/>
  <c r="T455"/>
  <c r="R455"/>
  <c r="P455"/>
  <c r="BI447"/>
  <c r="BH447"/>
  <c r="BG447"/>
  <c r="BF447"/>
  <c r="T447"/>
  <c r="R447"/>
  <c r="P447"/>
  <c r="BI440"/>
  <c r="BH440"/>
  <c r="BG440"/>
  <c r="BF440"/>
  <c r="T440"/>
  <c r="R440"/>
  <c r="P440"/>
  <c r="BI436"/>
  <c r="BH436"/>
  <c r="BG436"/>
  <c r="BF436"/>
  <c r="T436"/>
  <c r="R436"/>
  <c r="P436"/>
  <c r="BI432"/>
  <c r="BH432"/>
  <c r="BG432"/>
  <c r="BF432"/>
  <c r="T432"/>
  <c r="R432"/>
  <c r="P432"/>
  <c r="BI430"/>
  <c r="BH430"/>
  <c r="BG430"/>
  <c r="BF430"/>
  <c r="T430"/>
  <c r="R430"/>
  <c r="P430"/>
  <c r="BI427"/>
  <c r="BH427"/>
  <c r="BG427"/>
  <c r="BF427"/>
  <c r="T427"/>
  <c r="R427"/>
  <c r="P427"/>
  <c r="BI422"/>
  <c r="BH422"/>
  <c r="BG422"/>
  <c r="BF422"/>
  <c r="T422"/>
  <c r="T421"/>
  <c r="R422"/>
  <c r="R421"/>
  <c r="P422"/>
  <c r="P421"/>
  <c r="BI418"/>
  <c r="BH418"/>
  <c r="BG418"/>
  <c r="BF418"/>
  <c r="T418"/>
  <c r="R418"/>
  <c r="P418"/>
  <c r="BI414"/>
  <c r="BH414"/>
  <c r="BG414"/>
  <c r="BF414"/>
  <c r="T414"/>
  <c r="R414"/>
  <c r="P414"/>
  <c r="BI411"/>
  <c r="BH411"/>
  <c r="BG411"/>
  <c r="BF411"/>
  <c r="T411"/>
  <c r="R411"/>
  <c r="P411"/>
  <c r="BI407"/>
  <c r="BH407"/>
  <c r="BG407"/>
  <c r="BF407"/>
  <c r="T407"/>
  <c r="R407"/>
  <c r="P407"/>
  <c r="BI399"/>
  <c r="BH399"/>
  <c r="BG399"/>
  <c r="BF399"/>
  <c r="T399"/>
  <c r="R399"/>
  <c r="P399"/>
  <c r="BI396"/>
  <c r="BH396"/>
  <c r="BG396"/>
  <c r="BF396"/>
  <c r="T396"/>
  <c r="R396"/>
  <c r="P396"/>
  <c r="BI390"/>
  <c r="BH390"/>
  <c r="BG390"/>
  <c r="BF390"/>
  <c r="T390"/>
  <c r="R390"/>
  <c r="P390"/>
  <c r="BI385"/>
  <c r="BH385"/>
  <c r="BG385"/>
  <c r="BF385"/>
  <c r="T385"/>
  <c r="R385"/>
  <c r="P385"/>
  <c r="BI377"/>
  <c r="BH377"/>
  <c r="BG377"/>
  <c r="BF377"/>
  <c r="T377"/>
  <c r="R377"/>
  <c r="P377"/>
  <c r="BI373"/>
  <c r="BH373"/>
  <c r="BG373"/>
  <c r="BF373"/>
  <c r="T373"/>
  <c r="R373"/>
  <c r="P373"/>
  <c r="BI355"/>
  <c r="BH355"/>
  <c r="BG355"/>
  <c r="BF355"/>
  <c r="T355"/>
  <c r="R355"/>
  <c r="P355"/>
  <c r="BI350"/>
  <c r="BH350"/>
  <c r="BG350"/>
  <c r="BF350"/>
  <c r="T350"/>
  <c r="R350"/>
  <c r="P350"/>
  <c r="BI345"/>
  <c r="BH345"/>
  <c r="BG345"/>
  <c r="BF345"/>
  <c r="T345"/>
  <c r="R345"/>
  <c r="P345"/>
  <c r="BI328"/>
  <c r="BH328"/>
  <c r="BG328"/>
  <c r="BF328"/>
  <c r="T328"/>
  <c r="R328"/>
  <c r="P328"/>
  <c r="BI323"/>
  <c r="BH323"/>
  <c r="BG323"/>
  <c r="BF323"/>
  <c r="T323"/>
  <c r="R323"/>
  <c r="P323"/>
  <c r="BI318"/>
  <c r="BH318"/>
  <c r="BG318"/>
  <c r="BF318"/>
  <c r="T318"/>
  <c r="R318"/>
  <c r="P318"/>
  <c r="BI311"/>
  <c r="BH311"/>
  <c r="BG311"/>
  <c r="BF311"/>
  <c r="T311"/>
  <c r="R311"/>
  <c r="P311"/>
  <c r="BI300"/>
  <c r="BH300"/>
  <c r="BG300"/>
  <c r="BF300"/>
  <c r="T300"/>
  <c r="R300"/>
  <c r="P300"/>
  <c r="BI293"/>
  <c r="BH293"/>
  <c r="BG293"/>
  <c r="BF293"/>
  <c r="T293"/>
  <c r="R293"/>
  <c r="P293"/>
  <c r="BI277"/>
  <c r="BH277"/>
  <c r="BG277"/>
  <c r="BF277"/>
  <c r="T277"/>
  <c r="R277"/>
  <c r="P277"/>
  <c r="BI271"/>
  <c r="BH271"/>
  <c r="BG271"/>
  <c r="BF271"/>
  <c r="T271"/>
  <c r="R271"/>
  <c r="P271"/>
  <c r="BI261"/>
  <c r="BH261"/>
  <c r="BG261"/>
  <c r="BF261"/>
  <c r="T261"/>
  <c r="R261"/>
  <c r="P261"/>
  <c r="BI252"/>
  <c r="BH252"/>
  <c r="BG252"/>
  <c r="BF252"/>
  <c r="T252"/>
  <c r="R252"/>
  <c r="P252"/>
  <c r="BI245"/>
  <c r="BH245"/>
  <c r="BG245"/>
  <c r="BF245"/>
  <c r="T245"/>
  <c r="R245"/>
  <c r="P245"/>
  <c r="BI235"/>
  <c r="BH235"/>
  <c r="BG235"/>
  <c r="BF235"/>
  <c r="T235"/>
  <c r="R235"/>
  <c r="P235"/>
  <c r="BI227"/>
  <c r="BH227"/>
  <c r="BG227"/>
  <c r="BF227"/>
  <c r="T227"/>
  <c r="R227"/>
  <c r="P227"/>
  <c r="BI212"/>
  <c r="BH212"/>
  <c r="BG212"/>
  <c r="BF212"/>
  <c r="T212"/>
  <c r="R212"/>
  <c r="P212"/>
  <c r="BI203"/>
  <c r="BH203"/>
  <c r="BG203"/>
  <c r="BF203"/>
  <c r="T203"/>
  <c r="R203"/>
  <c r="P203"/>
  <c r="BI197"/>
  <c r="BH197"/>
  <c r="BG197"/>
  <c r="BF197"/>
  <c r="T197"/>
  <c r="R197"/>
  <c r="P197"/>
  <c r="BI187"/>
  <c r="BH187"/>
  <c r="BG187"/>
  <c r="BF187"/>
  <c r="T187"/>
  <c r="R187"/>
  <c r="P187"/>
  <c r="BI178"/>
  <c r="BH178"/>
  <c r="BG178"/>
  <c r="BF178"/>
  <c r="T178"/>
  <c r="R178"/>
  <c r="P178"/>
  <c r="BI171"/>
  <c r="BH171"/>
  <c r="BG171"/>
  <c r="BF171"/>
  <c r="T171"/>
  <c r="R171"/>
  <c r="P171"/>
  <c r="BI161"/>
  <c r="BH161"/>
  <c r="BG161"/>
  <c r="BF161"/>
  <c r="T161"/>
  <c r="R161"/>
  <c r="P161"/>
  <c r="BI153"/>
  <c r="BH153"/>
  <c r="BG153"/>
  <c r="BF153"/>
  <c r="T153"/>
  <c r="R153"/>
  <c r="P153"/>
  <c r="BI138"/>
  <c r="BH138"/>
  <c r="BG138"/>
  <c r="BF138"/>
  <c r="T138"/>
  <c r="R138"/>
  <c r="P138"/>
  <c r="BI129"/>
  <c r="BH129"/>
  <c r="BG129"/>
  <c r="BF129"/>
  <c r="T129"/>
  <c r="R129"/>
  <c r="P129"/>
  <c r="BI119"/>
  <c r="BH119"/>
  <c r="BG119"/>
  <c r="BF119"/>
  <c r="T119"/>
  <c r="R119"/>
  <c r="P119"/>
  <c r="BI108"/>
  <c r="BH108"/>
  <c r="BG108"/>
  <c r="BF108"/>
  <c r="T108"/>
  <c r="R108"/>
  <c r="P108"/>
  <c r="BI101"/>
  <c r="BH101"/>
  <c r="BG101"/>
  <c r="BF101"/>
  <c r="T101"/>
  <c r="R101"/>
  <c r="P101"/>
  <c r="J95"/>
  <c r="J94"/>
  <c r="F94"/>
  <c r="F92"/>
  <c r="E90"/>
  <c r="J55"/>
  <c r="J54"/>
  <c r="F54"/>
  <c r="F52"/>
  <c r="E50"/>
  <c r="J18"/>
  <c r="E18"/>
  <c r="F95"/>
  <c r="J17"/>
  <c r="J12"/>
  <c r="J92"/>
  <c r="E7"/>
  <c r="E88"/>
  <c i="1" r="L50"/>
  <c r="AM50"/>
  <c r="AM49"/>
  <c r="L49"/>
  <c r="AM47"/>
  <c r="L47"/>
  <c r="L45"/>
  <c r="L44"/>
  <c i="2" r="BK869"/>
  <c r="J818"/>
  <c r="BK736"/>
  <c r="J604"/>
  <c r="BK515"/>
  <c r="BK355"/>
  <c r="J129"/>
  <c r="BK934"/>
  <c r="J906"/>
  <c r="J798"/>
  <c r="BK649"/>
  <c r="J545"/>
  <c r="J436"/>
  <c r="J318"/>
  <c r="J927"/>
  <c r="J875"/>
  <c r="BK782"/>
  <c r="BK712"/>
  <c r="J639"/>
  <c r="BK491"/>
  <c r="J373"/>
  <c r="J235"/>
  <c r="BK903"/>
  <c r="BK805"/>
  <c r="BK746"/>
  <c r="J625"/>
  <c r="J499"/>
  <c r="BK153"/>
  <c r="BK879"/>
  <c r="BK814"/>
  <c r="J746"/>
  <c r="J619"/>
  <c r="BK558"/>
  <c r="BK407"/>
  <c r="J323"/>
  <c r="BK161"/>
  <c r="BK890"/>
  <c r="J850"/>
  <c r="J750"/>
  <c r="J634"/>
  <c r="J477"/>
  <c r="BK350"/>
  <c r="J101"/>
  <c r="J885"/>
  <c r="BK826"/>
  <c r="BK774"/>
  <c r="BK676"/>
  <c r="J599"/>
  <c r="BK440"/>
  <c r="BK318"/>
  <c r="J227"/>
  <c r="BK877"/>
  <c r="BK794"/>
  <c r="BK685"/>
  <c r="J558"/>
  <c r="BK390"/>
  <c r="BK101"/>
  <c r="J903"/>
  <c r="J856"/>
  <c r="J764"/>
  <c r="BK622"/>
  <c r="J573"/>
  <c r="BK411"/>
  <c r="J350"/>
  <c r="J197"/>
  <c r="J942"/>
  <c r="J924"/>
  <c r="J862"/>
  <c r="BK778"/>
  <c r="J645"/>
  <c r="BK531"/>
  <c r="BK414"/>
  <c r="BK261"/>
  <c r="BK900"/>
  <c r="J840"/>
  <c r="BK764"/>
  <c r="J708"/>
  <c r="BK645"/>
  <c r="BK507"/>
  <c r="BK377"/>
  <c r="BK197"/>
  <c r="J843"/>
  <c r="BK767"/>
  <c r="BK659"/>
  <c r="BK522"/>
  <c r="J171"/>
  <c i="3" r="F35"/>
  <c i="1" r="BB56"/>
  <c i="2" r="J890"/>
  <c r="BK750"/>
  <c r="BK608"/>
  <c r="BK552"/>
  <c r="J396"/>
  <c r="J261"/>
  <c r="BK945"/>
  <c r="BK927"/>
  <c r="BK872"/>
  <c r="BK818"/>
  <c r="BK724"/>
  <c r="J567"/>
  <c r="J485"/>
  <c r="J385"/>
  <c r="BK937"/>
  <c r="J895"/>
  <c r="BK836"/>
  <c r="BK754"/>
  <c r="BK668"/>
  <c r="J585"/>
  <c r="J455"/>
  <c r="BK328"/>
  <c r="BK178"/>
  <c r="J869"/>
  <c r="BK786"/>
  <c r="J682"/>
  <c r="J562"/>
  <c r="J203"/>
  <c r="BK920"/>
  <c r="BK853"/>
  <c r="BK807"/>
  <c r="BK730"/>
  <c r="J590"/>
  <c r="BK432"/>
  <c r="BK271"/>
  <c i="1" r="AS54"/>
  <c i="2" r="J794"/>
  <c r="J653"/>
  <c r="BK550"/>
  <c r="BK422"/>
  <c r="BK212"/>
  <c r="J912"/>
  <c r="BK843"/>
  <c r="J759"/>
  <c r="J696"/>
  <c r="BK634"/>
  <c r="BK499"/>
  <c r="J399"/>
  <c r="J245"/>
  <c r="BK909"/>
  <c r="J807"/>
  <c r="BK759"/>
  <c r="BK614"/>
  <c r="J458"/>
  <c r="BK138"/>
  <c r="J909"/>
  <c r="BK882"/>
  <c r="J832"/>
  <c r="J739"/>
  <c r="BK604"/>
  <c r="J537"/>
  <c r="J377"/>
  <c r="BK235"/>
  <c r="J945"/>
  <c r="BK931"/>
  <c r="J900"/>
  <c r="J822"/>
  <c r="J727"/>
  <c r="BK579"/>
  <c r="J469"/>
  <c r="J390"/>
  <c r="J178"/>
  <c r="J877"/>
  <c r="BK811"/>
  <c r="J744"/>
  <c r="J628"/>
  <c r="BK485"/>
  <c r="BK323"/>
  <c r="J161"/>
  <c r="J866"/>
  <c r="J782"/>
  <c r="J676"/>
  <c r="J555"/>
  <c r="BK385"/>
  <c i="3" r="BK84"/>
  <c i="2" r="BK906"/>
  <c r="BK801"/>
  <c r="BK639"/>
  <c r="J579"/>
  <c r="J418"/>
  <c r="BK300"/>
  <c r="J187"/>
  <c r="J940"/>
  <c r="BK885"/>
  <c r="BK832"/>
  <c r="J736"/>
  <c r="BK625"/>
  <c r="J515"/>
  <c r="J407"/>
  <c r="J271"/>
  <c r="BK915"/>
  <c r="BK866"/>
  <c r="BK771"/>
  <c r="J691"/>
  <c r="J608"/>
  <c r="J522"/>
  <c r="J411"/>
  <c r="J277"/>
  <c r="BK912"/>
  <c r="BK816"/>
  <c r="BK696"/>
  <c r="BK590"/>
  <c r="J440"/>
  <c r="BK108"/>
  <c r="BK895"/>
  <c r="J836"/>
  <c r="J767"/>
  <c r="J662"/>
  <c r="BK469"/>
  <c r="J345"/>
  <c r="J212"/>
  <c r="BK875"/>
  <c r="J826"/>
  <c r="J730"/>
  <c r="J614"/>
  <c r="J507"/>
  <c r="BK396"/>
  <c r="J931"/>
  <c r="BK859"/>
  <c r="J786"/>
  <c r="J724"/>
  <c r="BK662"/>
  <c r="BK562"/>
  <c r="BK477"/>
  <c r="J355"/>
  <c r="BK171"/>
  <c r="BK822"/>
  <c r="J718"/>
  <c r="BK628"/>
  <c r="BK418"/>
  <c i="3" r="F36"/>
  <c i="1" r="BC56"/>
  <c i="2" r="J805"/>
  <c r="BK727"/>
  <c r="J595"/>
  <c r="BK458"/>
  <c r="J293"/>
  <c r="J138"/>
  <c r="J937"/>
  <c r="J918"/>
  <c r="BK847"/>
  <c r="BK739"/>
  <c r="J622"/>
  <c r="J491"/>
  <c r="BK345"/>
  <c r="J934"/>
  <c r="J872"/>
  <c r="BK790"/>
  <c r="BK718"/>
  <c r="J659"/>
  <c r="J550"/>
  <c r="BK430"/>
  <c r="BK252"/>
  <c r="J879"/>
  <c r="J790"/>
  <c r="BK691"/>
  <c r="BK567"/>
  <c r="BK455"/>
  <c r="BK119"/>
  <c r="BK840"/>
  <c r="BK809"/>
  <c r="J712"/>
  <c r="J593"/>
  <c r="BK447"/>
  <c r="J328"/>
  <c r="BK227"/>
  <c r="BK942"/>
  <c r="J920"/>
  <c r="J853"/>
  <c r="J754"/>
  <c r="J685"/>
  <c r="BK593"/>
  <c r="BK427"/>
  <c r="BK203"/>
  <c r="J847"/>
  <c r="J801"/>
  <c r="BK721"/>
  <c r="BK653"/>
  <c r="BK537"/>
  <c r="BK436"/>
  <c r="BK311"/>
  <c r="J153"/>
  <c r="J859"/>
  <c r="J771"/>
  <c r="J668"/>
  <c r="J552"/>
  <c r="BK399"/>
  <c i="3" r="J34"/>
  <c i="1" r="AW56"/>
  <c i="2" r="J721"/>
  <c r="BK599"/>
  <c r="J526"/>
  <c r="BK373"/>
  <c r="BK245"/>
  <c r="J915"/>
  <c r="BK856"/>
  <c r="J816"/>
  <c r="J715"/>
  <c r="BK573"/>
  <c r="J432"/>
  <c r="BK277"/>
  <c r="BK918"/>
  <c r="BK798"/>
  <c r="BK715"/>
  <c r="J649"/>
  <c r="J531"/>
  <c r="J427"/>
  <c r="BK293"/>
  <c r="BK129"/>
  <c r="BK862"/>
  <c r="J774"/>
  <c r="J672"/>
  <c r="BK526"/>
  <c r="BK187"/>
  <c i="3" r="F37"/>
  <c i="1" r="BD56"/>
  <c i="2" r="J811"/>
  <c r="BK672"/>
  <c r="BK585"/>
  <c r="J422"/>
  <c r="J252"/>
  <c r="J119"/>
  <c r="BK940"/>
  <c r="J882"/>
  <c r="J814"/>
  <c r="BK708"/>
  <c r="BK555"/>
  <c r="J430"/>
  <c r="J311"/>
  <c r="BK924"/>
  <c r="BK850"/>
  <c r="J778"/>
  <c r="BK682"/>
  <c r="BK595"/>
  <c r="J447"/>
  <c r="J300"/>
  <c r="J108"/>
  <c r="J809"/>
  <c r="BK744"/>
  <c r="BK619"/>
  <c r="BK545"/>
  <c r="J414"/>
  <c i="3" r="J84"/>
  <c i="2" l="1" r="P100"/>
  <c r="BK426"/>
  <c r="J426"/>
  <c r="J63"/>
  <c r="T426"/>
  <c r="BK584"/>
  <c r="J584"/>
  <c r="J64"/>
  <c r="R584"/>
  <c r="T584"/>
  <c r="P607"/>
  <c r="BK763"/>
  <c r="J763"/>
  <c r="J66"/>
  <c r="T763"/>
  <c r="BK804"/>
  <c r="J804"/>
  <c r="J68"/>
  <c r="R804"/>
  <c r="T835"/>
  <c r="BK899"/>
  <c r="J899"/>
  <c r="J74"/>
  <c r="T899"/>
  <c r="P923"/>
  <c r="P930"/>
  <c r="BK939"/>
  <c r="J939"/>
  <c r="J77"/>
  <c r="T939"/>
  <c r="R100"/>
  <c r="R426"/>
  <c r="P584"/>
  <c r="R607"/>
  <c r="P763"/>
  <c r="P797"/>
  <c r="P804"/>
  <c r="BK835"/>
  <c r="J835"/>
  <c r="J70"/>
  <c r="P835"/>
  <c r="P889"/>
  <c r="P888"/>
  <c r="T889"/>
  <c r="T888"/>
  <c r="R899"/>
  <c r="R923"/>
  <c r="BK930"/>
  <c r="J930"/>
  <c r="J76"/>
  <c r="T930"/>
  <c r="R939"/>
  <c r="BK100"/>
  <c r="J100"/>
  <c r="J61"/>
  <c r="T100"/>
  <c r="P426"/>
  <c r="BK607"/>
  <c r="J607"/>
  <c r="J65"/>
  <c r="T607"/>
  <c r="R763"/>
  <c r="BK797"/>
  <c r="J797"/>
  <c r="J67"/>
  <c r="R797"/>
  <c r="T797"/>
  <c r="T804"/>
  <c r="R835"/>
  <c r="BK889"/>
  <c r="J889"/>
  <c r="J72"/>
  <c r="R889"/>
  <c r="R888"/>
  <c r="P899"/>
  <c r="BK923"/>
  <c r="J923"/>
  <c r="J75"/>
  <c r="T923"/>
  <c r="R930"/>
  <c r="P939"/>
  <c r="BK831"/>
  <c r="J831"/>
  <c r="J69"/>
  <c r="BK421"/>
  <c r="J421"/>
  <c r="J62"/>
  <c r="BK944"/>
  <c r="J944"/>
  <c r="J78"/>
  <c i="3" r="BK83"/>
  <c r="J83"/>
  <c r="J61"/>
  <c r="F55"/>
  <c r="J52"/>
  <c r="BE84"/>
  <c r="E48"/>
  <c i="2" r="BE161"/>
  <c r="BE197"/>
  <c r="BE212"/>
  <c r="BE245"/>
  <c r="BE252"/>
  <c r="BE261"/>
  <c r="BE277"/>
  <c r="BE318"/>
  <c r="BE328"/>
  <c r="BE350"/>
  <c r="BE373"/>
  <c r="BE407"/>
  <c r="BE432"/>
  <c r="BE477"/>
  <c r="BE485"/>
  <c r="BE491"/>
  <c r="BE531"/>
  <c r="BE550"/>
  <c r="BE579"/>
  <c r="BE599"/>
  <c r="BE604"/>
  <c r="BE622"/>
  <c r="BE634"/>
  <c r="BE639"/>
  <c r="BE649"/>
  <c r="BE721"/>
  <c r="BE724"/>
  <c r="BE727"/>
  <c r="BE736"/>
  <c r="BE750"/>
  <c r="BE801"/>
  <c r="BE811"/>
  <c r="BE826"/>
  <c r="BE832"/>
  <c r="BE836"/>
  <c r="BE847"/>
  <c r="BE853"/>
  <c r="BE869"/>
  <c r="BE875"/>
  <c r="BE882"/>
  <c r="BE895"/>
  <c r="BE918"/>
  <c r="E48"/>
  <c r="J52"/>
  <c r="BE129"/>
  <c r="BE153"/>
  <c r="BE178"/>
  <c r="BE203"/>
  <c r="BE271"/>
  <c r="BE311"/>
  <c r="BE345"/>
  <c r="BE385"/>
  <c r="BE390"/>
  <c r="BE399"/>
  <c r="BE411"/>
  <c r="BE414"/>
  <c r="BE418"/>
  <c r="BE455"/>
  <c r="BE458"/>
  <c r="BE507"/>
  <c r="BE555"/>
  <c r="BE573"/>
  <c r="BE585"/>
  <c r="BE590"/>
  <c r="BE593"/>
  <c r="BE614"/>
  <c r="BE645"/>
  <c r="BE685"/>
  <c r="BE730"/>
  <c r="BE739"/>
  <c r="BE744"/>
  <c r="BE814"/>
  <c r="BE816"/>
  <c r="BE818"/>
  <c r="BE859"/>
  <c r="BE872"/>
  <c r="BE879"/>
  <c r="BE890"/>
  <c r="BE903"/>
  <c r="BE906"/>
  <c r="BE909"/>
  <c r="BE920"/>
  <c r="BE924"/>
  <c r="BE934"/>
  <c r="BE108"/>
  <c r="BE119"/>
  <c r="BE138"/>
  <c r="BE187"/>
  <c r="BE227"/>
  <c r="BE235"/>
  <c r="BE293"/>
  <c r="BE323"/>
  <c r="BE355"/>
  <c r="BE430"/>
  <c r="BE440"/>
  <c r="BE447"/>
  <c r="BE469"/>
  <c r="BE522"/>
  <c r="BE552"/>
  <c r="BE558"/>
  <c r="BE567"/>
  <c r="BE595"/>
  <c r="BE608"/>
  <c r="BE653"/>
  <c r="BE659"/>
  <c r="BE668"/>
  <c r="BE672"/>
  <c r="BE691"/>
  <c r="BE718"/>
  <c r="BE746"/>
  <c r="BE759"/>
  <c r="BE764"/>
  <c r="BE786"/>
  <c r="BE798"/>
  <c r="BE805"/>
  <c r="BE807"/>
  <c r="BE809"/>
  <c r="BE840"/>
  <c r="BE866"/>
  <c r="BE877"/>
  <c r="BE900"/>
  <c r="BE927"/>
  <c r="BE931"/>
  <c r="BE937"/>
  <c r="BE940"/>
  <c r="BE942"/>
  <c r="BE945"/>
  <c r="F55"/>
  <c r="BE101"/>
  <c r="BE171"/>
  <c r="BE300"/>
  <c r="BE377"/>
  <c r="BE396"/>
  <c r="BE422"/>
  <c r="BE427"/>
  <c r="BE436"/>
  <c r="BE499"/>
  <c r="BE515"/>
  <c r="BE526"/>
  <c r="BE537"/>
  <c r="BE545"/>
  <c r="BE562"/>
  <c r="BE619"/>
  <c r="BE625"/>
  <c r="BE628"/>
  <c r="BE662"/>
  <c r="BE676"/>
  <c r="BE682"/>
  <c r="BE696"/>
  <c r="BE708"/>
  <c r="BE712"/>
  <c r="BE715"/>
  <c r="BE754"/>
  <c r="BE767"/>
  <c r="BE771"/>
  <c r="BE774"/>
  <c r="BE778"/>
  <c r="BE782"/>
  <c r="BE790"/>
  <c r="BE794"/>
  <c r="BE822"/>
  <c r="BE843"/>
  <c r="BE850"/>
  <c r="BE856"/>
  <c r="BE862"/>
  <c r="BE885"/>
  <c r="BE912"/>
  <c r="BE915"/>
  <c r="F35"/>
  <c i="1" r="BB55"/>
  <c r="BB54"/>
  <c r="AX54"/>
  <c i="2" r="F36"/>
  <c i="1" r="BC55"/>
  <c r="BC54"/>
  <c r="W32"/>
  <c i="3" r="J33"/>
  <c i="1" r="AV56"/>
  <c r="AT56"/>
  <c i="3" r="F34"/>
  <c i="1" r="BA56"/>
  <c i="2" r="J34"/>
  <c i="1" r="AW55"/>
  <c i="2" r="F37"/>
  <c i="1" r="BD55"/>
  <c r="BD54"/>
  <c r="W33"/>
  <c i="2" r="F34"/>
  <c i="1" r="BA55"/>
  <c i="2" l="1" r="P898"/>
  <c r="R99"/>
  <c r="R898"/>
  <c r="R98"/>
  <c r="T898"/>
  <c r="T99"/>
  <c r="T98"/>
  <c r="P99"/>
  <c r="P98"/>
  <c i="1" r="AU55"/>
  <c i="2" r="BK99"/>
  <c r="J99"/>
  <c r="J60"/>
  <c r="BK888"/>
  <c r="J888"/>
  <c r="J71"/>
  <c r="BK898"/>
  <c r="J898"/>
  <c r="J73"/>
  <c i="3" r="BK82"/>
  <c r="J82"/>
  <c r="J60"/>
  <c i="2" r="F33"/>
  <c i="1" r="AZ55"/>
  <c r="AU54"/>
  <c r="BA54"/>
  <c r="W30"/>
  <c i="3" r="F33"/>
  <c i="1" r="AZ56"/>
  <c r="AY54"/>
  <c r="W31"/>
  <c i="2" r="J33"/>
  <c i="1" r="AV55"/>
  <c r="AT55"/>
  <c i="2" l="1" r="BK98"/>
  <c r="J98"/>
  <c r="J59"/>
  <c i="3" r="BK81"/>
  <c r="J81"/>
  <c r="J59"/>
  <c i="1" r="AW54"/>
  <c r="AK30"/>
  <c r="AZ54"/>
  <c r="W29"/>
  <c i="3" l="1" r="J30"/>
  <c i="1" r="AG56"/>
  <c i="2" r="J30"/>
  <c i="1" r="AG55"/>
  <c r="AN55"/>
  <c r="AV54"/>
  <c r="AK29"/>
  <c i="2" l="1" r="J39"/>
  <c i="3" r="J39"/>
  <c i="1" r="AN56"/>
  <c r="AG54"/>
  <c r="AK26"/>
  <c r="AT54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<sst xmlns="http://schemas.openxmlformats.org/spreadsheetml/2006/main">
  <si>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</si>
  <si>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</si>
  <si>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</si>
  <si>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</si>
  <si>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</si>
  <si>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{88d7df27-4cfe-43ad-9a93-15c4326dcdb8}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</si>
  <si>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</si>
  <si>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</si>
  <si>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</si>
  <si>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</si>
  <si>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</si>
  <si>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</si>
  <si>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</si>
  <si>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</si>
  <si>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19_010-CV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</si>
  <si>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</si>
  <si>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</si>
  <si>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ulice Školní, Chomutov_</t>
  </si>
  <si>
    <t>KSO:</t>
  </si>
  <si>
    <t/>
  </si>
  <si>
    <t>CC-CZ:</t>
  </si>
  <si>
    <t>Místo:</t>
  </si>
  <si>
    <t xml:space="preserve"> </t>
  </si>
  <si>
    <t>Datum:</t>
  </si>
  <si>
    <t>1. 3. 2024</t>
  </si>
  <si>
    <t>Zadavatel:</t>
  </si>
  <si>
    <t>IČ:</t>
  </si>
  <si>
    <t xml:space="preserve"> 00261891</t>
  </si>
  <si>
    <t xml:space="preserve">STATUTÁRNÍ MĚSTO CHOMUTOV </t>
  </si>
  <si>
    <t>DIČ:</t>
  </si>
  <si>
    <t>Uchazeč:</t>
  </si>
  <si>
    <t>Vyplň údaj</t>
  </si>
  <si>
    <t>Projektant:</t>
  </si>
  <si>
    <t>24668613</t>
  </si>
  <si>
    <t>ADVISIA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</si>
  <si>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</si>
  <si>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</si>
  <si>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</si>
  <si>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</si>
  <si>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</si>
  <si>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</si>
  <si>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</si>
  <si>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</si>
  <si>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</si>
  <si>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</si>
  <si>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</si>
  <si>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</si>
  <si>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</si>
  <si>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</si>
  <si>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</si>
  <si>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</si>
  <si>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</si>
  <si>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</si>
  <si>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</si>
  <si>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</si>
  <si>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</si>
  <si>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</si>
  <si>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</si>
  <si>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</si>
  <si>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</si>
  <si>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</si>
  <si>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</si>
  <si>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</si>
  <si>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</si>
  <si>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</si>
  <si>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</si>
  <si>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</si>
  <si>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</si>
  <si>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</si>
  <si>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</si>
  <si>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</si>
  <si>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</si>
  <si>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</si>
  <si>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</si>
  <si>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</si>
  <si>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</si>
  <si>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</si>
  <si>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</si>
  <si>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</si>
  <si>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 a zpevněné plochy</t>
  </si>
  <si>
    <t>STA</t>
  </si>
  <si>
    <t>1</t>
  </si>
  <si>
    <t>{4fecfa00-f435-411d-b347-be8abf833b20}</t>
  </si>
  <si>
    <t>2</t>
  </si>
  <si>
    <t>SO 401</t>
  </si>
  <si>
    <t>Veřejné osvětlení, MAN</t>
  </si>
  <si>
    <t>{a44a97d0-0576-4cd8-b6af-cf649787285e}</t>
  </si>
  <si>
    <t>KRYCÍ LIST SOUPISU PRACÍ</t>
  </si>
  <si>
    <t>Objekt:</t>
  </si>
  <si>
    <t>SO 101 - Komunikace a zpevněné plochy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</si>
  <si>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</si>
  <si>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</si>
  <si>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</si>
  <si>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</si>
  <si>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</si>
  <si>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</si>
  <si>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</si>
  <si>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</si>
  <si>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</si>
  <si>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</si>
  <si>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</si>
  <si>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</si>
  <si>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 xml:space="preserve">    SO 101.1 - Kontejnery</t>
  </si>
  <si>
    <t xml:space="preserve">    SO 101.2 - Mobiliář</t>
  </si>
  <si>
    <t xml:space="preserve">    SO 101.3 - Stromy</t>
  </si>
  <si>
    <t>PSV - Práce a dodávky PSV</t>
  </si>
  <si>
    <t xml:space="preserve">    767 - Konstrukce zámečnické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</si>
  <si>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</si>
  <si>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</si>
  <si>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</si>
  <si>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</si>
  <si>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</si>
  <si>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</si>
  <si>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</si>
  <si>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</si>
  <si>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</si>
  <si>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</si>
  <si>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</si>
  <si>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</si>
  <si>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</si>
  <si>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</si>
  <si>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</si>
  <si>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</si>
  <si>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</si>
  <si>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</si>
  <si>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</si>
  <si>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</si>
  <si>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</si>
  <si>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</si>
  <si>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</si>
  <si>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M</t>
  </si>
  <si>
    <t>58344229</t>
  </si>
  <si>
    <t>štěrkodrť frakce 0/125</t>
  </si>
  <si>
    <t>t</t>
  </si>
  <si>
    <t>CS ÚRS 2024 01</t>
  </si>
  <si>
    <t>8</t>
  </si>
  <si>
    <t>4</t>
  </si>
  <si>
    <t>-88261723</t>
  </si>
  <si>
    <t>PP</t>
  </si>
  <si>
    <t>VV</t>
  </si>
  <si>
    <t>5268,08*0,5*1,9"plocha z cadu*tl -hlavní trasa - bude čerpáno se souhlasem TDI</t>
  </si>
  <si>
    <t>897,83*0,5*1,9"plocha z cadu*tl - křižovatky - bude čerpáno se souhlasem TDI</t>
  </si>
  <si>
    <t>1110,13*0,5*1,9"plocha z cadu*tl - parkovací zálivy</t>
  </si>
  <si>
    <t>145,62*0,5*1,9"komunikace u popelnic</t>
  </si>
  <si>
    <t>Součet</t>
  </si>
  <si>
    <t>K</t>
  </si>
  <si>
    <t>113106144</t>
  </si>
  <si>
    <t>Rozebrání dlažeb ze zámkových dlaždic komunikací pro pěší strojně pl přes 50 m2</t>
  </si>
  <si>
    <t>m2</t>
  </si>
  <si>
    <t>-998988615</t>
  </si>
  <si>
    <t>Rozebrání dlažeb komunikací pro pěší s přemístěním hmot na skládku na vzdálenost do 3 m nebo s naložením na dopravní prostředek s ložem z kameniva nebo živice a s jakoukoliv výplní spár strojně plochy jednotlivě přes 50 m2 ze zámkové dlažby</t>
  </si>
  <si>
    <t>Online PSC</t>
  </si>
  <si>
    <t>https://podminky.urs.cz/item/CS_URS_2024_01/113106144</t>
  </si>
  <si>
    <t>P</t>
  </si>
  <si>
    <t>Poznámka k položce:_x000d_
Přednostně nabídnout k uložení TSMCH</t>
  </si>
  <si>
    <t>1713,35"v místě nového chodníku</t>
  </si>
  <si>
    <t>160,5"v místě nových vjezdů</t>
  </si>
  <si>
    <t>28,39" v místě parkovacích zálivů</t>
  </si>
  <si>
    <t>8,06" v místě nové zeleně</t>
  </si>
  <si>
    <t>40,85"v místě nové komunikace</t>
  </si>
  <si>
    <t>45"v místě vstupů do školy</t>
  </si>
  <si>
    <t>3</t>
  </si>
  <si>
    <t>113106521</t>
  </si>
  <si>
    <t>Rozebrání dlažeb vozovek z drobných kostek s ložem z kameniva strojně pl přes 200 m2</t>
  </si>
  <si>
    <t>2039070213</t>
  </si>
  <si>
    <t>Rozebrání dlažeb vozovek a ploch s přemístěním hmot na skládku na vzdálenost do 3 m nebo s naložením na dopravní prostředek, s jakoukoliv výplní spár strojně plochy jednotlivě přes 200 m2 z drobných kostek nebo odseků s ložem z kameniva těženého</t>
  </si>
  <si>
    <t>https://podminky.urs.cz/item/CS_URS_2024_01/113106521</t>
  </si>
  <si>
    <t>2051,7+2762,17"hlavní trasa</t>
  </si>
  <si>
    <t>332,37+416,11"křižovatky</t>
  </si>
  <si>
    <t>126,69+252,77"nový parkovací záliv</t>
  </si>
  <si>
    <t>256,62+207,38"nový chodník</t>
  </si>
  <si>
    <t>33,12+59,33"vjezdy</t>
  </si>
  <si>
    <t>35,63"zeleň</t>
  </si>
  <si>
    <t>113107111</t>
  </si>
  <si>
    <t>Odstranění podkladu z kameniva těženého tl do 100 mm ručně</t>
  </si>
  <si>
    <t>-1233188384</t>
  </si>
  <si>
    <t>Odstranění podkladů nebo krytů ručně s přemístěním hmot na skládku na vzdálenost do 3 m nebo s naložením na dopravní prostředek z kameniva těženého, o tl. vrstvy do 100 mm</t>
  </si>
  <si>
    <t>https://podminky.urs.cz/item/CS_URS_2024_01/113107111</t>
  </si>
  <si>
    <t>358,69+207,38"nový chodník</t>
  </si>
  <si>
    <t>7,29"ostrůvky - kačírek</t>
  </si>
  <si>
    <t>236,82"hlavní trasa - aktivní zóna, se seouhlasem TDI</t>
  </si>
  <si>
    <t>81,99" křižovatky - aktivní zóna, se souhlasem TDI</t>
  </si>
  <si>
    <t>892,17*0,4"40% předpoklad ručně z důvodu velkého množství inženýrských sítí</t>
  </si>
  <si>
    <t>5</t>
  </si>
  <si>
    <t>113107112</t>
  </si>
  <si>
    <t>Odstranění podkladu z kameniva těženého tl přes 100 do 200 mm ručně</t>
  </si>
  <si>
    <t>1289165682</t>
  </si>
  <si>
    <t>Odstranění podkladů nebo krytů ručně s přemístěním hmot na skládku na vzdálenost do 3 m nebo s naložením na dopravní prostředek z kameniva těženého, o tl. vrstvy přes 100 do 200 mm</t>
  </si>
  <si>
    <t>https://podminky.urs.cz/item/CS_URS_2024_01/113107112</t>
  </si>
  <si>
    <t>92,26" komunikace u kontejnerů</t>
  </si>
  <si>
    <t>236,82"hlavní trasa</t>
  </si>
  <si>
    <t>81,99"křižovatky</t>
  </si>
  <si>
    <t>1713,35+160,5+28,39+8,06+40,85"chodníky - dlažba</t>
  </si>
  <si>
    <t>3394,69+352,69+548,79+4,42"chodníky - asfalt</t>
  </si>
  <si>
    <t>2051,7+1452,76"hlavní trasa - aktivní zóna, se souhlasem TDI</t>
  </si>
  <si>
    <t>332,37+104,11"křižovatky - aktivní zóna, se souhlasem TDI</t>
  </si>
  <si>
    <t>126,69+79,01"parkovací zálivy - aktivní zóna, se souhlasem TDI</t>
  </si>
  <si>
    <t>136"boční vjezd do školy</t>
  </si>
  <si>
    <t>10990,45*0,4"40% předpoklad ručně z důvodu velkého množství inženýrských sítí</t>
  </si>
  <si>
    <t>6</t>
  </si>
  <si>
    <t>113107123</t>
  </si>
  <si>
    <t>Odstranění podkladu z kameniva drceného tl přes 200 do 300 mm ručně</t>
  </si>
  <si>
    <t>184501000</t>
  </si>
  <si>
    <t>Odstranění podkladů nebo krytů ručně s přemístěním hmot na skládku na vzdálenost do 3 m nebo s naložením na dopravní prostředek z kameniva hrubého drceného, o tl. vrstvy přes 200 do 300 mm</t>
  </si>
  <si>
    <t>https://podminky.urs.cz/item/CS_URS_2024_01/113107123</t>
  </si>
  <si>
    <t>7,61+30,5"vjezdy</t>
  </si>
  <si>
    <t>2019,88"hlavní trasa</t>
  </si>
  <si>
    <t>392,05"křižovatky</t>
  </si>
  <si>
    <t>2450,040*0,4"40% předpoklad ručně z důvodu velkého množství inženýrských sítí</t>
  </si>
  <si>
    <t>7</t>
  </si>
  <si>
    <t>113107124</t>
  </si>
  <si>
    <t>Odstranění podkladu z kameniva drceného tl přes 300 do 400 mm ručně</t>
  </si>
  <si>
    <t>1567835994</t>
  </si>
  <si>
    <t>Odstranění podkladů nebo krytů ručně s přemístěním hmot na skládku na vzdálenost do 3 m nebo s naložením na dopravní prostředek z kameniva hrubého drceného, o tl. vrstvy přes 300 do 400 mm</t>
  </si>
  <si>
    <t>https://podminky.urs.cz/item/CS_URS_2024_01/113107124</t>
  </si>
  <si>
    <t>2051,7+742,29"hlavní trasa</t>
  </si>
  <si>
    <t>24,06+332,37"křižovatky</t>
  </si>
  <si>
    <t>25,51+30,5"vjezdy</t>
  </si>
  <si>
    <t>16,96"komunikace ke kontejnerům</t>
  </si>
  <si>
    <t>3605,85*0,4"40% předpoklad ručně z důvodu velkého množství inženýrských sítí</t>
  </si>
  <si>
    <t>113107126</t>
  </si>
  <si>
    <t>Odstranění podkladu z kameniva drceného se štětem tl 450 mm ručně</t>
  </si>
  <si>
    <t>1425662350</t>
  </si>
  <si>
    <t>Odstranění podkladů nebo krytů ručně s přemístěním hmot na skládku na vzdálenost do 3 m nebo s naložením na dopravní prostředek z kameniva hrubého drceného se štětem, o tl. vrstvy přes 250 do 450 mm</t>
  </si>
  <si>
    <t>https://podminky.urs.cz/item/CS_URS_2024_01/113107126</t>
  </si>
  <si>
    <t>1309,41"hlavní trasa - aktivní zóna - se souhlasem TDI</t>
  </si>
  <si>
    <t>312"křižovatky - aktivní zóna - se souhlasem TDI</t>
  </si>
  <si>
    <t>1621,41*0,4"40% předpoklad ručně z důvodu velkého množství inženýrských sítí</t>
  </si>
  <si>
    <t>9</t>
  </si>
  <si>
    <t>113107131</t>
  </si>
  <si>
    <t>Odstranění podkladu z betonu prostého tl přes 100 do 150 mm ručně</t>
  </si>
  <si>
    <t>597382750</t>
  </si>
  <si>
    <t>Odstranění podkladů nebo krytů ručně s přemístěním hmot na skládku na vzdálenost do 3 m nebo s naložením na dopravní prostředek z betonu prostého, o tl. vrstvy přes 100 do 150 mm</t>
  </si>
  <si>
    <t>https://podminky.urs.cz/item/CS_URS_2024_01/113107131</t>
  </si>
  <si>
    <t>236,82" hlavní trasa</t>
  </si>
  <si>
    <t>236,82"hlavní trasa - aktivní zóna, se souhlasem TDI</t>
  </si>
  <si>
    <t>81,99"křižovatky - aktivní zóna, se souhlasem TDI</t>
  </si>
  <si>
    <t>637,62*0,4"40% předpoklad ručně z důvodu velkého množství inženýrských sítí</t>
  </si>
  <si>
    <t>10</t>
  </si>
  <si>
    <t>113107132</t>
  </si>
  <si>
    <t>Odstranění podkladu z betonu prostého tl přes 150 do 300 mm ručně</t>
  </si>
  <si>
    <t>-1964537439</t>
  </si>
  <si>
    <t>Odstranění podkladů nebo krytů ručně s přemístěním hmot na skládku na vzdálenost do 3 m nebo s naložením na dopravní prostředek z betonu prostého, o tl. vrstvy přes 150 do 300 mm</t>
  </si>
  <si>
    <t>https://podminky.urs.cz/item/CS_URS_2024_01/113107132</t>
  </si>
  <si>
    <t>3394,69"stávající chodník - nový chodník</t>
  </si>
  <si>
    <t>352,69"stávající chodník - nově vjezdy</t>
  </si>
  <si>
    <t>548,79"stávající chodník - nově parkovací záliv</t>
  </si>
  <si>
    <t>4,42"stávající chodník - nově komunikace</t>
  </si>
  <si>
    <t>136 "noční vjezd do školy</t>
  </si>
  <si>
    <t>4436,59*0,4"40% předpoklad ručně z důvodu velkého množství inženýrských sítí</t>
  </si>
  <si>
    <t>11</t>
  </si>
  <si>
    <t>113107137</t>
  </si>
  <si>
    <t>Odstranění podkladu z betonu vyztuženého sítěmi tl přes 150 do 300 mm ručně</t>
  </si>
  <si>
    <t>88802333</t>
  </si>
  <si>
    <t>Odstranění podkladů nebo krytů ručně s přemístěním hmot na skládku na vzdálenost do 3 m nebo s naložením na dopravní prostředek z betonu vyztuženého sítěmi, o tl. vrstvy přes 150 do 300 mm</t>
  </si>
  <si>
    <t>https://podminky.urs.cz/item/CS_URS_2024_01/113107137</t>
  </si>
  <si>
    <t>92,26"komunikace ke kontejnerům</t>
  </si>
  <si>
    <t>92,26*0,4"40% předpoklad ručně z důvodu velkého množství inženýrských sítí</t>
  </si>
  <si>
    <t>113107221</t>
  </si>
  <si>
    <t>Odstranění podkladu z kameniva drceného tl do 100 mm strojně pl přes 200 m2</t>
  </si>
  <si>
    <t>40435674</t>
  </si>
  <si>
    <t>Odstranění podkladů nebo krytů strojně plochy jednotlivě přes 200 m2 s přemístěním hmot na skládku na vzdálenost do 20 m nebo s naložením na dopravní prostředek z kameniva hrubého drceného, o tl. vrstvy do 100 mm</t>
  </si>
  <si>
    <t>https://podminky.urs.cz/item/CS_URS_2024_01/113107221</t>
  </si>
  <si>
    <t>892,17*0,6"60% předpoklad strojně</t>
  </si>
  <si>
    <t>13</t>
  </si>
  <si>
    <t>113107222</t>
  </si>
  <si>
    <t>Odstranění podkladu z kameniva drceného tl přes 100 do 200 mm strojně pl přes 200 m2</t>
  </si>
  <si>
    <t>2080729492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</si>
  <si>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</si>
  <si>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https://podminky.urs.cz/item/CS_URS_2024_01/113107222</t>
  </si>
  <si>
    <t>10990,45*0,6"60% předpoklad strojně</t>
  </si>
  <si>
    <t>14</t>
  </si>
  <si>
    <t>113107223</t>
  </si>
  <si>
    <t>Odstranění podkladu z kameniva drceného tl přes 200 do 300 mm strojně pl přes 200 m2</t>
  </si>
  <si>
    <t>-1484248738</t>
  </si>
  <si>
    <t>Odstranění podkladů nebo krytů strojně plochy jednotlivě přes 200 m2 s přemístěním hmot na skládku na vzdálenost do 20 m nebo s naložením na dopravní prostředek z kameniva hrubého drceného, o tl. vrstvy přes 200 do 300 mm</t>
  </si>
  <si>
    <t>https://podminky.urs.cz/item/CS_URS_2024_01/113107223</t>
  </si>
  <si>
    <t>2450,040*0,6"60% předpoklad strojně</t>
  </si>
  <si>
    <t>15</t>
  </si>
  <si>
    <t>113107224</t>
  </si>
  <si>
    <t>Odstranění podkladu z kameniva drceného tl přes 300 do 400 mm strojně pl přes 200 m2</t>
  </si>
  <si>
    <t>1202988624</t>
  </si>
  <si>
    <t>Odstranění podkladů nebo krytů strojně plochy jednotlivě přes 200 m2 s přemístěním hmot na skládku na vzdálenost do 20 m nebo s naložením na dopravní prostředek z kameniva hrubého drceného, o tl. vrstvy přes 300 do 400 mm</t>
  </si>
  <si>
    <t>https://podminky.urs.cz/item/CS_URS_2024_01/113107224</t>
  </si>
  <si>
    <t>3605,85*0,6"60% předpoklad strojně</t>
  </si>
  <si>
    <t>16</t>
  </si>
  <si>
    <t>113107226</t>
  </si>
  <si>
    <t>Odstranění podkladu z kameniva drceného se štětem tl přes 250 do 450 mm strojně pl přes 200 m2</t>
  </si>
  <si>
    <t>-275757686</t>
  </si>
  <si>
    <t>Odstranění podkladů nebo krytů strojně plochy jednotlivě přes 200 m2 s přemístěním hmot na skládku na vzdálenost do 20 m nebo s naložením na dopravní prostředek z kameniva hrubého drceného se štětem, o tl. vrstvy přes 250 do 450 mm</t>
  </si>
  <si>
    <t>https://podminky.urs.cz/item/CS_URS_2024_01/113107226</t>
  </si>
  <si>
    <t>1621,41*0,6"60% předpoklad strojně</t>
  </si>
  <si>
    <t>17</t>
  </si>
  <si>
    <t>113107231</t>
  </si>
  <si>
    <t>Odstranění podkladu z betonu prostého tl přes 100 do 150 mm strojně pl přes 200 m2</t>
  </si>
  <si>
    <t>-1804860997</t>
  </si>
  <si>
    <t>Odstranění podkladů nebo krytů strojně plochy jednotlivě přes 200 m2 s přemístěním hmot na skládku na vzdálenost do 20 m nebo s naložením na dopravní prostředek z betonu prostého, o tl. vrstvy přes 100 do 150 mm</t>
  </si>
  <si>
    <t>https://podminky.urs.cz/item/CS_URS_2024_01/113107231</t>
  </si>
  <si>
    <t>637,62*0,6"60% předpoklad strojně</t>
  </si>
  <si>
    <t>18</t>
  </si>
  <si>
    <t>113107232</t>
  </si>
  <si>
    <t>Odstranění podkladu z betonu prostého tl přes 150 do 300 mm strojně pl přes 200 m2</t>
  </si>
  <si>
    <t>160426959</t>
  </si>
  <si>
    <t>Odstranění podkladů nebo krytů strojně plochy jednotlivě přes 200 m2 s přemístěním hmot na skládku na vzdálenost do 20 m nebo s naložením na dopravní prostředek z betonu prostého, o tl. vrstvy přes 150 do 300 mm</t>
  </si>
  <si>
    <t>https://podminky.urs.cz/item/CS_URS_2024_01/113107232</t>
  </si>
  <si>
    <t>4436,59*0,6"60% předpoklad strojně</t>
  </si>
  <si>
    <t>19</t>
  </si>
  <si>
    <t>113107237</t>
  </si>
  <si>
    <t>Odstranění podkladu z betonu vyztuženého sítěmi tl přes 150 do 300 mm strojně pl přes 200 m2</t>
  </si>
  <si>
    <t>-964662283</t>
  </si>
  <si>
    <t>Odstranění podkladů nebo krytů strojně plochy jednotlivě přes 200 m2 s přemístěním hmot na skládku na vzdálenost do 20 m nebo s naložením na dopravní prostředek z betonu vyztuženého sítěmi, o tl. vrstvy přes 150 do 300 mm</t>
  </si>
  <si>
    <t>https://podminky.urs.cz/item/CS_URS_2024_01/113107237</t>
  </si>
  <si>
    <t>92,26*0,6"60% předpoklad strojně</t>
  </si>
  <si>
    <t>20</t>
  </si>
  <si>
    <t>113107241</t>
  </si>
  <si>
    <t>Odstranění podkladu živičného tl 50 mm strojně pl přes 200 m2</t>
  </si>
  <si>
    <t>268408613</t>
  </si>
  <si>
    <t>Odstranění podkladů nebo krytů strojně plochy jednotlivě přes 200 m2 s přemístěním hmot na skládku na vzdálenost do 20 m nebo s naložením na dopravní prostředek živičných, o tl. vrstvy do 50 mm</t>
  </si>
  <si>
    <t>https://podminky.urs.cz/item/CS_URS_2024_01/113107241</t>
  </si>
  <si>
    <t>2051,7+2762,17"stávající komunikace - hlavní trasa</t>
  </si>
  <si>
    <t>332,37+416,11"stávající komunikace - křižovatky</t>
  </si>
  <si>
    <t>126,69+252,77"stávající komunikace - nový parkovací záliv</t>
  </si>
  <si>
    <t>256,62+207,38"stávající komunikace - nový chodník</t>
  </si>
  <si>
    <t>33,12+59,33"stávající komunikace - nově vjezdy</t>
  </si>
  <si>
    <t>35,63"stávající komunikace - nově zeleň</t>
  </si>
  <si>
    <t>16,96+92,26"stávající komunikace - komunikace u kontejnerů</t>
  </si>
  <si>
    <t>136"boční vjezd ke škole</t>
  </si>
  <si>
    <t>113107245</t>
  </si>
  <si>
    <t>Odstranění podkladu živičného tl přes 200 do 250 mm strojně pl přes 200 m2</t>
  </si>
  <si>
    <t>1347443692</t>
  </si>
  <si>
    <t>Odstranění podkladů nebo krytů strojně plochy jednotlivě přes 200 m2 s přemístěním hmot na skládku na vzdálenost do 20 m nebo s naložením na dopravní prostředek živičných, o tl. vrstvy přes 200 do 250 mm</t>
  </si>
  <si>
    <t>https://podminky.urs.cz/item/CS_URS_2024_01/113107245</t>
  </si>
  <si>
    <t>102,06"chodník</t>
  </si>
  <si>
    <t>22</t>
  </si>
  <si>
    <t>113154264</t>
  </si>
  <si>
    <t>Frézování živičného krytu tl 100 mm pruh š přes 1 do 2 m pl přes 500 do 1000 m2 s překážkami v trase</t>
  </si>
  <si>
    <t>1793079397</t>
  </si>
  <si>
    <t>Frézování živičného podkladu nebo krytu s naložením na dopravní prostředek plochy přes 500 do 1 000 m2 s překážkami v trase pruhu šířky přes 1 m do 2 m, tloušťky vrstvy 100 mm</t>
  </si>
  <si>
    <t>https://podminky.urs.cz/item/CS_URS_2024_01/113154264</t>
  </si>
  <si>
    <t>2288,52+2762,17"hlavní trasa</t>
  </si>
  <si>
    <t>414,36+416,11"křižovatky</t>
  </si>
  <si>
    <t>16,96"komunikace u kontejnerů</t>
  </si>
  <si>
    <t>23</t>
  </si>
  <si>
    <t>113201112</t>
  </si>
  <si>
    <t>Vytrhání obrub silničních ležatých</t>
  </si>
  <si>
    <t>m</t>
  </si>
  <si>
    <t>1847245570</t>
  </si>
  <si>
    <t>Vytrhání obrub s vybouráním lože, s přemístěním hmot na skládku na vzdálenost do 3 m nebo s naložením na dopravní prostředek silničních ležatých</t>
  </si>
  <si>
    <t>https://podminky.urs.cz/item/CS_URS_2024_01/113201112</t>
  </si>
  <si>
    <t>Poznámka k položce:_x000d_
1445,66 mb kamenych obrub uložit na dvůr TSMCH</t>
  </si>
  <si>
    <t>345,5"stávající betonové silniční obruby</t>
  </si>
  <si>
    <t>1445,66"stávající kamenné obruby - ulozeni na dvur TSMCH</t>
  </si>
  <si>
    <t>24</t>
  </si>
  <si>
    <t>113204111</t>
  </si>
  <si>
    <t>Vytrhání obrub záhonových</t>
  </si>
  <si>
    <t>786380410</t>
  </si>
  <si>
    <t>Vytrhání obrub s vybouráním lože, s přemístěním hmot na skládku na vzdálenost do 3 m nebo s naložením na dopravní prostředek záhonových</t>
  </si>
  <si>
    <t>https://podminky.urs.cz/item/CS_URS_2024_01/113204111</t>
  </si>
  <si>
    <t>215,9+19,57"stávající betonové záhonové obruby</t>
  </si>
  <si>
    <t>25</t>
  </si>
  <si>
    <t>121151113</t>
  </si>
  <si>
    <t>Sejmutí ornice plochy do 500 m2 tl vrstvy do 200 mm strojně</t>
  </si>
  <si>
    <t>1894023994</t>
  </si>
  <si>
    <t>Sejmutí ornice strojně při souvislé ploše přes 100 do 500 m2, tl. vrstvy do 200 mm</t>
  </si>
  <si>
    <t>https://podminky.urs.cz/item/CS_URS_2024_01/121151113</t>
  </si>
  <si>
    <t>107,55+96,42+38,15+19,28+29,17"pro nové konstrukce</t>
  </si>
  <si>
    <t>26</t>
  </si>
  <si>
    <t>122252206</t>
  </si>
  <si>
    <t>Odkopávky a prokopávky nezapažené pro silnice a dálnice v hornině třídy těžitelnosti I objem do 5000 m3 strojně</t>
  </si>
  <si>
    <t>m3</t>
  </si>
  <si>
    <t>470735472</t>
  </si>
  <si>
    <t>Odkopávky a prokopávky nezapažené pro silnice a dálnice strojně v hornině třídy těžitelnosti I přes 1 000 do 5 000 m3</t>
  </si>
  <si>
    <t>https://podminky.urs.cz/item/CS_URS_2024_01/122252206</t>
  </si>
  <si>
    <t>137,07+271,58+4,41"nové chodníky</t>
  </si>
  <si>
    <t>49,76+109,33"vjezdy</t>
  </si>
  <si>
    <t>8,8+170,13"parkovací zálivy</t>
  </si>
  <si>
    <t>13,48+1,02+3,43"komunikace</t>
  </si>
  <si>
    <t>12,21"komunikace ke kontejnerům</t>
  </si>
  <si>
    <t>3,66"dlažba u kontejnerů</t>
  </si>
  <si>
    <t>42,3"výkop pro kontejnery</t>
  </si>
  <si>
    <t>732,33+883,89+20,42+2,21+3,65"hlavní trasa - aktivní zóna - se souhlasem TDI</t>
  </si>
  <si>
    <t>132,59+133,16"křižovatky - aktivní zóna - se souhlasem TDI</t>
  </si>
  <si>
    <t>50,68+101,11+14,19+274,40"parkovací zálivy - aktivní zóna - se souhlasem TDI</t>
  </si>
  <si>
    <t>46,13+8,48+19,08"komunikace ke kontejnerům - aktivní zóna - se souhlasem TDI</t>
  </si>
  <si>
    <t>42,16"boční vjezd do školy</t>
  </si>
  <si>
    <t>3,6"boční vstupy do školy</t>
  </si>
  <si>
    <t>27</t>
  </si>
  <si>
    <t>131151102</t>
  </si>
  <si>
    <t>Hloubení jam nezapažených v hornině třídy těžitelnosti I skupiny 1 a 2 objem do 50 m3 strojně</t>
  </si>
  <si>
    <t>2093358246</t>
  </si>
  <si>
    <t>Hloubení nezapažených jam a zářezů strojně s urovnáním dna do předepsaného profilu a spádu v hornině třídy těžitelnosti I skupiny 1 a 2 přes 20 do 50 m3</t>
  </si>
  <si>
    <t>https://podminky.urs.cz/item/CS_URS_2024_01/131151102</t>
  </si>
  <si>
    <t>22*1,5*1*1"pro UV</t>
  </si>
  <si>
    <t>28</t>
  </si>
  <si>
    <t>132151101</t>
  </si>
  <si>
    <t>Hloubení rýh nezapažených š do 800 mm v hornině třídy těžitelnosti I skupiny 1 a 2 objem do 20 m3 strojně</t>
  </si>
  <si>
    <t>-541747587</t>
  </si>
  <si>
    <t>Hloubení nezapažených rýh šířky do 800 mm strojně s urovnáním dna do předepsaného profilu a spádu v hornině třídy těžitelnosti I skupiny 1 a 2 do 20 m3</t>
  </si>
  <si>
    <t>https://podminky.urs.cz/item/CS_URS_2024_01/132151101</t>
  </si>
  <si>
    <t>(1,2*1)*84,64"přípojky pro UV</t>
  </si>
  <si>
    <t>29</t>
  </si>
  <si>
    <t>162751117</t>
  </si>
  <si>
    <t>Vodorovné přemístění přes 9 000 do 10000 m výkopku/sypaniny z horniny třídy těžitelnosti I skupiny 1 až 3</t>
  </si>
  <si>
    <t>-1278946694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</si>
  <si>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</si>
  <si>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https://podminky.urs.cz/item/CS_URS_2024_01/162751117</t>
  </si>
  <si>
    <t>42,16"boční vjezd ke škole</t>
  </si>
  <si>
    <t>30</t>
  </si>
  <si>
    <t>162751119</t>
  </si>
  <si>
    <t>Příplatek k vodorovnému přemístění výkopku/sypaniny z horniny třídy těžitelnosti I skupiny 1 až 3 ZKD 1000 m přes 10000 m</t>
  </si>
  <si>
    <t>-1235408759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</si>
  <si>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</si>
  <si>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https://podminky.urs.cz/item/CS_URS_2024_01/162751119</t>
  </si>
  <si>
    <t>3426,228*5"</t>
  </si>
  <si>
    <t>31</t>
  </si>
  <si>
    <t>171152111</t>
  </si>
  <si>
    <t>Uložení sypaniny z hornin nesoudržných a sypkých do násypů zhutněných v aktivní zóně silnic a dálnic</t>
  </si>
  <si>
    <t>224215863</t>
  </si>
  <si>
    <t>Uložení sypaniny do zhutněných násypů pro silnice, dálnice a letiště s rozprostřením sypaniny ve vrstvách, s hrubým urovnáním a uzavřením povrchu násypu z hornin nesoudržných sypkých v aktivní zóně</t>
  </si>
  <si>
    <t>https://podminky.urs.cz/item/CS_URS_2024_01/171152111</t>
  </si>
  <si>
    <t>5268,08*0,5"plocha z cadu*tl - hlavní trasa - bude čerpáno se souhlasem TDI</t>
  </si>
  <si>
    <t xml:space="preserve">897,83*0,5"plocha z cadu*tl -křižovatky -  bude čerpáno se souhlasem TDI</t>
  </si>
  <si>
    <t>145,62*0,5"komunikace u popelnic</t>
  </si>
  <si>
    <t>1110,13*0,5"plocha z cadu*tl - parkovací zálivy</t>
  </si>
  <si>
    <t>32</t>
  </si>
  <si>
    <t>171201231</t>
  </si>
  <si>
    <t>Poplatek za uložení zeminy a kamení na recyklační skládce (skládkovné) kód odpadu 17 05 04</t>
  </si>
  <si>
    <t>-1534376185</t>
  </si>
  <si>
    <t>Poplatek za uložení stavebního odpadu na recyklační skládce (skládkovné) zeminy a kamení zatříděného do Katalogu odpadů pod kódem 17 05 04</t>
  </si>
  <si>
    <t>https://podminky.urs.cz/item/CS_URS_2024_01/171201231</t>
  </si>
  <si>
    <t>3426,228*1,9"</t>
  </si>
  <si>
    <t>33</t>
  </si>
  <si>
    <t>175111101</t>
  </si>
  <si>
    <t>Obsypání potrubí ručně sypaninou bez prohození, uloženou do 3 m</t>
  </si>
  <si>
    <t>1038056091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</si>
  <si>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</si>
  <si>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https://podminky.urs.cz/item/CS_URS_2024_01/175111101</t>
  </si>
  <si>
    <t>21,12"pro UV</t>
  </si>
  <si>
    <t>98,91"pro přípojky</t>
  </si>
  <si>
    <t>34</t>
  </si>
  <si>
    <t>58337308</t>
  </si>
  <si>
    <t>štěrkopísek frakce 0/2</t>
  </si>
  <si>
    <t>1416924877</t>
  </si>
  <si>
    <t>120,03 * 2 " Přepočtené koeficientem množství</t>
  </si>
  <si>
    <t>35</t>
  </si>
  <si>
    <t>181152302</t>
  </si>
  <si>
    <t>Úprava pláně pro silnice a dálnice v zářezech se zhutněním</t>
  </si>
  <si>
    <t>-204696660</t>
  </si>
  <si>
    <t>Úprava pláně na stavbách silnic a dálnic strojně v zářezech mimo skalních se zhutněním</t>
  </si>
  <si>
    <t>https://podminky.urs.cz/item/CS_URS_2024_01/181152302</t>
  </si>
  <si>
    <t xml:space="preserve">5268,08"plochy z cadu  - hlavní trasa</t>
  </si>
  <si>
    <t xml:space="preserve">897,83"plochy z cadu  - křižovatky</t>
  </si>
  <si>
    <t>145,62"komunikace u popelnic</t>
  </si>
  <si>
    <t>1110,13"plocha z cadu*tl - parkovací zálivy</t>
  </si>
  <si>
    <t>36</t>
  </si>
  <si>
    <t>181351103</t>
  </si>
  <si>
    <t>Rozprostření ornice tl vrstvy do 200 mm pl přes 100 do 500 m2 v rovině nebo ve svahu do 1:5 strojně</t>
  </si>
  <si>
    <t>-689341454</t>
  </si>
  <si>
    <t>Rozprostření a urovnání ornice v rovině nebo ve svahu sklonu do 1:5 strojně při souvislé ploše přes 100 do 500 m2, tl. vrstvy do 200 mm</t>
  </si>
  <si>
    <t>https://podminky.urs.cz/item/CS_URS_2024_01/181351103</t>
  </si>
  <si>
    <t xml:space="preserve">185,44+28,59"nová zeleň </t>
  </si>
  <si>
    <t>37</t>
  </si>
  <si>
    <t>10364101</t>
  </si>
  <si>
    <t>zemina pro terénní úpravy - ornice</t>
  </si>
  <si>
    <t>-1672585256</t>
  </si>
  <si>
    <t xml:space="preserve">(185,44+29,59)*0,15*1,9"nová zeleň </t>
  </si>
  <si>
    <t>38</t>
  </si>
  <si>
    <t>181411131</t>
  </si>
  <si>
    <t>Založení parkového trávníku výsevem pl do 1000 m2 v rovině a ve svahu do 1:5</t>
  </si>
  <si>
    <t>-1466115055</t>
  </si>
  <si>
    <t>Založení trávníku na půdě předem připravené plochy do 1000 m2 výsevem včetně utažení parkového v rovině nebo na svahu do 1:5</t>
  </si>
  <si>
    <t>https://podminky.urs.cz/item/CS_URS_2024_01/181411131</t>
  </si>
  <si>
    <t>39</t>
  </si>
  <si>
    <t>00572420</t>
  </si>
  <si>
    <t>osivo směs travní parková okrasná</t>
  </si>
  <si>
    <t>kg</t>
  </si>
  <si>
    <t>-251870187</t>
  </si>
  <si>
    <t>214,03*0,02</t>
  </si>
  <si>
    <t>Svislé a kompletní konstrukce</t>
  </si>
  <si>
    <t>40</t>
  </si>
  <si>
    <t>348942142</t>
  </si>
  <si>
    <t>Zábradlí ocelové osazené do vynechaných otvorů ze tří vodorovných trubek</t>
  </si>
  <si>
    <t>-685589643</t>
  </si>
  <si>
    <t>Zábradlí ocelové přímé nebo v oblouku výšky 1,1 m ze sloupků z válcovaných tyčí I č.10-12 s osazením do vynechaných otvorů ze tří vodorovných trubek průměru 51 mm</t>
  </si>
  <si>
    <t>https://podminky.urs.cz/item/CS_URS_2024_01/348942142</t>
  </si>
  <si>
    <t>Komunikace pozemní</t>
  </si>
  <si>
    <t>41</t>
  </si>
  <si>
    <t>564770001</t>
  </si>
  <si>
    <t>Podklad z kameniva hrubého drceného vel. 8-16 mm plochy do 100 m2 tl 250 mm</t>
  </si>
  <si>
    <t>1079085420</t>
  </si>
  <si>
    <t>Podklad nebo kryt z kameniva hrubého drceného vel. 8-16 mm s rozprostřením a zhutněním plochy jednotlivě do 100 m2, po zhutnění tl. 250 mm</t>
  </si>
  <si>
    <t>https://podminky.urs.cz/item/CS_URS_2024_01/564770001</t>
  </si>
  <si>
    <t>42</t>
  </si>
  <si>
    <t>ACO.38705</t>
  </si>
  <si>
    <t>ACO Euroline - žlab 1,0m, litinový můstkový rošt</t>
  </si>
  <si>
    <t>kus</t>
  </si>
  <si>
    <t>1010224407</t>
  </si>
  <si>
    <t>43</t>
  </si>
  <si>
    <t>564770101</t>
  </si>
  <si>
    <t>Podklad z kameniva hrubého drceného vel. 16-32 mm plochy do 100 m2 tl 250 mm</t>
  </si>
  <si>
    <t>1688648161</t>
  </si>
  <si>
    <t>Podklad nebo kryt z kameniva hrubého drceného vel. 16-32 mm s rozprostřením a zhutněním plochy jednotlivě do 100 m2, po zhutnění tl. 250 mm</t>
  </si>
  <si>
    <t>https://podminky.urs.cz/item/CS_URS_2024_01/564770101</t>
  </si>
  <si>
    <t>2*25,14"obsyp kontejnery</t>
  </si>
  <si>
    <t>44</t>
  </si>
  <si>
    <t>564811011</t>
  </si>
  <si>
    <t>Podklad ze štěrkodrtě ŠD plochy do 100 m2 tl 50 mm</t>
  </si>
  <si>
    <t>-273033118</t>
  </si>
  <si>
    <t>Podklad ze štěrkodrti ŠD s rozprostřením a zhutněním plochy jednotlivě do 100 m2, po zhutnění tl. 50 mm</t>
  </si>
  <si>
    <t>https://podminky.urs.cz/item/CS_URS_2024_01/564811011</t>
  </si>
  <si>
    <t>64,2" kontejnorová stání</t>
  </si>
  <si>
    <t>45</t>
  </si>
  <si>
    <t>564831111</t>
  </si>
  <si>
    <t>Podklad ze štěrkodrtě ŠD plochy přes 100 m2 tl 100 mm</t>
  </si>
  <si>
    <t>-1413307890</t>
  </si>
  <si>
    <t>Podklad ze štěrkodrti ŠD s rozprostřením a zhutněním plochy přes 100 m2, po zhutnění tl. 100 mm</t>
  </si>
  <si>
    <t>https://podminky.urs.cz/item/CS_URS_2024_01/564831111</t>
  </si>
  <si>
    <t xml:space="preserve">19,95"kontejnery </t>
  </si>
  <si>
    <t>47,25"vstupy do školy</t>
  </si>
  <si>
    <t xml:space="preserve">2076,82+3026,59+446,85" plocha z CADu - nový chodník </t>
  </si>
  <si>
    <t>46</t>
  </si>
  <si>
    <t>564851111</t>
  </si>
  <si>
    <t>Podklad ze štěrkodrtě ŠD plochy přes 100 m2 tl 150 mm</t>
  </si>
  <si>
    <t>-560860114</t>
  </si>
  <si>
    <t>Podklad ze štěrkodrti ŠD s rozprostřením a zhutněním plochy přes 100 m2, po zhutnění tl. 150 mm</t>
  </si>
  <si>
    <t>https://podminky.urs.cz/item/CS_URS_2024_01/564851111</t>
  </si>
  <si>
    <t>525,84"vjezdy</t>
  </si>
  <si>
    <t>1110,13"parkovací zálivy</t>
  </si>
  <si>
    <t>19,95"kontejnery</t>
  </si>
  <si>
    <t>142,8"vjezd ke škole</t>
  </si>
  <si>
    <t>47</t>
  </si>
  <si>
    <t>59217031</t>
  </si>
  <si>
    <t>obrubník silniční betonový 1000x150x250mm</t>
  </si>
  <si>
    <t>-1531571603</t>
  </si>
  <si>
    <t>68,55"kontejnery</t>
  </si>
  <si>
    <t>48</t>
  </si>
  <si>
    <t>564861111</t>
  </si>
  <si>
    <t>Podklad ze štěrkodrtě ŠD plochy přes 100 m2 tl 200 mm</t>
  </si>
  <si>
    <t>979183125</t>
  </si>
  <si>
    <t>Podklad ze štěrkodrti ŠD s rozprostřením a zhutněním plochy přes 100 m2, po zhutnění tl. 200 mm</t>
  </si>
  <si>
    <t>https://podminky.urs.cz/item/CS_URS_2024_01/564861111</t>
  </si>
  <si>
    <t>5169,61"plochy z CADu - hlavní trasa</t>
  </si>
  <si>
    <t>881,05"plochy z CADu - křižovatky</t>
  </si>
  <si>
    <t>142,89"komunikace u popelnic</t>
  </si>
  <si>
    <t>3,81"předláždění</t>
  </si>
  <si>
    <t>49</t>
  </si>
  <si>
    <t>564952111</t>
  </si>
  <si>
    <t>Podklad z mechanicky zpevněného kameniva MZK tl 150 mm</t>
  </si>
  <si>
    <t>-954778079</t>
  </si>
  <si>
    <t>Podklad z mechanicky zpevněného kameniva MZK (minerální beton) s rozprostřením a s hutněním, po zhutnění tl. 150 mm</t>
  </si>
  <si>
    <t>https://podminky.urs.cz/item/CS_URS_2024_01/564952111</t>
  </si>
  <si>
    <t xml:space="preserve">5071,14"plochy z cadu - hlavní trasa </t>
  </si>
  <si>
    <t>864,27"plochy z cadu - křižovatky</t>
  </si>
  <si>
    <t>140,17"komunikace u popelnic</t>
  </si>
  <si>
    <t>3,74</t>
  </si>
  <si>
    <t>50</t>
  </si>
  <si>
    <t>565165121</t>
  </si>
  <si>
    <t>Asfaltový beton vrstva podkladní ACP 16 (obalované kamenivo OKS) tl 80 mm š přes 3 m</t>
  </si>
  <si>
    <t>593296324</t>
  </si>
  <si>
    <t>Asfaltový beton vrstva podkladní ACP 16 (obalované kamenivo střednězrnné - OKS) s rozprostřením a zhutněním v pruhu šířky přes 3 m, po zhutnění tl. 80 mm</t>
  </si>
  <si>
    <t>https://podminky.urs.cz/item/CS_URS_2024_01/565165121</t>
  </si>
  <si>
    <t>5071,14"plochy z cadu - hlavní trasa</t>
  </si>
  <si>
    <t>51</t>
  </si>
  <si>
    <t>567121109</t>
  </si>
  <si>
    <t>Podklad ze směsi stmelené cementem SC C 3/4 (SC I) tl 100 mm</t>
  </si>
  <si>
    <t>56344613</t>
  </si>
  <si>
    <t>Podklad ze směsi stmelené cementem SC bez dilatačních spár, s rozprostřením a zhutněním SC C 3/4 (SC I), po zhutnění tl. 100 mm</t>
  </si>
  <si>
    <t>https://podminky.urs.cz/item/CS_URS_2024_01/567121109</t>
  </si>
  <si>
    <t>142,8"vstupy do školy</t>
  </si>
  <si>
    <t>52</t>
  </si>
  <si>
    <t>573191111</t>
  </si>
  <si>
    <t>Postřik infiltrační kationaktivní emulzí v množství 1 kg/m2</t>
  </si>
  <si>
    <t>-1827864344</t>
  </si>
  <si>
    <t>Postřik infiltrační kationaktivní emulzí v množství 1,00 kg/m2</t>
  </si>
  <si>
    <t>https://podminky.urs.cz/item/CS_URS_2024_01/573191111</t>
  </si>
  <si>
    <t xml:space="preserve">5071,14"plochy z cadu  - hlavní trasa</t>
  </si>
  <si>
    <t xml:space="preserve">864,27"plochy z cadu  - křižovatky</t>
  </si>
  <si>
    <t>53</t>
  </si>
  <si>
    <t>573231107</t>
  </si>
  <si>
    <t>Postřik živičný spojovací ze silniční emulze v množství 0,40 kg/m2</t>
  </si>
  <si>
    <t>-777212616</t>
  </si>
  <si>
    <t>Postřik spojovací PS bez posypu kamenivem ze silniční emulze, v množství 0,40 kg/m2</t>
  </si>
  <si>
    <t>https://podminky.urs.cz/item/CS_URS_2024_01/573231107</t>
  </si>
  <si>
    <t>54</t>
  </si>
  <si>
    <t>577134141</t>
  </si>
  <si>
    <t>Asfaltový beton vrstva obrusná ACO 11 (ABS) tl 40 mm š přes 3 m z modifikovaného asfaltu</t>
  </si>
  <si>
    <t>359716164</t>
  </si>
  <si>
    <t>Asfaltový beton vrstva obrusná ACO 11 (ABS) s rozprostřením a se zhutněním z modifikovaného asfaltu v pruhu šířky přes 3 m, po zhutnění tl. 40 mm</t>
  </si>
  <si>
    <t>https://podminky.urs.cz/item/CS_URS_2024_01/577134141</t>
  </si>
  <si>
    <t xml:space="preserve">864,27"plochy z cadu - křižovatky - napojení </t>
  </si>
  <si>
    <t>55</t>
  </si>
  <si>
    <t>591141111</t>
  </si>
  <si>
    <t>Kladení dlažby z kostek velkých z kamene na MC tl 50 mm</t>
  </si>
  <si>
    <t>630807831</t>
  </si>
  <si>
    <t>Kladení dlažby z kostek s provedením lože do tl. 50 mm, s vyplněním spár, s dvojím beraněním a se smetením přebytečného materiálu na krajnici velkých z kamene, do lože z cementové malty</t>
  </si>
  <si>
    <t>https://podminky.urs.cz/item/CS_URS_2024_01/591141111</t>
  </si>
  <si>
    <t>459,44"vjezdy</t>
  </si>
  <si>
    <t>142,80"boční vjezd ke škole</t>
  </si>
  <si>
    <t>56</t>
  </si>
  <si>
    <t>58381008</t>
  </si>
  <si>
    <t>kostka štípaná dlažební žula velká 15/17</t>
  </si>
  <si>
    <t>1336971007</t>
  </si>
  <si>
    <t>142,80"boční vjezd ke škole"*1,01 " Přepočtené koeficientem množství</t>
  </si>
  <si>
    <t>(1110,13 "parkovací zálivy"+459,44"vjezdy")* 1,01 " Přepočtené koeficientem množství</t>
  </si>
  <si>
    <t>57</t>
  </si>
  <si>
    <t>58381006R1</t>
  </si>
  <si>
    <t xml:space="preserve">Vápencová dlažba - mozaiková (2 barevné vzory) tl. 60 mm </t>
  </si>
  <si>
    <t>-1178410119</t>
  </si>
  <si>
    <t xml:space="preserve">47,25"pražská mozaika řezaná 6x6  - vstup ke škole</t>
  </si>
  <si>
    <t xml:space="preserve">2076,82"pražská mozaika řezaná 6x6  - chodník</t>
  </si>
  <si>
    <t>58</t>
  </si>
  <si>
    <t>591442111</t>
  </si>
  <si>
    <t>Kladení dlažby z mozaiky dvou a vícebarevné komunikací pro pěší lože z MC</t>
  </si>
  <si>
    <t>534104149</t>
  </si>
  <si>
    <t>Kladení dlažby z mozaiky komunikací pro pěší s vyplněním spár, s dvojím beraněním a se smetením přebytečného materiálu na vzdálenost do 3 m dvoubarevné a vícebarevné, s ložem tl. do 40 mm z cementové malty</t>
  </si>
  <si>
    <t>https://podminky.urs.cz/item/CS_URS_2024_01/591442111</t>
  </si>
  <si>
    <t>59</t>
  </si>
  <si>
    <t>591442111R</t>
  </si>
  <si>
    <t>Kladení dlažby z mozaiky</t>
  </si>
  <si>
    <t>-1170163091</t>
  </si>
  <si>
    <t>Kladení dlažby z koglomerované mozaiky komunikací pro pěší s vyplněním spár, s dvojím beraněním a se smetením přebytečného materiálu na vzdálenost do 3 m dvoubarevné a vícebarevné, s ložem tl. do 40 mm z cementové malty</t>
  </si>
  <si>
    <t>242,20"reliéfní dlažba z umělého kamene- přechody</t>
  </si>
  <si>
    <t>64,11+50,34 "reliéfní dlažba z umělého kamene - sjezdy</t>
  </si>
  <si>
    <t xml:space="preserve">204,65"dlažba desková z umělého kamene hladká </t>
  </si>
  <si>
    <t>40,14+169,54"slepecká dlažba vodící VL 70 - 95*200*75 - vodící linie</t>
  </si>
  <si>
    <t>4,04"reliefní dlažba betonová</t>
  </si>
  <si>
    <t>60</t>
  </si>
  <si>
    <t>58381006R</t>
  </si>
  <si>
    <t>Dlažba desková z umělého kamene reliéfní tl. 60 mm</t>
  </si>
  <si>
    <t>-1768537462</t>
  </si>
  <si>
    <t>dlažba desková z umělého kamene reliéfní tl. 60 mm, mozaika s hmatovou úpravou (například COMCON)</t>
  </si>
  <si>
    <t>242,20"reliéfní dlažba - přechody</t>
  </si>
  <si>
    <t>64,11+50,34"reliéfní dlažba - sjezdy</t>
  </si>
  <si>
    <t>61</t>
  </si>
  <si>
    <t>59245226</t>
  </si>
  <si>
    <t>dlažba pro nevidomé betonová 200x100mm tl 80mm barevná</t>
  </si>
  <si>
    <t>749496805</t>
  </si>
  <si>
    <t>62</t>
  </si>
  <si>
    <t>58381006R2</t>
  </si>
  <si>
    <t>Dlažba desková z umělého kamene hladká</t>
  </si>
  <si>
    <t>-2024491598</t>
  </si>
  <si>
    <t>dlažba desková z umělého kamene hladká, hladká deska pro oddělení hmatové dlažby - kolem reliéfní dlažby</t>
  </si>
  <si>
    <t>204,65" hmatový kontrast - reliéfní dlažba</t>
  </si>
  <si>
    <t>63</t>
  </si>
  <si>
    <t>58381006R3</t>
  </si>
  <si>
    <t>Dlažba desková z umělého kamene hladká (vodící linie)</t>
  </si>
  <si>
    <t>-1198992935</t>
  </si>
  <si>
    <t>dlažba desková z umělého kamene hladká, hladká deska pro oddělení hmatové dlažby - kolem vodící linie</t>
  </si>
  <si>
    <t>40,14+169,54"lemování hladkou dlažbou kolem slepecké dlažby vodící VL 70 - 95*200*75 - vodící linie</t>
  </si>
  <si>
    <t>64</t>
  </si>
  <si>
    <t>596211112</t>
  </si>
  <si>
    <t>Kladení zámkové dlažby komunikací pro pěší ručně tl 60 mm skupiny A pl přes 100 do 300 m2</t>
  </si>
  <si>
    <t>532275228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</si>
  <si>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100 do 300 m2</t>
  </si>
  <si>
    <t>https://podminky.urs.cz/item/CS_URS_2024_01/596211112</t>
  </si>
  <si>
    <t xml:space="preserve">277,95"stávající betonová dlažba - předláždění </t>
  </si>
  <si>
    <t>65</t>
  </si>
  <si>
    <t>59245015</t>
  </si>
  <si>
    <t>dlažba zámková betonová tvaru I 200x165mm tl 60mm přírodní</t>
  </si>
  <si>
    <t>-2016968159</t>
  </si>
  <si>
    <t>19,05"dlažba u kontejnerů</t>
  </si>
  <si>
    <t xml:space="preserve">41,69"15% plochy, doplnění při předláždění - bude čerpáno se souhlasem TDI </t>
  </si>
  <si>
    <t>66</t>
  </si>
  <si>
    <t>596811311R</t>
  </si>
  <si>
    <t>Kladení velkoformátové betonové dlažby tl do 100 mm velikosti do 0,5 m2 pl do 300 m2</t>
  </si>
  <si>
    <t>269529503</t>
  </si>
  <si>
    <t>Kladení velkoformátové dlažby pozemních komunikací a komunikací pro pěší s ložem z kameniva tl. 40 mm, s vyplněním spár, s hutněním, vibrováním a se smetením přebytečného materiálu tl. do 100 mm, velikosti dlaždic do 0,5 m2, pro plochy do 300 m2</t>
  </si>
  <si>
    <t>https://podminky.urs.cz/item/CS_URS_2024_01/596811311R</t>
  </si>
  <si>
    <t>1161,79"střední formát tl 80mm</t>
  </si>
  <si>
    <t>1864,80"velký formát tl 80mm</t>
  </si>
  <si>
    <t>67</t>
  </si>
  <si>
    <t>596811911</t>
  </si>
  <si>
    <t>Příplatek k cenám kladení velkoformátové dlažby za prvky různých tvarů</t>
  </si>
  <si>
    <t>-1248360987</t>
  </si>
  <si>
    <t>Kladení velkoformátové dlažby Příplatek k cenám za dlažbu z prvků různých tvarů</t>
  </si>
  <si>
    <t>https://podminky.urs.cz/item/CS_URS_2024_01/596811911</t>
  </si>
  <si>
    <t>68</t>
  </si>
  <si>
    <t>58381174R</t>
  </si>
  <si>
    <t>Deska dlažební tryskaná žula různých formátů tl 80mm</t>
  </si>
  <si>
    <t>-881802866</t>
  </si>
  <si>
    <t>deska dlažební tryskaná žula různých formátů tl 80mm</t>
  </si>
  <si>
    <t>Trubní vedení</t>
  </si>
  <si>
    <t>69</t>
  </si>
  <si>
    <t>871350320</t>
  </si>
  <si>
    <t>Montáž kanalizačního potrubí hladkého plnostěnného SN 12 z polypropylenu DN 200</t>
  </si>
  <si>
    <t>1358249342</t>
  </si>
  <si>
    <t>Montáž kanalizačního potrubí z polypropylenu PP hladkého plnostěnného SN 12 DN 200</t>
  </si>
  <si>
    <t>https://podminky.urs.cz/item/CS_URS_2024_01/871350320</t>
  </si>
  <si>
    <t>84,64"přípojky UV</t>
  </si>
  <si>
    <t>70</t>
  </si>
  <si>
    <t>895941341</t>
  </si>
  <si>
    <t>Osazení vpusti uliční DN 500 z betonových dílců dno s výtokem</t>
  </si>
  <si>
    <t>501143075</t>
  </si>
  <si>
    <t>Osazení vpusti uliční z betonových dílců DN 500 dno s výtokem</t>
  </si>
  <si>
    <t>https://podminky.urs.cz/item/CS_URS_2024_01/895941341</t>
  </si>
  <si>
    <t>71</t>
  </si>
  <si>
    <t>5922447R</t>
  </si>
  <si>
    <t>Vpusť uliční DN 500 kompletní</t>
  </si>
  <si>
    <t>24381615</t>
  </si>
  <si>
    <t>vpusť uliční DN 500 kompletní z betonových dílců</t>
  </si>
  <si>
    <t>72</t>
  </si>
  <si>
    <t>28617026</t>
  </si>
  <si>
    <t>trubka kanalizační PP plnostěnná třívrstvá DN 200x1000mm SN12</t>
  </si>
  <si>
    <t>-617099795</t>
  </si>
  <si>
    <t>84,64"přípojky k UV</t>
  </si>
  <si>
    <t>73</t>
  </si>
  <si>
    <t>89913-1</t>
  </si>
  <si>
    <t>Výměna (výšková úprava) poklopů a hrnců</t>
  </si>
  <si>
    <t>1858153103</t>
  </si>
  <si>
    <t>68"hrnců</t>
  </si>
  <si>
    <t>30"poklopů</t>
  </si>
  <si>
    <t>74</t>
  </si>
  <si>
    <t>89913-2</t>
  </si>
  <si>
    <t>Výměna poklopů horkovodu</t>
  </si>
  <si>
    <t>-1790691512</t>
  </si>
  <si>
    <t>Výměna poklopů horkovodu v ul. Vodních staveb</t>
  </si>
  <si>
    <t>Poznámka k položce:_x000d_
dodání poklopů od provozovatele</t>
  </si>
  <si>
    <t>Ostatní konstrukce a práce, bourání</t>
  </si>
  <si>
    <t>75</t>
  </si>
  <si>
    <t>914111111</t>
  </si>
  <si>
    <t>Montáž svislé dopravní značky do velikosti 1 m2 objímkami na sloupek nebo konzolu</t>
  </si>
  <si>
    <t>1815874794</t>
  </si>
  <si>
    <t>Montáž svislé dopravní značky základní velikosti do 1 m2 objímkami na sloupky nebo konzoly</t>
  </si>
  <si>
    <t>https://podminky.urs.cz/item/CS_URS_2024_01/914111111</t>
  </si>
  <si>
    <t xml:space="preserve">29"nových </t>
  </si>
  <si>
    <t>38"obnovovaných - se souhlasem TDI</t>
  </si>
  <si>
    <t>76</t>
  </si>
  <si>
    <t>40445625</t>
  </si>
  <si>
    <t>informativní značky provozní IP8, IP9, IP11-IP13 500x700mm</t>
  </si>
  <si>
    <t>-1828420500</t>
  </si>
  <si>
    <t>1"IP11b</t>
  </si>
  <si>
    <t>12"IP13c</t>
  </si>
  <si>
    <t>77</t>
  </si>
  <si>
    <t>40445650</t>
  </si>
  <si>
    <t>dodatkové tabulky E7, E12, E13 500x300mm</t>
  </si>
  <si>
    <t>-270854607</t>
  </si>
  <si>
    <t>12"E13</t>
  </si>
  <si>
    <t>78</t>
  </si>
  <si>
    <t>40445619</t>
  </si>
  <si>
    <t>zákazové, příkazové dopravní značky B1-B34, C1-15 500mm</t>
  </si>
  <si>
    <t>-1059089957</t>
  </si>
  <si>
    <t>2"B29</t>
  </si>
  <si>
    <t>79</t>
  </si>
  <si>
    <t>40445611</t>
  </si>
  <si>
    <t>značky upravující přednost P2, P3, P8 500mm</t>
  </si>
  <si>
    <t>-336990846</t>
  </si>
  <si>
    <t>2"P2</t>
  </si>
  <si>
    <t>80</t>
  </si>
  <si>
    <t>914511111</t>
  </si>
  <si>
    <t>Montáž sloupku dopravních značek délky do 3,5 m s betonovým základem</t>
  </si>
  <si>
    <t>690623702</t>
  </si>
  <si>
    <t>Montáž sloupku dopravních značek délky do 3,5 m do betonového základu</t>
  </si>
  <si>
    <t>https://podminky.urs.cz/item/CS_URS_2024_01/914511111</t>
  </si>
  <si>
    <t xml:space="preserve">13"nových </t>
  </si>
  <si>
    <t>15"obnovovaných - se souhlasem TDI</t>
  </si>
  <si>
    <t>81</t>
  </si>
  <si>
    <t>40445225</t>
  </si>
  <si>
    <t>sloupek pro dopravní značku Zn D 60mm v 3,5m</t>
  </si>
  <si>
    <t>-1863666179</t>
  </si>
  <si>
    <t>82</t>
  </si>
  <si>
    <t>915111111</t>
  </si>
  <si>
    <t>Vodorovné dopravní značení dělící čáry souvislé š 125 mm základní bílá barva</t>
  </si>
  <si>
    <t>2013597833</t>
  </si>
  <si>
    <t>Vodorovné dopravní značení stříkané barvou dělící čára šířky 125 mm souvislá bílá základní</t>
  </si>
  <si>
    <t>https://podminky.urs.cz/item/CS_URS_2024_01/915111111</t>
  </si>
  <si>
    <t>7,35"V10f</t>
  </si>
  <si>
    <t>31,51"V1a</t>
  </si>
  <si>
    <t>83</t>
  </si>
  <si>
    <t>915111121</t>
  </si>
  <si>
    <t>Vodorovné dopravní značení dělící čáry přerušované š 125 mm základní bílá barva</t>
  </si>
  <si>
    <t>619703767</t>
  </si>
  <si>
    <t>Vodorovné dopravní značení stříkané barvou dělící čára šířky 125 mm přerušovaná bílá základní</t>
  </si>
  <si>
    <t>https://podminky.urs.cz/item/CS_URS_2024_01/915111121</t>
  </si>
  <si>
    <t>705,74"V2b</t>
  </si>
  <si>
    <t>84</t>
  </si>
  <si>
    <t>915121111</t>
  </si>
  <si>
    <t>Vodorovné dopravní značení vodící čáry souvislé š 250 mm základní bílá barva</t>
  </si>
  <si>
    <t>1339072689</t>
  </si>
  <si>
    <t>Vodorovné dopravní značení stříkané barvou vodící čára bílá šířky 250 mm souvislá základní</t>
  </si>
  <si>
    <t>https://podminky.urs.cz/item/CS_URS_2024_01/915121111</t>
  </si>
  <si>
    <t>909,84"V4</t>
  </si>
  <si>
    <t>85</t>
  </si>
  <si>
    <t>915121121</t>
  </si>
  <si>
    <t>Vodorovné dopravní značení vodící čáry přerušované š 250 mm základní bílá barva</t>
  </si>
  <si>
    <t>1024439115</t>
  </si>
  <si>
    <t>Vodorovné dopravní značení stříkané barvou vodící čára bílá šířky 250 mm přerušovaná základní</t>
  </si>
  <si>
    <t>https://podminky.urs.cz/item/CS_URS_2024_01/915121121</t>
  </si>
  <si>
    <t>200,24"V2b</t>
  </si>
  <si>
    <t>495,52"V10d</t>
  </si>
  <si>
    <t>86</t>
  </si>
  <si>
    <t>915131111</t>
  </si>
  <si>
    <t>Vodorovné dopravní značení přechody pro chodce, šipky, symboly základní bílá barva</t>
  </si>
  <si>
    <t>1341017670</t>
  </si>
  <si>
    <t>Vodorovné dopravní značení stříkané barvou přechody pro chodce, šipky, symboly bílé základní</t>
  </si>
  <si>
    <t>https://podminky.urs.cz/item/CS_URS_2024_01/915131111</t>
  </si>
  <si>
    <t>87</t>
  </si>
  <si>
    <t>915211112</t>
  </si>
  <si>
    <t>Vodorovné dopravní značení dělící čáry souvislé š 125 mm retroreflexní bílý plast</t>
  </si>
  <si>
    <t>1484132721</t>
  </si>
  <si>
    <t>Vodorovné dopravní značení stříkaným plastem dělící čára šířky 125 mm souvislá bílá retroreflexní</t>
  </si>
  <si>
    <t>https://podminky.urs.cz/item/CS_URS_2024_01/915211112</t>
  </si>
  <si>
    <t>88</t>
  </si>
  <si>
    <t>915211122</t>
  </si>
  <si>
    <t>Vodorovné dopravní značení dělící čáry přerušované š 125 mm retroreflexní bílý plast</t>
  </si>
  <si>
    <t>958777030</t>
  </si>
  <si>
    <t>Vodorovné dopravní značení stříkaným plastem dělící čára šířky 125 mm přerušovaná bílá retroreflexní</t>
  </si>
  <si>
    <t>https://podminky.urs.cz/item/CS_URS_2024_01/915211122</t>
  </si>
  <si>
    <t>89</t>
  </si>
  <si>
    <t>915221112</t>
  </si>
  <si>
    <t>Vodorovné dopravní značení vodící čáry souvislé š 250 mm retroreflexní bílý plast</t>
  </si>
  <si>
    <t>377106308</t>
  </si>
  <si>
    <t>Vodorovné dopravní značení stříkaným plastem vodící čára bílá šířky 250 mm souvislá retroreflexní</t>
  </si>
  <si>
    <t>https://podminky.urs.cz/item/CS_URS_2024_01/915221112</t>
  </si>
  <si>
    <t>90</t>
  </si>
  <si>
    <t>915221122</t>
  </si>
  <si>
    <t>Vodorovné dopravní značení vodící čáry přerušované š 250 mm retroreflexní bílý plast</t>
  </si>
  <si>
    <t>-738539709</t>
  </si>
  <si>
    <t>Vodorovné dopravní značení stříkaným plastem vodící čára bílá šířky 250 mm přerušovaná retroreflexní</t>
  </si>
  <si>
    <t>https://podminky.urs.cz/item/CS_URS_2024_01/915221122</t>
  </si>
  <si>
    <t>91</t>
  </si>
  <si>
    <t>915231112</t>
  </si>
  <si>
    <t>Vodorovné dopravní značení přechody pro chodce, šipky, symboly retroreflexní bílý plast</t>
  </si>
  <si>
    <t>1279214976</t>
  </si>
  <si>
    <t>Vodorovné dopravní značení stříkaným plastem přechody pro chodce, šipky, symboly nápisy bílé retroreflexní</t>
  </si>
  <si>
    <t>https://podminky.urs.cz/item/CS_URS_2024_01/915231112</t>
  </si>
  <si>
    <t>92</t>
  </si>
  <si>
    <t>916231213</t>
  </si>
  <si>
    <t>Osazení chodníkového obrubníku betonového stojatého s boční opěrou do lože z betonu prostého</t>
  </si>
  <si>
    <t>1753452973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</si>
  <si>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</si>
  <si>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https://podminky.urs.cz/item/CS_URS_2024_01/916231213</t>
  </si>
  <si>
    <t>29,91"kontejnerová stání</t>
  </si>
  <si>
    <t xml:space="preserve">8,93"doplnění u předláždění </t>
  </si>
  <si>
    <t>93</t>
  </si>
  <si>
    <t>59217016</t>
  </si>
  <si>
    <t>obrubník betonový chodníkový 1000x80x250mm</t>
  </si>
  <si>
    <t>-395388873</t>
  </si>
  <si>
    <t>94</t>
  </si>
  <si>
    <t>916241213</t>
  </si>
  <si>
    <t>Osazení obrubníku kamenného stojatého s boční opěrou do lože z betonu prostého</t>
  </si>
  <si>
    <t>-32206548</t>
  </si>
  <si>
    <t>Osazení obrubníku kamenného se zřízením lože, s vyplněním a zatřením spár cementovou maltou stojatého s boční opěrou z betonu prostého, do lože z betonu prostého</t>
  </si>
  <si>
    <t>https://podminky.urs.cz/item/CS_URS_2024_01/916241213</t>
  </si>
  <si>
    <t>2049,56"š. 0,15 m rovné</t>
  </si>
  <si>
    <t>76,68"š. 0,15m, R=0,5-1m</t>
  </si>
  <si>
    <t>37,64"š. 0,15m, R=3-5m</t>
  </si>
  <si>
    <t>173,93"š. 0,15m, R=5-10m</t>
  </si>
  <si>
    <t>28,52"š. 0,15m, R=10-25m</t>
  </si>
  <si>
    <t>37,05"š. 0,15m, R=30+</t>
  </si>
  <si>
    <t>235,61"š. 0,05m, rovné</t>
  </si>
  <si>
    <t>82,11"š. 0,05m, rovné - škola</t>
  </si>
  <si>
    <t>95</t>
  </si>
  <si>
    <t>58380007</t>
  </si>
  <si>
    <t>obrubník kamenný žulový přímý 1000x150x250mm</t>
  </si>
  <si>
    <t>-454504114</t>
  </si>
  <si>
    <t>2049,56 * 1,02 " Přepočtené koeficientem množství</t>
  </si>
  <si>
    <t>96</t>
  </si>
  <si>
    <t>58380374R</t>
  </si>
  <si>
    <t>obrubník kamenný žulový přímý 1000x50x250mm</t>
  </si>
  <si>
    <t>-1749669797</t>
  </si>
  <si>
    <t>235,61"podél chodníku"+82,11"škola"</t>
  </si>
  <si>
    <t>97</t>
  </si>
  <si>
    <t>58380448R</t>
  </si>
  <si>
    <t xml:space="preserve">obrubník kamenný žulový obloukový R 5-10m 150x250mm
</t>
  </si>
  <si>
    <t>1892116759</t>
  </si>
  <si>
    <t>98</t>
  </si>
  <si>
    <t>58380458R</t>
  </si>
  <si>
    <t>obrubník kamenný žulový obloukový R 10-25m 150x250mm</t>
  </si>
  <si>
    <t>1969678535</t>
  </si>
  <si>
    <t>99</t>
  </si>
  <si>
    <t>58380450R</t>
  </si>
  <si>
    <t>obrubník kamenný žulový obloukový R 30m +, 150x250mm</t>
  </si>
  <si>
    <t>-910782678</t>
  </si>
  <si>
    <t>100</t>
  </si>
  <si>
    <t>58380438R</t>
  </si>
  <si>
    <t>obrubník kamenný žulový obloukový R 3-5m 150x250mm</t>
  </si>
  <si>
    <t>-502097590</t>
  </si>
  <si>
    <t>101</t>
  </si>
  <si>
    <t>58380418R</t>
  </si>
  <si>
    <t>obrubník kamenný žulový obloukový R 0,5-1m 150x250mm</t>
  </si>
  <si>
    <t>145224134</t>
  </si>
  <si>
    <t>102</t>
  </si>
  <si>
    <t>919121211</t>
  </si>
  <si>
    <t>Těsnění spár zálivkou za studena pro komůrky š 10 mm hl 15 mm bez těsnicího profilu</t>
  </si>
  <si>
    <t>1789559394</t>
  </si>
  <si>
    <t>Utěsnění dilatačních spár zálivkou za studena v cementobetonovém nebo živičném krytu včetně adhezního nátěru bez těsnicího profilu pod zálivkou, pro komůrky šířky 10 mm, hloubky 15 mm</t>
  </si>
  <si>
    <t>https://podminky.urs.cz/item/CS_URS_2024_01/919121211</t>
  </si>
  <si>
    <t>237,44"napojení na stávající asfaltové povrchy</t>
  </si>
  <si>
    <t>44"kolem UV</t>
  </si>
  <si>
    <t>103</t>
  </si>
  <si>
    <t>919726123.JTA</t>
  </si>
  <si>
    <t>Geotextilie pro ochranu, separaci a filtraci netkaná měrná hm přes 300 do 500 g/m2 GEONETEX APP</t>
  </si>
  <si>
    <t>-1346892661</t>
  </si>
  <si>
    <t>19" kontejnery</t>
  </si>
  <si>
    <t>104</t>
  </si>
  <si>
    <t>919735111</t>
  </si>
  <si>
    <t>Řezání stávajícího živičného krytu hl do 50 mm</t>
  </si>
  <si>
    <t>-271512410</t>
  </si>
  <si>
    <t>Řezání stávajícího živičného krytu nebo podkladu hloubky do 50 mm</t>
  </si>
  <si>
    <t>https://podminky.urs.cz/item/CS_URS_2024_01/919735111</t>
  </si>
  <si>
    <t>237,44"napojení na stávající asfaltové plochy</t>
  </si>
  <si>
    <t>105</t>
  </si>
  <si>
    <t>945235187R</t>
  </si>
  <si>
    <t>Úprava anglického dvorku u fasád objektů</t>
  </si>
  <si>
    <t>1534797953</t>
  </si>
  <si>
    <t>106</t>
  </si>
  <si>
    <t>966006132</t>
  </si>
  <si>
    <t>Odstranění značek dopravních nebo orientačních se sloupky s betonovými patkami</t>
  </si>
  <si>
    <t>-809128508</t>
  </si>
  <si>
    <t>Odstranění dopravních nebo orientačních značek se sloupkem s uložením hmot na vzdálenost do 20 m nebo s naložením na dopravní prostředek, se zásypem jam a jeho zhutněním s betonovou patkou</t>
  </si>
  <si>
    <t>https://podminky.urs.cz/item/CS_URS_2024_01/966006132</t>
  </si>
  <si>
    <t>Poznámka k položce:_x000d_
Odvoz na TSMCH</t>
  </si>
  <si>
    <t>107</t>
  </si>
  <si>
    <t>28323005</t>
  </si>
  <si>
    <t>fólie profilovaná (nopová) drenážní HDPE s výškou nopů 8mm</t>
  </si>
  <si>
    <t>272563898</t>
  </si>
  <si>
    <t>415,21"kolem stávajících objektů</t>
  </si>
  <si>
    <t>108</t>
  </si>
  <si>
    <t>966R1</t>
  </si>
  <si>
    <t>Bourání uliční vpusti</t>
  </si>
  <si>
    <t>ks</t>
  </si>
  <si>
    <t>-316317809</t>
  </si>
  <si>
    <t>Poznámka k položce:_x000d_
Kompletní bourací práce vč. nezbytného rozsahu zenmních prací, veškerá manipulace s vybouranou sutí vč. uložení na skládku a poplatku za skládku</t>
  </si>
  <si>
    <t>22"výměna stávajících UV</t>
  </si>
  <si>
    <t>109</t>
  </si>
  <si>
    <t>979071021</t>
  </si>
  <si>
    <t>Očištění dlažebních kostek drobných s původním spárováním kamenivem těženým při překopech inženýrských sítí</t>
  </si>
  <si>
    <t>1465414479</t>
  </si>
  <si>
    <t>Očištění vybouraných dlažebních kostek při překopech inženýrských sítí od spojovacího materiálu, s přemístěním hmot na skládku na vzdálenost do 3 m nebo s naložením na dopravní prostředek drobných, s původním vyplněním spár kamenivem těženým</t>
  </si>
  <si>
    <t>https://podminky.urs.cz/item/CS_URS_2024_01/979071021</t>
  </si>
  <si>
    <t>277,95*0,85</t>
  </si>
  <si>
    <t>997</t>
  </si>
  <si>
    <t>Přesun sutě</t>
  </si>
  <si>
    <t>110</t>
  </si>
  <si>
    <t>997221551</t>
  </si>
  <si>
    <t>Vodorovná doprava suti ze sypkých materiálů do 1 km</t>
  </si>
  <si>
    <t>-1456706702</t>
  </si>
  <si>
    <t>Vodorovná doprava suti bez naložení, ale se složením a s hrubým urovnáním ze sypkých materiálů, na vzdálenost do 1 km</t>
  </si>
  <si>
    <t>https://podminky.urs.cz/item/CS_URS_2024_01/997221551</t>
  </si>
  <si>
    <t>111</t>
  </si>
  <si>
    <t>997221559</t>
  </si>
  <si>
    <t>Příplatek ZKD 1 km u vodorovné dopravy suti ze sypkých materiálů</t>
  </si>
  <si>
    <t>-928413679</t>
  </si>
  <si>
    <t>Vodorovná doprava suti bez naložení, ale se složením a s hrubým urovnáním Příplatek k ceně za každý další započatý 1 km přes 1 km</t>
  </si>
  <si>
    <t>https://podminky.urs.cz/item/CS_URS_2024_01/997221559</t>
  </si>
  <si>
    <t>11750,722*5"5km</t>
  </si>
  <si>
    <t>112</t>
  </si>
  <si>
    <t>997221561</t>
  </si>
  <si>
    <t>Vodorovná doprava suti z kusových materiálů do 1 km</t>
  </si>
  <si>
    <t>1870331613</t>
  </si>
  <si>
    <t>Vodorovná doprava suti bez naložení, ale se složením a s hrubým urovnáním z kusových materiálů, na vzdálenost do 1 km</t>
  </si>
  <si>
    <t>https://podminky.urs.cz/item/CS_URS_2024_01/997221561</t>
  </si>
  <si>
    <t>113</t>
  </si>
  <si>
    <t>997221569</t>
  </si>
  <si>
    <t>Příplatek ZKD 1 km u vodorovné dopravy suti z kusových materiálů</t>
  </si>
  <si>
    <t>1110258417</t>
  </si>
  <si>
    <t>https://podminky.urs.cz/item/CS_URS_2024_01/997221569</t>
  </si>
  <si>
    <t>4713,314*5"5km</t>
  </si>
  <si>
    <t>114</t>
  </si>
  <si>
    <t>997221861</t>
  </si>
  <si>
    <t>Poplatek za uložení na recyklační skládce (skládkovné) stavebního odpadu z prostého betonu pod kódem 17 01 01</t>
  </si>
  <si>
    <t>1157291262</t>
  </si>
  <si>
    <t>Poplatek za uložení stavebního odpadu na recyklační skládce (skládkovné) z prostého betonu zatříděného do Katalogu odpadů pod kódem 17 01 01</t>
  </si>
  <si>
    <t>https://podminky.urs.cz/item/CS_URS_2024_01/997221861</t>
  </si>
  <si>
    <t>518,999+207,227+100,195+9,419+2,378+1,94+2,2+2772,869</t>
  </si>
  <si>
    <t>115</t>
  </si>
  <si>
    <t>997221862</t>
  </si>
  <si>
    <t>Poplatek za uložení na recyklační skládce (skládkovné) stavebního odpadu z armovaného betonu pod kódem 17 01 01</t>
  </si>
  <si>
    <t>-303854183</t>
  </si>
  <si>
    <t>Poplatek za uložení stavebního odpadu na recyklační skládce (skládkovné) z armovaného betonu zatříděného do Katalogu odpadů pod kódem 17 01 01</t>
  </si>
  <si>
    <t>https://podminky.urs.cz/item/CS_URS_2024_01/997221862</t>
  </si>
  <si>
    <t>58,124</t>
  </si>
  <si>
    <t>116</t>
  </si>
  <si>
    <t>997221873</t>
  </si>
  <si>
    <t>Poplatek za uložení na recyklační skládce (skládkovné) stavebního odpadu zeminy a kamení zatříděného do Katalogu odpadů pod kódem 17 05 04</t>
  </si>
  <si>
    <t>1195526372</t>
  </si>
  <si>
    <t>https://podminky.urs.cz/item/CS_URS_2024_01/997221873</t>
  </si>
  <si>
    <t>2090,845+151,699+3187,231+1078,018+2089,653+1005,274</t>
  </si>
  <si>
    <t>117</t>
  </si>
  <si>
    <t>997221875</t>
  </si>
  <si>
    <t>Poplatek za uložení na recyklační skládce (skládkovné) stavebního odpadu asfaltového bez obsahu dehtu zatříděného do Katalogu odpadů pod kódem 17 03 02</t>
  </si>
  <si>
    <t>852004884</t>
  </si>
  <si>
    <t>Poplatek za uložení stavebního odpadu na recyklační skládce (skládkovné) asfaltového bez obsahu dehtu zatříděného do Katalogu odpadů pod kódem 17 03 02</t>
  </si>
  <si>
    <t>https://podminky.urs.cz/item/CS_URS_2024_01/997221875</t>
  </si>
  <si>
    <t>1085,811+244,946+1603,498</t>
  </si>
  <si>
    <t>118</t>
  </si>
  <si>
    <t>R2</t>
  </si>
  <si>
    <t>Ochrana sítí: CC Internet</t>
  </si>
  <si>
    <t>kpl</t>
  </si>
  <si>
    <t>520403201</t>
  </si>
  <si>
    <t>Poznámka k položce:_x000d_
stávající ing síť pod nově navrženými parkovacími zálivy a v blízkosti nové výsadby stromů_x000d_
před č.p. 1051/30 až po č.p. 1064/46 - cca 60 m_x000d_
vedení umístěno do dělených chrániček se zámky, v blízkosti stromů vedení obaleno do protikořenové fólie</t>
  </si>
  <si>
    <t>998</t>
  </si>
  <si>
    <t>Přesun hmot</t>
  </si>
  <si>
    <t>119</t>
  </si>
  <si>
    <t>998225111</t>
  </si>
  <si>
    <t>Přesun hmot pro pozemní komunikace s krytem z kamene, monolitickým betonovým nebo živičným</t>
  </si>
  <si>
    <t>-1442354403</t>
  </si>
  <si>
    <t>Přesun hmot pro komunikace s krytem z kameniva, monolitickým betonovým nebo živičným dopravní vzdálenost do 200 m jakékoliv délky objektu</t>
  </si>
  <si>
    <t>https://podminky.urs.cz/item/CS_URS_2024_01/998225111</t>
  </si>
  <si>
    <t>120</t>
  </si>
  <si>
    <t>998225191</t>
  </si>
  <si>
    <t>Příplatek k přesunu hmot pro pozemní komunikace s krytem z kamene, živičným, betonovým do 1000 m</t>
  </si>
  <si>
    <t>-2094855964</t>
  </si>
  <si>
    <t>Přesun hmot pro komunikace s krytem z kameniva, monolitickým betonovým nebo živičným Příplatek k ceně za zvětšený přesun přes vymezenou vodorovnou dopravní vzdálenost do 1000 m</t>
  </si>
  <si>
    <t>https://podminky.urs.cz/item/CS_URS_2024_01/998225191</t>
  </si>
  <si>
    <t>SO 101.1</t>
  </si>
  <si>
    <t>Kontejnery</t>
  </si>
  <si>
    <t>121</t>
  </si>
  <si>
    <t>R6985496</t>
  </si>
  <si>
    <t>Polopodzemní kontejner 5m3</t>
  </si>
  <si>
    <t>-1262823123</t>
  </si>
  <si>
    <t>Polopodzemní kontejner 5m3, referenční výrobek - Molok Domino</t>
  </si>
  <si>
    <t>122</t>
  </si>
  <si>
    <t>R6985498</t>
  </si>
  <si>
    <t>Nadzemní kontejner 2m3</t>
  </si>
  <si>
    <t>262573678</t>
  </si>
  <si>
    <t>Nadzemní kontejner 2m3, referenční výrobek - Molok Domino</t>
  </si>
  <si>
    <t>123</t>
  </si>
  <si>
    <t>R1</t>
  </si>
  <si>
    <t>Obnova plotu</t>
  </si>
  <si>
    <t>-310835388</t>
  </si>
  <si>
    <t>Obnova plotu u umístění kontejnerů "C" - v případě potřeby se souhlasem investora</t>
  </si>
  <si>
    <t>124</t>
  </si>
  <si>
    <t>R4348466</t>
  </si>
  <si>
    <t>Montáž polopodzemních kontejnerů</t>
  </si>
  <si>
    <t>1180385484</t>
  </si>
  <si>
    <t>Montáž polopodzemních kontejnerů do připravené prefa jímky</t>
  </si>
  <si>
    <t>Poznámka k položce:_x000d_
Osazení 4 stanovišť - z toho jedno bude osazeno dle pokynu investora</t>
  </si>
  <si>
    <t>125</t>
  </si>
  <si>
    <t>R56161</t>
  </si>
  <si>
    <t>Železobetonová prefa jímka</t>
  </si>
  <si>
    <t>2011064323</t>
  </si>
  <si>
    <t>Železobetonová prefa jímka - z voděodolného betonu, šířka 1,6m, délka 1,6m výška 2,8 m (1,6 podzemní část), síla stěny 55 mm, vyztužení sklolamninátovými vlákny, síla dna 85mm.</t>
  </si>
  <si>
    <t>126</t>
  </si>
  <si>
    <t>R54515</t>
  </si>
  <si>
    <t>Zástěna na kontejnery</t>
  </si>
  <si>
    <t>76324686</t>
  </si>
  <si>
    <t>Zástěna na kontejnery - kontejnery - Benešovo náměstí
plech tloušťky 3 mm s laserovým vzorem, logo města
základní rám konstrukce 4HRtrubka 100 x 100 mm
patky 4HR trubka 90 x 90 mm</t>
  </si>
  <si>
    <t>127</t>
  </si>
  <si>
    <t>271542211</t>
  </si>
  <si>
    <t>Podsyp pod základové konstrukce se zhutněním z netříděné štěrkodrtě</t>
  </si>
  <si>
    <t>-1727632699</t>
  </si>
  <si>
    <t>Podsyp pod základové konstrukce se zhutněním a urovnáním povrchu ze štěrkodrtě netříděné</t>
  </si>
  <si>
    <t>https://podminky.urs.cz/item/CS_URS_2024_01/271542211</t>
  </si>
  <si>
    <t xml:space="preserve">Poznámka k položce:_x000d_
podsyp pod desku kontejnerů
</t>
  </si>
  <si>
    <t>128</t>
  </si>
  <si>
    <t>273321411</t>
  </si>
  <si>
    <t>Základové desky ze ŽB bez zvýšených nároků na prostředí tř. C 20/25</t>
  </si>
  <si>
    <t>378585769</t>
  </si>
  <si>
    <t>Základy z betonu železového (bez výztuže) desky z betonu bez zvláštních nároků na prostředí tř. C 20/25</t>
  </si>
  <si>
    <t>https://podminky.urs.cz/item/CS_URS_2024_01/273321411</t>
  </si>
  <si>
    <t>Poznámka k položce:_x000d_
podkladní betonová deska pod kontejnery</t>
  </si>
  <si>
    <t>129</t>
  </si>
  <si>
    <t>273362021</t>
  </si>
  <si>
    <t>Výztuž základových desek svařovanými sítěmi Kari</t>
  </si>
  <si>
    <t>-158314525</t>
  </si>
  <si>
    <t>Výztuž základů desek ze svařovaných sítí z drátů typu KARI</t>
  </si>
  <si>
    <t>https://podminky.urs.cz/item/CS_URS_2024_01/273362021</t>
  </si>
  <si>
    <t>35,2*0,00444*1,2</t>
  </si>
  <si>
    <t>SO 101.2</t>
  </si>
  <si>
    <t>Mobiliář</t>
  </si>
  <si>
    <t>130</t>
  </si>
  <si>
    <t>R7490</t>
  </si>
  <si>
    <t>Příprava na osazení mobiliáře</t>
  </si>
  <si>
    <t>souhrn</t>
  </si>
  <si>
    <t>649816484</t>
  </si>
  <si>
    <t>Příprava na osazení mobiliáře
fakturováno dle skutečnosti</t>
  </si>
  <si>
    <t>Poznámka k položce:_x000d_
Lavičky - odhad 10 ks, bude upřesněno investorem
_x000d_
Koše - odhad 10 ks, bude upřesněno investorem
_x000d_
Černé ocelové jekly se stříškou - 10 ks _x000d_
dle požadavku investora cena 50.000,-</t>
  </si>
  <si>
    <t>SO 101.3</t>
  </si>
  <si>
    <t>Stromy</t>
  </si>
  <si>
    <t>131</t>
  </si>
  <si>
    <t>162301972</t>
  </si>
  <si>
    <t>Příplatek k vodorovnému přemístění pařezů D přes 300 do 500 mm ZKD 1 km</t>
  </si>
  <si>
    <t>-1290013716</t>
  </si>
  <si>
    <t>Vodorovné přemístění větví, kmenů nebo pařezů s naložením, složením a dopravou Příplatek k cenám za každých dalších i započatých 1000 m přes 1000 m pařezů kmenů, průměru přes 300 do 500 mm</t>
  </si>
  <si>
    <t>https://podminky.urs.cz/item/CS_URS_2024_01/162301972</t>
  </si>
  <si>
    <t>4*5</t>
  </si>
  <si>
    <t>132</t>
  </si>
  <si>
    <t>162201422</t>
  </si>
  <si>
    <t>Vodorovné přemístění pařezů do 1 km D přes 300 do 500 mm</t>
  </si>
  <si>
    <t>-2038486856</t>
  </si>
  <si>
    <t>Vodorovné přemístění větví, kmenů nebo pařezů s naložením, složením a dopravou do 1000 m pařezů kmenů, průměru přes 300 do 500 mm</t>
  </si>
  <si>
    <t>https://podminky.urs.cz/item/CS_URS_2024_01/162201422</t>
  </si>
  <si>
    <t>133</t>
  </si>
  <si>
    <t>162301952</t>
  </si>
  <si>
    <t>Příplatek k vodorovnému přemístění kmenů stromů listnatých D kmene přes 300 do 500 mm ZKD 1 km</t>
  </si>
  <si>
    <t>1350320381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</si>
  <si>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</si>
  <si>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https://podminky.urs.cz/item/CS_URS_2024_01/162301952</t>
  </si>
  <si>
    <t>134</t>
  </si>
  <si>
    <t>162201412</t>
  </si>
  <si>
    <t>Vodorovné přemístění kmenů stromů listnatých do 1 km D kmene přes 300 do 500 mm</t>
  </si>
  <si>
    <t>-1927513808</t>
  </si>
  <si>
    <t>Vodorovné přemístění větví, kmenů nebo pařezů s naložením, složením a dopravou do 1000 m kmenů stromů listnatých, průměru přes 300 do 500 mm</t>
  </si>
  <si>
    <t>https://podminky.urs.cz/item/CS_URS_2024_01/162201412</t>
  </si>
  <si>
    <t>135</t>
  </si>
  <si>
    <t>162201402</t>
  </si>
  <si>
    <t>Vodorovné přemístění větví stromů listnatých do 1 km D kmene přes 300 do 500 mm</t>
  </si>
  <si>
    <t>-92824769</t>
  </si>
  <si>
    <t>Vodorovné přemístění větví, kmenů nebo pařezů s naložením, složením a dopravou do 1000 m větví stromů listnatých, průměru kmene přes 300 do 500 mm</t>
  </si>
  <si>
    <t>https://podminky.urs.cz/item/CS_URS_2024_01/162201402</t>
  </si>
  <si>
    <t>136</t>
  </si>
  <si>
    <t>112151014</t>
  </si>
  <si>
    <t>Volné kácení stromů s rozřezáním a odvětvením D kmene přes 400 do 500 mm</t>
  </si>
  <si>
    <t>-54868883</t>
  </si>
  <si>
    <t>Pokácení stromu volné v celku s odřezáním kmene a s odvětvením průměru kmene přes 400 do 500 mm</t>
  </si>
  <si>
    <t>https://podminky.urs.cz/item/CS_URS_2024_01/112151014</t>
  </si>
  <si>
    <t>137</t>
  </si>
  <si>
    <t>112201114</t>
  </si>
  <si>
    <t>Odstranění pařezů D přes 0,4 do 0,5 m v rovině a svahu do 1:5 s odklizením do 20 m a zasypáním jámy</t>
  </si>
  <si>
    <t>-1990921848</t>
  </si>
  <si>
    <t>Odstranění pařezu v rovině nebo na svahu do 1:5 o průměru pařezu na řezné ploše přes 400 do 500 mm</t>
  </si>
  <si>
    <t>https://podminky.urs.cz/item/CS_URS_2024_01/112201114</t>
  </si>
  <si>
    <t>138</t>
  </si>
  <si>
    <t>184102117R</t>
  </si>
  <si>
    <t>Výsadba dřeviny s balem D přes 0,8 do 1 m do jamky se zalitím v rovině a svahu do 1:5</t>
  </si>
  <si>
    <t>-271378560</t>
  </si>
  <si>
    <t>Výsadba dřeviny s balem do předem vyhloubené jamky se zalitím v rovině nebo na svahu do 1:5, při průměru balu přes 800 do 1000 mm, včetně následné péče po dobu 1 roku</t>
  </si>
  <si>
    <t>Poznámka k položce:_x000d_
obvod kmene 20-25 cm_x000d_
původ ČR_x000d_
1 týden před sázením oznámit na OŽP</t>
  </si>
  <si>
    <t>139</t>
  </si>
  <si>
    <t>162301932</t>
  </si>
  <si>
    <t>Příplatek k vodorovnému přemístění větví stromů listnatých D kmene přes 300 do 500 mm ZKD 1 km</t>
  </si>
  <si>
    <t>832762378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</si>
  <si>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</si>
  <si>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https://podminky.urs.cz/item/CS_URS_2024_01/162301932</t>
  </si>
  <si>
    <t>140</t>
  </si>
  <si>
    <t>183101324</t>
  </si>
  <si>
    <t>Jamky pro výsadbu s výměnou 100 % půdy zeminy skupiny 1 až 4 obj přes 3 do 4 m3 v rovině a svahu do 1:5</t>
  </si>
  <si>
    <t>-629900133</t>
  </si>
  <si>
    <t>Hloubení jamek pro vysazování rostlin v zemině skupiny 1 až 4 s výměnou půdy z 100% v rovině nebo na svahu do 1:5, objemu přes 3,00 do 4,00 m3</t>
  </si>
  <si>
    <t>https://podminky.urs.cz/item/CS_URS_2024_01/183101324</t>
  </si>
  <si>
    <t>141</t>
  </si>
  <si>
    <t>184215132</t>
  </si>
  <si>
    <t>Ukotvení kmene dřevin v rovině nebo na svahu do 1:5 třemi kůly D do 0,1 m dl přes 1 do 2 m</t>
  </si>
  <si>
    <t>35145981</t>
  </si>
  <si>
    <t>Ukotvení dřeviny kůly v rovině nebo na svahu do 1:5 třemi kůly, délky přes 1 do 2 m</t>
  </si>
  <si>
    <t>https://podminky.urs.cz/item/CS_URS_2024_01/184215132</t>
  </si>
  <si>
    <t>142</t>
  </si>
  <si>
    <t>919791013</t>
  </si>
  <si>
    <t>Montáž ochrany stromů v komunikaci s vnitřní výplní a zabetonovaným rámem plochy přes 1 m2</t>
  </si>
  <si>
    <t>1159280659</t>
  </si>
  <si>
    <t>Montáž ochrany stromů v komunikaci s vnitřní litinovou nebo ocelovou výplní (mříží) se zabetonováním ocelového rámu, plochy přes 1 m2</t>
  </si>
  <si>
    <t>https://podminky.urs.cz/item/CS_URS_2024_01/919791013</t>
  </si>
  <si>
    <t>143</t>
  </si>
  <si>
    <t>6931129-1</t>
  </si>
  <si>
    <t>Protikořenová ochranná fólie</t>
  </si>
  <si>
    <t>-1104152026</t>
  </si>
  <si>
    <t>Protikořenová ochranná fólie - ochrana inženýrských sítí - netkaná textilie ze 100% polypropylenu se speciální povrchovou úpravou</t>
  </si>
  <si>
    <t>144</t>
  </si>
  <si>
    <t>02650-1</t>
  </si>
  <si>
    <t>Stromy: Crataegus monogyna ´Stricta´</t>
  </si>
  <si>
    <t>-180147261</t>
  </si>
  <si>
    <t>Stromy dle investora: Crataegus monogyna ´Stricta´ s balem, závlahová miska z mulče</t>
  </si>
  <si>
    <t>145</t>
  </si>
  <si>
    <t>74910-1</t>
  </si>
  <si>
    <t>Litinová stromová mříž kruhová průměr 1,5 m, vč. kotevního rámu a kotev, vč. betonu C12/15</t>
  </si>
  <si>
    <t>2113558819</t>
  </si>
  <si>
    <t xml:space="preserve">Litinová stromová mříž kruhová průměr 1,5 m, vč. kotevního rámu a kotev do betonu C12/15, </t>
  </si>
  <si>
    <t>Poznámka k položce:_x000d_
C12/15 - 0,5 m3/ 1 mříž</t>
  </si>
  <si>
    <t>146</t>
  </si>
  <si>
    <t>05213011</t>
  </si>
  <si>
    <t>výřezy tyčové</t>
  </si>
  <si>
    <t>-912733950</t>
  </si>
  <si>
    <t>37*3*2*0,1*0,1</t>
  </si>
  <si>
    <t>147</t>
  </si>
  <si>
    <t>10321100</t>
  </si>
  <si>
    <t>zahradní substrát pro výsadbu VL</t>
  </si>
  <si>
    <t>1227655280</t>
  </si>
  <si>
    <t>37*0,125</t>
  </si>
  <si>
    <t>PSV</t>
  </si>
  <si>
    <t>Práce a dodávky PSV</t>
  </si>
  <si>
    <t>767</t>
  </si>
  <si>
    <t>Konstrukce zámečnické</t>
  </si>
  <si>
    <t>148</t>
  </si>
  <si>
    <t>767161813</t>
  </si>
  <si>
    <t>Demontáž zábradlí rovného nerozebíratelného hmotnosti 1 m zábradlí do 20 kg do suti</t>
  </si>
  <si>
    <t>-475047055</t>
  </si>
  <si>
    <t>Demontáž zábradlí do suti rovného nerozebíratelný spoj hmotnosti 1 m zábradlí do 20 kg</t>
  </si>
  <si>
    <t>https://podminky.urs.cz/item/CS_URS_2024_01/767161813</t>
  </si>
  <si>
    <t>55,42"stávající zábradlí</t>
  </si>
  <si>
    <t>149</t>
  </si>
  <si>
    <t>998767201</t>
  </si>
  <si>
    <t>Přesun hmot procentní pro zámečnické konstrukce v objektech v do 6 m</t>
  </si>
  <si>
    <t>%</t>
  </si>
  <si>
    <t>106441286</t>
  </si>
  <si>
    <t>Přesun hmot pro zámečnické konstrukce stanovený procentní sazbou (%) z ceny vodorovná dopravní vzdálenost do 50 m základní v objektech výšky do 6 m</t>
  </si>
  <si>
    <t>https://podminky.urs.cz/item/CS_URS_2024_01/998767201</t>
  </si>
  <si>
    <t>VRN</t>
  </si>
  <si>
    <t>Vedlejší rozpočtové náklady</t>
  </si>
  <si>
    <t>VRN1</t>
  </si>
  <si>
    <t>Průzkumné, geodetické a projektové práce</t>
  </si>
  <si>
    <t>150</t>
  </si>
  <si>
    <t>012103000</t>
  </si>
  <si>
    <t>Geodetické práce před výstavbou</t>
  </si>
  <si>
    <t>1024</t>
  </si>
  <si>
    <t>940436060</t>
  </si>
  <si>
    <t>https://podminky.urs.cz/item/CS_URS_2024_01/012103000</t>
  </si>
  <si>
    <t>151</t>
  </si>
  <si>
    <t>012203000</t>
  </si>
  <si>
    <t>Geodetické práce při provádění stavby</t>
  </si>
  <si>
    <t>1927635724</t>
  </si>
  <si>
    <t>https://podminky.urs.cz/item/CS_URS_2024_01/012203000</t>
  </si>
  <si>
    <t>152</t>
  </si>
  <si>
    <t>012303000</t>
  </si>
  <si>
    <t>Geodetické práce po výstavbě</t>
  </si>
  <si>
    <t>-1936901452</t>
  </si>
  <si>
    <t>https://podminky.urs.cz/item/CS_URS_2024_01/012303000</t>
  </si>
  <si>
    <t>153</t>
  </si>
  <si>
    <t>013254000</t>
  </si>
  <si>
    <t>Dokumentace skutečného provedení stavby</t>
  </si>
  <si>
    <t>-787831187</t>
  </si>
  <si>
    <t>https://podminky.urs.cz/item/CS_URS_2024_01/013254000</t>
  </si>
  <si>
    <t>154</t>
  </si>
  <si>
    <t>013274000</t>
  </si>
  <si>
    <t>Pasportizace objektu před započetím prací</t>
  </si>
  <si>
    <t>950215636</t>
  </si>
  <si>
    <t>https://podminky.urs.cz/item/CS_URS_2024_01/013274000</t>
  </si>
  <si>
    <t>155</t>
  </si>
  <si>
    <t>013284000</t>
  </si>
  <si>
    <t>Pasportizace objektu po provedení prací</t>
  </si>
  <si>
    <t>-470641675</t>
  </si>
  <si>
    <t>https://podminky.urs.cz/item/CS_URS_2024_01/013284000</t>
  </si>
  <si>
    <t>156</t>
  </si>
  <si>
    <t>013294000-1</t>
  </si>
  <si>
    <t>Ostatní dokumentace - RDS</t>
  </si>
  <si>
    <t>-1149743738</t>
  </si>
  <si>
    <t xml:space="preserve">Ostatní dokumentace - RDS
</t>
  </si>
  <si>
    <t>157</t>
  </si>
  <si>
    <t>013294000-2</t>
  </si>
  <si>
    <t>Ostatní dokumentace - Kladečské schéma dlažeb</t>
  </si>
  <si>
    <t>hod</t>
  </si>
  <si>
    <t>130528104</t>
  </si>
  <si>
    <t xml:space="preserve">Ostatní dokumentace - Kladečské schéma dlažeb
</t>
  </si>
  <si>
    <t>Poznámka k položce:_x000d_
předpoklad 50 hodin</t>
  </si>
  <si>
    <t>VRN3</t>
  </si>
  <si>
    <t>Zařízení staveniště</t>
  </si>
  <si>
    <t>158</t>
  </si>
  <si>
    <t>030001000</t>
  </si>
  <si>
    <t>417327883</t>
  </si>
  <si>
    <t>https://podminky.urs.cz/item/CS_URS_2024_01/030001000</t>
  </si>
  <si>
    <t>159</t>
  </si>
  <si>
    <t>034503000</t>
  </si>
  <si>
    <t>Informační tabule na staveništi</t>
  </si>
  <si>
    <t>-361019939</t>
  </si>
  <si>
    <t>https://podminky.urs.cz/item/CS_URS_2024_01/034503000</t>
  </si>
  <si>
    <t>VRN4</t>
  </si>
  <si>
    <t>Inženýrská činnost</t>
  </si>
  <si>
    <t>160</t>
  </si>
  <si>
    <t>043134000</t>
  </si>
  <si>
    <t>Zkoušky zatěžovací</t>
  </si>
  <si>
    <t>428823381</t>
  </si>
  <si>
    <t>https://podminky.urs.cz/item/CS_URS_2024_01/043134000</t>
  </si>
  <si>
    <t>161</t>
  </si>
  <si>
    <t>045002000</t>
  </si>
  <si>
    <t>Kompletační a koordinační činnost</t>
  </si>
  <si>
    <t>535088489</t>
  </si>
  <si>
    <t>https://podminky.urs.cz/item/CS_URS_2024_01/045002000</t>
  </si>
  <si>
    <t>162</t>
  </si>
  <si>
    <t>04930300-1</t>
  </si>
  <si>
    <t>Náklady vzniklé v souvislosti s předáním stavby - pěstební péče: 1 rok</t>
  </si>
  <si>
    <t>-1835314454</t>
  </si>
  <si>
    <t>VRN7</t>
  </si>
  <si>
    <t>Provozní vlivy</t>
  </si>
  <si>
    <t>163</t>
  </si>
  <si>
    <t>07000100-1</t>
  </si>
  <si>
    <t>Provozní vlivy - Úklid stavbou znečištěných pozemních komunikací během celé realizace díla</t>
  </si>
  <si>
    <t>263868565</t>
  </si>
  <si>
    <t>164</t>
  </si>
  <si>
    <t>07900200-1</t>
  </si>
  <si>
    <t>Ostatní provozní vlivy (přechodné dopravní značení po dobu výstavby + DIO vč. projednání)</t>
  </si>
  <si>
    <t>1521187523</t>
  </si>
  <si>
    <t>VRN9</t>
  </si>
  <si>
    <t>Ostatní náklady</t>
  </si>
  <si>
    <t>165</t>
  </si>
  <si>
    <t>09100300-1</t>
  </si>
  <si>
    <t>Ostatní náklady - Fotodokumentace</t>
  </si>
  <si>
    <t>1649131166</t>
  </si>
  <si>
    <t xml:space="preserve">Ostatní náklady - Fotodokumentace
</t>
  </si>
  <si>
    <t>Poznámka k položce:_x000d_
před stavbou a během stavby</t>
  </si>
  <si>
    <t>SO 401 - Veřejné osvětlení, MAN</t>
  </si>
  <si>
    <t>HSV - HSV</t>
  </si>
  <si>
    <t xml:space="preserve">    SO 401 - Veřejné osvětlení, MAN</t>
  </si>
  <si>
    <t>1307768882</t>
  </si>
  <si>
    <t>Veřejné osvětlení, MAN - viz samostatný výkaz výměr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</si>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</sst>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5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3" fillId="0" borderId="23" xfId="0" applyFont="1" applyBorder="1" applyAlignment="1" applyProtection="1">
      <alignment horizontal="center" vertical="center"/>
    </xf>
    <xf numFmtId="49" fontId="33" fillId="0" borderId="23" xfId="0" applyNumberFormat="1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center" vertical="center" wrapText="1"/>
    </xf>
    <xf numFmtId="167" fontId="33" fillId="0" borderId="23" xfId="0" applyNumberFormat="1" applyFont="1" applyBorder="1" applyAlignment="1" applyProtection="1">
      <alignment vertical="center"/>
    </xf>
    <xf numFmtId="4" fontId="33" fillId="2" borderId="23" xfId="0" applyNumberFormat="1" applyFont="1" applyFill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</xf>
    <xf numFmtId="0" fontId="34" fillId="0" borderId="4" xfId="0" applyFont="1" applyBorder="1" applyAlignment="1">
      <alignment vertical="center"/>
    </xf>
    <xf numFmtId="0" fontId="33" fillId="2" borderId="15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39" fillId="0" borderId="0" xfId="0" applyFont="1" applyAlignment="1" applyProtection="1">
      <alignment vertical="center" wrapText="1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144" TargetMode="External" /><Relationship Id="rId2" Type="http://schemas.openxmlformats.org/officeDocument/2006/relationships/hyperlink" Target="https://podminky.urs.cz/item/CS_URS_2024_01/113106521" TargetMode="External" /><Relationship Id="rId3" Type="http://schemas.openxmlformats.org/officeDocument/2006/relationships/hyperlink" Target="https://podminky.urs.cz/item/CS_URS_2024_01/113107111" TargetMode="External" /><Relationship Id="rId4" Type="http://schemas.openxmlformats.org/officeDocument/2006/relationships/hyperlink" Target="https://podminky.urs.cz/item/CS_URS_2024_01/113107112" TargetMode="External" /><Relationship Id="rId5" Type="http://schemas.openxmlformats.org/officeDocument/2006/relationships/hyperlink" Target="https://podminky.urs.cz/item/CS_URS_2024_01/113107123" TargetMode="External" /><Relationship Id="rId6" Type="http://schemas.openxmlformats.org/officeDocument/2006/relationships/hyperlink" Target="https://podminky.urs.cz/item/CS_URS_2024_01/113107124" TargetMode="External" /><Relationship Id="rId7" Type="http://schemas.openxmlformats.org/officeDocument/2006/relationships/hyperlink" Target="https://podminky.urs.cz/item/CS_URS_2024_01/113107126" TargetMode="External" /><Relationship Id="rId8" Type="http://schemas.openxmlformats.org/officeDocument/2006/relationships/hyperlink" Target="https://podminky.urs.cz/item/CS_URS_2024_01/113107131" TargetMode="External" /><Relationship Id="rId9" Type="http://schemas.openxmlformats.org/officeDocument/2006/relationships/hyperlink" Target="https://podminky.urs.cz/item/CS_URS_2024_01/113107132" TargetMode="External" /><Relationship Id="rId10" Type="http://schemas.openxmlformats.org/officeDocument/2006/relationships/hyperlink" Target="https://podminky.urs.cz/item/CS_URS_2024_01/113107137" TargetMode="External" /><Relationship Id="rId11" Type="http://schemas.openxmlformats.org/officeDocument/2006/relationships/hyperlink" Target="https://podminky.urs.cz/item/CS_URS_2024_01/113107221" TargetMode="External" /><Relationship Id="rId12" Type="http://schemas.openxmlformats.org/officeDocument/2006/relationships/hyperlink" Target="https://podminky.urs.cz/item/CS_URS_2024_01/113107222" TargetMode="External" /><Relationship Id="rId13" Type="http://schemas.openxmlformats.org/officeDocument/2006/relationships/hyperlink" Target="https://podminky.urs.cz/item/CS_URS_2024_01/113107223" TargetMode="External" /><Relationship Id="rId14" Type="http://schemas.openxmlformats.org/officeDocument/2006/relationships/hyperlink" Target="https://podminky.urs.cz/item/CS_URS_2024_01/113107224" TargetMode="External" /><Relationship Id="rId15" Type="http://schemas.openxmlformats.org/officeDocument/2006/relationships/hyperlink" Target="https://podminky.urs.cz/item/CS_URS_2024_01/113107226" TargetMode="External" /><Relationship Id="rId16" Type="http://schemas.openxmlformats.org/officeDocument/2006/relationships/hyperlink" Target="https://podminky.urs.cz/item/CS_URS_2024_01/113107231" TargetMode="External" /><Relationship Id="rId17" Type="http://schemas.openxmlformats.org/officeDocument/2006/relationships/hyperlink" Target="https://podminky.urs.cz/item/CS_URS_2024_01/113107232" TargetMode="External" /><Relationship Id="rId18" Type="http://schemas.openxmlformats.org/officeDocument/2006/relationships/hyperlink" Target="https://podminky.urs.cz/item/CS_URS_2024_01/113107237" TargetMode="External" /><Relationship Id="rId19" Type="http://schemas.openxmlformats.org/officeDocument/2006/relationships/hyperlink" Target="https://podminky.urs.cz/item/CS_URS_2024_01/113107241" TargetMode="External" /><Relationship Id="rId20" Type="http://schemas.openxmlformats.org/officeDocument/2006/relationships/hyperlink" Target="https://podminky.urs.cz/item/CS_URS_2024_01/113107245" TargetMode="External" /><Relationship Id="rId21" Type="http://schemas.openxmlformats.org/officeDocument/2006/relationships/hyperlink" Target="https://podminky.urs.cz/item/CS_URS_2024_01/113154264" TargetMode="External" /><Relationship Id="rId22" Type="http://schemas.openxmlformats.org/officeDocument/2006/relationships/hyperlink" Target="https://podminky.urs.cz/item/CS_URS_2024_01/113201112" TargetMode="External" /><Relationship Id="rId23" Type="http://schemas.openxmlformats.org/officeDocument/2006/relationships/hyperlink" Target="https://podminky.urs.cz/item/CS_URS_2024_01/113204111" TargetMode="External" /><Relationship Id="rId24" Type="http://schemas.openxmlformats.org/officeDocument/2006/relationships/hyperlink" Target="https://podminky.urs.cz/item/CS_URS_2024_01/121151113" TargetMode="External" /><Relationship Id="rId25" Type="http://schemas.openxmlformats.org/officeDocument/2006/relationships/hyperlink" Target="https://podminky.urs.cz/item/CS_URS_2024_01/122252206" TargetMode="External" /><Relationship Id="rId26" Type="http://schemas.openxmlformats.org/officeDocument/2006/relationships/hyperlink" Target="https://podminky.urs.cz/item/CS_URS_2024_01/131151102" TargetMode="External" /><Relationship Id="rId27" Type="http://schemas.openxmlformats.org/officeDocument/2006/relationships/hyperlink" Target="https://podminky.urs.cz/item/CS_URS_2024_01/132151101" TargetMode="External" /><Relationship Id="rId28" Type="http://schemas.openxmlformats.org/officeDocument/2006/relationships/hyperlink" Target="https://podminky.urs.cz/item/CS_URS_2024_01/162751117" TargetMode="External" /><Relationship Id="rId29" Type="http://schemas.openxmlformats.org/officeDocument/2006/relationships/hyperlink" Target="https://podminky.urs.cz/item/CS_URS_2024_01/162751119" TargetMode="External" /><Relationship Id="rId30" Type="http://schemas.openxmlformats.org/officeDocument/2006/relationships/hyperlink" Target="https://podminky.urs.cz/item/CS_URS_2024_01/171152111" TargetMode="External" /><Relationship Id="rId31" Type="http://schemas.openxmlformats.org/officeDocument/2006/relationships/hyperlink" Target="https://podminky.urs.cz/item/CS_URS_2024_01/171201231" TargetMode="External" /><Relationship Id="rId32" Type="http://schemas.openxmlformats.org/officeDocument/2006/relationships/hyperlink" Target="https://podminky.urs.cz/item/CS_URS_2024_01/175111101" TargetMode="External" /><Relationship Id="rId33" Type="http://schemas.openxmlformats.org/officeDocument/2006/relationships/hyperlink" Target="https://podminky.urs.cz/item/CS_URS_2024_01/181152302" TargetMode="External" /><Relationship Id="rId34" Type="http://schemas.openxmlformats.org/officeDocument/2006/relationships/hyperlink" Target="https://podminky.urs.cz/item/CS_URS_2024_01/181351103" TargetMode="External" /><Relationship Id="rId35" Type="http://schemas.openxmlformats.org/officeDocument/2006/relationships/hyperlink" Target="https://podminky.urs.cz/item/CS_URS_2024_01/181411131" TargetMode="External" /><Relationship Id="rId36" Type="http://schemas.openxmlformats.org/officeDocument/2006/relationships/hyperlink" Target="https://podminky.urs.cz/item/CS_URS_2024_01/348942142" TargetMode="External" /><Relationship Id="rId37" Type="http://schemas.openxmlformats.org/officeDocument/2006/relationships/hyperlink" Target="https://podminky.urs.cz/item/CS_URS_2024_01/564770001" TargetMode="External" /><Relationship Id="rId38" Type="http://schemas.openxmlformats.org/officeDocument/2006/relationships/hyperlink" Target="https://podminky.urs.cz/item/CS_URS_2024_01/564770101" TargetMode="External" /><Relationship Id="rId39" Type="http://schemas.openxmlformats.org/officeDocument/2006/relationships/hyperlink" Target="https://podminky.urs.cz/item/CS_URS_2024_01/564811011" TargetMode="External" /><Relationship Id="rId40" Type="http://schemas.openxmlformats.org/officeDocument/2006/relationships/hyperlink" Target="https://podminky.urs.cz/item/CS_URS_2024_01/564831111" TargetMode="External" /><Relationship Id="rId41" Type="http://schemas.openxmlformats.org/officeDocument/2006/relationships/hyperlink" Target="https://podminky.urs.cz/item/CS_URS_2024_01/564851111" TargetMode="External" /><Relationship Id="rId42" Type="http://schemas.openxmlformats.org/officeDocument/2006/relationships/hyperlink" Target="https://podminky.urs.cz/item/CS_URS_2024_01/564861111" TargetMode="External" /><Relationship Id="rId43" Type="http://schemas.openxmlformats.org/officeDocument/2006/relationships/hyperlink" Target="https://podminky.urs.cz/item/CS_URS_2024_01/564952111" TargetMode="External" /><Relationship Id="rId44" Type="http://schemas.openxmlformats.org/officeDocument/2006/relationships/hyperlink" Target="https://podminky.urs.cz/item/CS_URS_2024_01/565165121" TargetMode="External" /><Relationship Id="rId45" Type="http://schemas.openxmlformats.org/officeDocument/2006/relationships/hyperlink" Target="https://podminky.urs.cz/item/CS_URS_2024_01/567121109" TargetMode="External" /><Relationship Id="rId46" Type="http://schemas.openxmlformats.org/officeDocument/2006/relationships/hyperlink" Target="https://podminky.urs.cz/item/CS_URS_2024_01/573191111" TargetMode="External" /><Relationship Id="rId47" Type="http://schemas.openxmlformats.org/officeDocument/2006/relationships/hyperlink" Target="https://podminky.urs.cz/item/CS_URS_2024_01/573231107" TargetMode="External" /><Relationship Id="rId48" Type="http://schemas.openxmlformats.org/officeDocument/2006/relationships/hyperlink" Target="https://podminky.urs.cz/item/CS_URS_2024_01/577134141" TargetMode="External" /><Relationship Id="rId49" Type="http://schemas.openxmlformats.org/officeDocument/2006/relationships/hyperlink" Target="https://podminky.urs.cz/item/CS_URS_2024_01/591141111" TargetMode="External" /><Relationship Id="rId50" Type="http://schemas.openxmlformats.org/officeDocument/2006/relationships/hyperlink" Target="https://podminky.urs.cz/item/CS_URS_2024_01/591442111" TargetMode="External" /><Relationship Id="rId51" Type="http://schemas.openxmlformats.org/officeDocument/2006/relationships/hyperlink" Target="https://podminky.urs.cz/item/CS_URS_2024_01/596211112" TargetMode="External" /><Relationship Id="rId52" Type="http://schemas.openxmlformats.org/officeDocument/2006/relationships/hyperlink" Target="https://podminky.urs.cz/item/CS_URS_2024_01/596811311R" TargetMode="External" /><Relationship Id="rId53" Type="http://schemas.openxmlformats.org/officeDocument/2006/relationships/hyperlink" Target="https://podminky.urs.cz/item/CS_URS_2024_01/596811911" TargetMode="External" /><Relationship Id="rId54" Type="http://schemas.openxmlformats.org/officeDocument/2006/relationships/hyperlink" Target="https://podminky.urs.cz/item/CS_URS_2024_01/871350320" TargetMode="External" /><Relationship Id="rId55" Type="http://schemas.openxmlformats.org/officeDocument/2006/relationships/hyperlink" Target="https://podminky.urs.cz/item/CS_URS_2024_01/895941341" TargetMode="External" /><Relationship Id="rId56" Type="http://schemas.openxmlformats.org/officeDocument/2006/relationships/hyperlink" Target="https://podminky.urs.cz/item/CS_URS_2024_01/914111111" TargetMode="External" /><Relationship Id="rId57" Type="http://schemas.openxmlformats.org/officeDocument/2006/relationships/hyperlink" Target="https://podminky.urs.cz/item/CS_URS_2024_01/914511111" TargetMode="External" /><Relationship Id="rId58" Type="http://schemas.openxmlformats.org/officeDocument/2006/relationships/hyperlink" Target="https://podminky.urs.cz/item/CS_URS_2024_01/915111111" TargetMode="External" /><Relationship Id="rId59" Type="http://schemas.openxmlformats.org/officeDocument/2006/relationships/hyperlink" Target="https://podminky.urs.cz/item/CS_URS_2024_01/915111121" TargetMode="External" /><Relationship Id="rId60" Type="http://schemas.openxmlformats.org/officeDocument/2006/relationships/hyperlink" Target="https://podminky.urs.cz/item/CS_URS_2024_01/915121111" TargetMode="External" /><Relationship Id="rId61" Type="http://schemas.openxmlformats.org/officeDocument/2006/relationships/hyperlink" Target="https://podminky.urs.cz/item/CS_URS_2024_01/915121121" TargetMode="External" /><Relationship Id="rId62" Type="http://schemas.openxmlformats.org/officeDocument/2006/relationships/hyperlink" Target="https://podminky.urs.cz/item/CS_URS_2024_01/915131111" TargetMode="External" /><Relationship Id="rId63" Type="http://schemas.openxmlformats.org/officeDocument/2006/relationships/hyperlink" Target="https://podminky.urs.cz/item/CS_URS_2024_01/915211112" TargetMode="External" /><Relationship Id="rId64" Type="http://schemas.openxmlformats.org/officeDocument/2006/relationships/hyperlink" Target="https://podminky.urs.cz/item/CS_URS_2024_01/915211122" TargetMode="External" /><Relationship Id="rId65" Type="http://schemas.openxmlformats.org/officeDocument/2006/relationships/hyperlink" Target="https://podminky.urs.cz/item/CS_URS_2024_01/915221112" TargetMode="External" /><Relationship Id="rId66" Type="http://schemas.openxmlformats.org/officeDocument/2006/relationships/hyperlink" Target="https://podminky.urs.cz/item/CS_URS_2024_01/915221122" TargetMode="External" /><Relationship Id="rId67" Type="http://schemas.openxmlformats.org/officeDocument/2006/relationships/hyperlink" Target="https://podminky.urs.cz/item/CS_URS_2024_01/915231112" TargetMode="External" /><Relationship Id="rId68" Type="http://schemas.openxmlformats.org/officeDocument/2006/relationships/hyperlink" Target="https://podminky.urs.cz/item/CS_URS_2024_01/916231213" TargetMode="External" /><Relationship Id="rId69" Type="http://schemas.openxmlformats.org/officeDocument/2006/relationships/hyperlink" Target="https://podminky.urs.cz/item/CS_URS_2024_01/916241213" TargetMode="External" /><Relationship Id="rId70" Type="http://schemas.openxmlformats.org/officeDocument/2006/relationships/hyperlink" Target="https://podminky.urs.cz/item/CS_URS_2024_01/919121211" TargetMode="External" /><Relationship Id="rId71" Type="http://schemas.openxmlformats.org/officeDocument/2006/relationships/hyperlink" Target="https://podminky.urs.cz/item/CS_URS_2024_01/919735111" TargetMode="External" /><Relationship Id="rId72" Type="http://schemas.openxmlformats.org/officeDocument/2006/relationships/hyperlink" Target="https://podminky.urs.cz/item/CS_URS_2024_01/966006132" TargetMode="External" /><Relationship Id="rId73" Type="http://schemas.openxmlformats.org/officeDocument/2006/relationships/hyperlink" Target="https://podminky.urs.cz/item/CS_URS_2024_01/979071021" TargetMode="External" /><Relationship Id="rId74" Type="http://schemas.openxmlformats.org/officeDocument/2006/relationships/hyperlink" Target="https://podminky.urs.cz/item/CS_URS_2024_01/997221551" TargetMode="External" /><Relationship Id="rId75" Type="http://schemas.openxmlformats.org/officeDocument/2006/relationships/hyperlink" Target="https://podminky.urs.cz/item/CS_URS_2024_01/997221559" TargetMode="External" /><Relationship Id="rId76" Type="http://schemas.openxmlformats.org/officeDocument/2006/relationships/hyperlink" Target="https://podminky.urs.cz/item/CS_URS_2024_01/997221561" TargetMode="External" /><Relationship Id="rId77" Type="http://schemas.openxmlformats.org/officeDocument/2006/relationships/hyperlink" Target="https://podminky.urs.cz/item/CS_URS_2024_01/997221569" TargetMode="External" /><Relationship Id="rId78" Type="http://schemas.openxmlformats.org/officeDocument/2006/relationships/hyperlink" Target="https://podminky.urs.cz/item/CS_URS_2024_01/997221861" TargetMode="External" /><Relationship Id="rId79" Type="http://schemas.openxmlformats.org/officeDocument/2006/relationships/hyperlink" Target="https://podminky.urs.cz/item/CS_URS_2024_01/997221862" TargetMode="External" /><Relationship Id="rId80" Type="http://schemas.openxmlformats.org/officeDocument/2006/relationships/hyperlink" Target="https://podminky.urs.cz/item/CS_URS_2024_01/997221873" TargetMode="External" /><Relationship Id="rId81" Type="http://schemas.openxmlformats.org/officeDocument/2006/relationships/hyperlink" Target="https://podminky.urs.cz/item/CS_URS_2024_01/997221875" TargetMode="External" /><Relationship Id="rId82" Type="http://schemas.openxmlformats.org/officeDocument/2006/relationships/hyperlink" Target="https://podminky.urs.cz/item/CS_URS_2024_01/998225111" TargetMode="External" /><Relationship Id="rId83" Type="http://schemas.openxmlformats.org/officeDocument/2006/relationships/hyperlink" Target="https://podminky.urs.cz/item/CS_URS_2024_01/998225191" TargetMode="External" /><Relationship Id="rId84" Type="http://schemas.openxmlformats.org/officeDocument/2006/relationships/hyperlink" Target="https://podminky.urs.cz/item/CS_URS_2024_01/271542211" TargetMode="External" /><Relationship Id="rId85" Type="http://schemas.openxmlformats.org/officeDocument/2006/relationships/hyperlink" Target="https://podminky.urs.cz/item/CS_URS_2024_01/273321411" TargetMode="External" /><Relationship Id="rId86" Type="http://schemas.openxmlformats.org/officeDocument/2006/relationships/hyperlink" Target="https://podminky.urs.cz/item/CS_URS_2024_01/273362021" TargetMode="External" /><Relationship Id="rId87" Type="http://schemas.openxmlformats.org/officeDocument/2006/relationships/hyperlink" Target="https://podminky.urs.cz/item/CS_URS_2024_01/162301972" TargetMode="External" /><Relationship Id="rId88" Type="http://schemas.openxmlformats.org/officeDocument/2006/relationships/hyperlink" Target="https://podminky.urs.cz/item/CS_URS_2024_01/162201422" TargetMode="External" /><Relationship Id="rId89" Type="http://schemas.openxmlformats.org/officeDocument/2006/relationships/hyperlink" Target="https://podminky.urs.cz/item/CS_URS_2024_01/162301952" TargetMode="External" /><Relationship Id="rId90" Type="http://schemas.openxmlformats.org/officeDocument/2006/relationships/hyperlink" Target="https://podminky.urs.cz/item/CS_URS_2024_01/162201412" TargetMode="External" /><Relationship Id="rId91" Type="http://schemas.openxmlformats.org/officeDocument/2006/relationships/hyperlink" Target="https://podminky.urs.cz/item/CS_URS_2024_01/162201402" TargetMode="External" /><Relationship Id="rId92" Type="http://schemas.openxmlformats.org/officeDocument/2006/relationships/hyperlink" Target="https://podminky.urs.cz/item/CS_URS_2024_01/112151014" TargetMode="External" /><Relationship Id="rId93" Type="http://schemas.openxmlformats.org/officeDocument/2006/relationships/hyperlink" Target="https://podminky.urs.cz/item/CS_URS_2024_01/112201114" TargetMode="External" /><Relationship Id="rId94" Type="http://schemas.openxmlformats.org/officeDocument/2006/relationships/hyperlink" Target="https://podminky.urs.cz/item/CS_URS_2024_01/162301932" TargetMode="External" /><Relationship Id="rId95" Type="http://schemas.openxmlformats.org/officeDocument/2006/relationships/hyperlink" Target="https://podminky.urs.cz/item/CS_URS_2024_01/183101324" TargetMode="External" /><Relationship Id="rId96" Type="http://schemas.openxmlformats.org/officeDocument/2006/relationships/hyperlink" Target="https://podminky.urs.cz/item/CS_URS_2024_01/184215132" TargetMode="External" /><Relationship Id="rId97" Type="http://schemas.openxmlformats.org/officeDocument/2006/relationships/hyperlink" Target="https://podminky.urs.cz/item/CS_URS_2024_01/919791013" TargetMode="External" /><Relationship Id="rId98" Type="http://schemas.openxmlformats.org/officeDocument/2006/relationships/hyperlink" Target="https://podminky.urs.cz/item/CS_URS_2024_01/767161813" TargetMode="External" /><Relationship Id="rId99" Type="http://schemas.openxmlformats.org/officeDocument/2006/relationships/hyperlink" Target="https://podminky.urs.cz/item/CS_URS_2024_01/998767201" TargetMode="External" /><Relationship Id="rId100" Type="http://schemas.openxmlformats.org/officeDocument/2006/relationships/hyperlink" Target="https://podminky.urs.cz/item/CS_URS_2024_01/012103000" TargetMode="External" /><Relationship Id="rId101" Type="http://schemas.openxmlformats.org/officeDocument/2006/relationships/hyperlink" Target="https://podminky.urs.cz/item/CS_URS_2024_01/012203000" TargetMode="External" /><Relationship Id="rId102" Type="http://schemas.openxmlformats.org/officeDocument/2006/relationships/hyperlink" Target="https://podminky.urs.cz/item/CS_URS_2024_01/012303000" TargetMode="External" /><Relationship Id="rId103" Type="http://schemas.openxmlformats.org/officeDocument/2006/relationships/hyperlink" Target="https://podminky.urs.cz/item/CS_URS_2024_01/013254000" TargetMode="External" /><Relationship Id="rId104" Type="http://schemas.openxmlformats.org/officeDocument/2006/relationships/hyperlink" Target="https://podminky.urs.cz/item/CS_URS_2024_01/013274000" TargetMode="External" /><Relationship Id="rId105" Type="http://schemas.openxmlformats.org/officeDocument/2006/relationships/hyperlink" Target="https://podminky.urs.cz/item/CS_URS_2024_01/013284000" TargetMode="External" /><Relationship Id="rId106" Type="http://schemas.openxmlformats.org/officeDocument/2006/relationships/hyperlink" Target="https://podminky.urs.cz/item/CS_URS_2024_01/030001000" TargetMode="External" /><Relationship Id="rId107" Type="http://schemas.openxmlformats.org/officeDocument/2006/relationships/hyperlink" Target="https://podminky.urs.cz/item/CS_URS_2024_01/034503000" TargetMode="External" /><Relationship Id="rId108" Type="http://schemas.openxmlformats.org/officeDocument/2006/relationships/hyperlink" Target="https://podminky.urs.cz/item/CS_URS_2024_01/043134000" TargetMode="External" /><Relationship Id="rId109" Type="http://schemas.openxmlformats.org/officeDocument/2006/relationships/hyperlink" Target="https://podminky.urs.cz/item/CS_URS_2024_01/045002000" TargetMode="External" /><Relationship Id="rId11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33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35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38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40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41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42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43</v>
      </c>
      <c r="E29" s="48"/>
      <c r="F29" s="33" t="s">
        <v>44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45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46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47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48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52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19_010-CV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Rekonstrukce ulice Školní, Chomutov_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1. 3. 2024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STATUTÁRNÍ MĚSTO CHOMUTOV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32</v>
      </c>
      <c r="AJ49" s="41"/>
      <c r="AK49" s="41"/>
      <c r="AL49" s="41"/>
      <c r="AM49" s="74" t="str">
        <f>IF(E17="","",E17)</f>
        <v>ADVISIA s.r.o.</v>
      </c>
      <c r="AN49" s="65"/>
      <c r="AO49" s="65"/>
      <c r="AP49" s="65"/>
      <c r="AQ49" s="41"/>
      <c r="AR49" s="45"/>
      <c r="AS49" s="75" t="s">
        <v>53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30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36</v>
      </c>
      <c r="AJ50" s="41"/>
      <c r="AK50" s="41"/>
      <c r="AL50" s="41"/>
      <c r="AM50" s="74" t="str">
        <f>IF(E20="","",E20)</f>
        <v>ADVISIA s.r.o.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54</v>
      </c>
      <c r="D52" s="88"/>
      <c r="E52" s="88"/>
      <c r="F52" s="88"/>
      <c r="G52" s="88"/>
      <c r="H52" s="89"/>
      <c r="I52" s="90" t="s">
        <v>55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56</v>
      </c>
      <c r="AH52" s="88"/>
      <c r="AI52" s="88"/>
      <c r="AJ52" s="88"/>
      <c r="AK52" s="88"/>
      <c r="AL52" s="88"/>
      <c r="AM52" s="88"/>
      <c r="AN52" s="90" t="s">
        <v>57</v>
      </c>
      <c r="AO52" s="88"/>
      <c r="AP52" s="88"/>
      <c r="AQ52" s="92" t="s">
        <v>58</v>
      </c>
      <c r="AR52" s="45"/>
      <c r="AS52" s="93" t="s">
        <v>59</v>
      </c>
      <c r="AT52" s="94" t="s">
        <v>60</v>
      </c>
      <c r="AU52" s="94" t="s">
        <v>61</v>
      </c>
      <c r="AV52" s="94" t="s">
        <v>62</v>
      </c>
      <c r="AW52" s="94" t="s">
        <v>63</v>
      </c>
      <c r="AX52" s="94" t="s">
        <v>64</v>
      </c>
      <c r="AY52" s="94" t="s">
        <v>65</v>
      </c>
      <c r="AZ52" s="94" t="s">
        <v>66</v>
      </c>
      <c r="BA52" s="94" t="s">
        <v>67</v>
      </c>
      <c r="BB52" s="94" t="s">
        <v>68</v>
      </c>
      <c r="BC52" s="94" t="s">
        <v>69</v>
      </c>
      <c r="BD52" s="95" t="s">
        <v>70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71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ROUND(SUM(AS55:AS56),2)</f>
        <v>0</v>
      </c>
      <c r="AT54" s="107">
        <f>ROUND(SUM(AV54:AW54),2)</f>
        <v>0</v>
      </c>
      <c r="AU54" s="108">
        <f>ROUND(SUM(AU55:AU56),5)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ROUND(SUM(AZ55:AZ56),2)</f>
        <v>0</v>
      </c>
      <c r="BA54" s="107">
        <f>ROUND(SUM(BA55:BA56),2)</f>
        <v>0</v>
      </c>
      <c r="BB54" s="107">
        <f>ROUND(SUM(BB55:BB56),2)</f>
        <v>0</v>
      </c>
      <c r="BC54" s="107">
        <f>ROUND(SUM(BC55:BC56),2)</f>
        <v>0</v>
      </c>
      <c r="BD54" s="109">
        <f>ROUND(SUM(BD55:BD56),2)</f>
        <v>0</v>
      </c>
      <c r="BE54" s="6"/>
      <c r="BS54" s="110" t="s">
        <v>72</v>
      </c>
      <c r="BT54" s="110" t="s">
        <v>73</v>
      </c>
      <c r="BU54" s="111" t="s">
        <v>74</v>
      </c>
      <c r="BV54" s="110" t="s">
        <v>75</v>
      </c>
      <c r="BW54" s="110" t="s">
        <v>5</v>
      </c>
      <c r="BX54" s="110" t="s">
        <v>76</v>
      </c>
      <c r="CL54" s="110" t="s">
        <v>19</v>
      </c>
    </row>
    <row r="55" s="7" customFormat="1" ht="16.5" customHeight="1">
      <c r="A55" s="112" t="s">
        <v>77</v>
      </c>
      <c r="B55" s="113"/>
      <c r="C55" s="114"/>
      <c r="D55" s="115" t="s">
        <v>78</v>
      </c>
      <c r="E55" s="115"/>
      <c r="F55" s="115"/>
      <c r="G55" s="115"/>
      <c r="H55" s="115"/>
      <c r="I55" s="116"/>
      <c r="J55" s="115" t="s">
        <v>79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 101 - Komunikace a zpe...'!J30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80</v>
      </c>
      <c r="AR55" s="119"/>
      <c r="AS55" s="120">
        <v>0</v>
      </c>
      <c r="AT55" s="121">
        <f>ROUND(SUM(AV55:AW55),2)</f>
        <v>0</v>
      </c>
      <c r="AU55" s="122">
        <f>'SO 101 - Komunikace a zpe...'!P98</f>
        <v>0</v>
      </c>
      <c r="AV55" s="121">
        <f>'SO 101 - Komunikace a zpe...'!J33</f>
        <v>0</v>
      </c>
      <c r="AW55" s="121">
        <f>'SO 101 - Komunikace a zpe...'!J34</f>
        <v>0</v>
      </c>
      <c r="AX55" s="121">
        <f>'SO 101 - Komunikace a zpe...'!J35</f>
        <v>0</v>
      </c>
      <c r="AY55" s="121">
        <f>'SO 101 - Komunikace a zpe...'!J36</f>
        <v>0</v>
      </c>
      <c r="AZ55" s="121">
        <f>'SO 101 - Komunikace a zpe...'!F33</f>
        <v>0</v>
      </c>
      <c r="BA55" s="121">
        <f>'SO 101 - Komunikace a zpe...'!F34</f>
        <v>0</v>
      </c>
      <c r="BB55" s="121">
        <f>'SO 101 - Komunikace a zpe...'!F35</f>
        <v>0</v>
      </c>
      <c r="BC55" s="121">
        <f>'SO 101 - Komunikace a zpe...'!F36</f>
        <v>0</v>
      </c>
      <c r="BD55" s="123">
        <f>'SO 101 - Komunikace a zpe...'!F37</f>
        <v>0</v>
      </c>
      <c r="BE55" s="7"/>
      <c r="BT55" s="124" t="s">
        <v>81</v>
      </c>
      <c r="BV55" s="124" t="s">
        <v>75</v>
      </c>
      <c r="BW55" s="124" t="s">
        <v>82</v>
      </c>
      <c r="BX55" s="124" t="s">
        <v>5</v>
      </c>
      <c r="CL55" s="124" t="s">
        <v>19</v>
      </c>
      <c r="CM55" s="124" t="s">
        <v>83</v>
      </c>
    </row>
    <row r="56" s="7" customFormat="1" ht="16.5" customHeight="1">
      <c r="A56" s="112" t="s">
        <v>77</v>
      </c>
      <c r="B56" s="113"/>
      <c r="C56" s="114"/>
      <c r="D56" s="115" t="s">
        <v>84</v>
      </c>
      <c r="E56" s="115"/>
      <c r="F56" s="115"/>
      <c r="G56" s="115"/>
      <c r="H56" s="115"/>
      <c r="I56" s="116"/>
      <c r="J56" s="115" t="s">
        <v>85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'SO 401 - Veřejné osvětlen...'!J30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80</v>
      </c>
      <c r="AR56" s="119"/>
      <c r="AS56" s="125">
        <v>0</v>
      </c>
      <c r="AT56" s="126">
        <f>ROUND(SUM(AV56:AW56),2)</f>
        <v>0</v>
      </c>
      <c r="AU56" s="127">
        <f>'SO 401 - Veřejné osvětlen...'!P81</f>
        <v>0</v>
      </c>
      <c r="AV56" s="126">
        <f>'SO 401 - Veřejné osvětlen...'!J33</f>
        <v>0</v>
      </c>
      <c r="AW56" s="126">
        <f>'SO 401 - Veřejné osvětlen...'!J34</f>
        <v>0</v>
      </c>
      <c r="AX56" s="126">
        <f>'SO 401 - Veřejné osvětlen...'!J35</f>
        <v>0</v>
      </c>
      <c r="AY56" s="126">
        <f>'SO 401 - Veřejné osvětlen...'!J36</f>
        <v>0</v>
      </c>
      <c r="AZ56" s="126">
        <f>'SO 401 - Veřejné osvětlen...'!F33</f>
        <v>0</v>
      </c>
      <c r="BA56" s="126">
        <f>'SO 401 - Veřejné osvětlen...'!F34</f>
        <v>0</v>
      </c>
      <c r="BB56" s="126">
        <f>'SO 401 - Veřejné osvětlen...'!F35</f>
        <v>0</v>
      </c>
      <c r="BC56" s="126">
        <f>'SO 401 - Veřejné osvětlen...'!F36</f>
        <v>0</v>
      </c>
      <c r="BD56" s="128">
        <f>'SO 401 - Veřejné osvětlen...'!F37</f>
        <v>0</v>
      </c>
      <c r="BE56" s="7"/>
      <c r="BT56" s="124" t="s">
        <v>81</v>
      </c>
      <c r="BV56" s="124" t="s">
        <v>75</v>
      </c>
      <c r="BW56" s="124" t="s">
        <v>86</v>
      </c>
      <c r="BX56" s="124" t="s">
        <v>5</v>
      </c>
      <c r="CL56" s="124" t="s">
        <v>19</v>
      </c>
      <c r="CM56" s="124" t="s">
        <v>83</v>
      </c>
    </row>
    <row r="57" s="2" customFormat="1" ht="30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  <row r="58" s="2" customFormat="1" ht="6.96" customHeight="1">
      <c r="A58" s="39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</sheetData>
  <sheetProtection sheet="1" formatColumns="0" formatRows="0" objects="1" scenarios="1" spinCount="100000" saltValue="/U1hybU3wH8vJCBnpNgHCPZ308He9koprrKz6pziipjnnnpI86P3vJRIpXQZIXzt6UxS++36cuz5bCJ5UE0EJA==" hashValue="v5hN2T+Qap8CbfTITEfjNtICX2VLYvaBDrw97xZRgtl+0HiReOCeKvFyngUJrRTkBYsmWjdHXtutTyHw4FsFig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SO 101 - Komunikace a zpe...'!C2" display="/"/>
    <hyperlink ref="A56" location="'SO 401 - Veřejné osvětlen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87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Rekonstrukce ulice Školní, Chomutov_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89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1. 3. 2024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33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">
        <v>33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34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ROUND(J98,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ROUND((SUM(BE98:BE947)),  2)</f>
        <v>0</v>
      </c>
      <c r="G33" s="39"/>
      <c r="H33" s="39"/>
      <c r="I33" s="149">
        <v>0.20999999999999999</v>
      </c>
      <c r="J33" s="148">
        <f>ROUND(((SUM(BE98:BE947))*I33),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ROUND((SUM(BF98:BF947)),  2)</f>
        <v>0</v>
      </c>
      <c r="G34" s="39"/>
      <c r="H34" s="39"/>
      <c r="I34" s="149">
        <v>0.12</v>
      </c>
      <c r="J34" s="148">
        <f>ROUND(((SUM(BF98:BF947))*I34),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ROUND((SUM(BG98:BG947)),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ROUND((SUM(BH98:BH947)),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ROUND((SUM(BI98:BI947)),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Rekonstrukce ulice Školní, Chomutov_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101 - Komunikace a zpevněné plochy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1. 3. 2024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STATUTÁRNÍ MĚSTO CHOMUTOV </v>
      </c>
      <c r="G54" s="41"/>
      <c r="H54" s="41"/>
      <c r="I54" s="33" t="s">
        <v>32</v>
      </c>
      <c r="J54" s="37" t="str">
        <f>E21</f>
        <v>ADVISIA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ADVISIA s.r.o.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91</v>
      </c>
      <c r="D57" s="163"/>
      <c r="E57" s="163"/>
      <c r="F57" s="163"/>
      <c r="G57" s="163"/>
      <c r="H57" s="163"/>
      <c r="I57" s="163"/>
      <c r="J57" s="164" t="s">
        <v>92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J98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93</v>
      </c>
    </row>
    <row r="60" s="9" customFormat="1" ht="24.96" customHeight="1">
      <c r="A60" s="9"/>
      <c r="B60" s="166"/>
      <c r="C60" s="167"/>
      <c r="D60" s="168" t="s">
        <v>94</v>
      </c>
      <c r="E60" s="169"/>
      <c r="F60" s="169"/>
      <c r="G60" s="169"/>
      <c r="H60" s="169"/>
      <c r="I60" s="169"/>
      <c r="J60" s="170">
        <f>J99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95</v>
      </c>
      <c r="E61" s="175"/>
      <c r="F61" s="175"/>
      <c r="G61" s="175"/>
      <c r="H61" s="175"/>
      <c r="I61" s="175"/>
      <c r="J61" s="176">
        <f>J100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96</v>
      </c>
      <c r="E62" s="175"/>
      <c r="F62" s="175"/>
      <c r="G62" s="175"/>
      <c r="H62" s="175"/>
      <c r="I62" s="175"/>
      <c r="J62" s="176">
        <f>J421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97</v>
      </c>
      <c r="E63" s="175"/>
      <c r="F63" s="175"/>
      <c r="G63" s="175"/>
      <c r="H63" s="175"/>
      <c r="I63" s="175"/>
      <c r="J63" s="176">
        <f>J426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98</v>
      </c>
      <c r="E64" s="175"/>
      <c r="F64" s="175"/>
      <c r="G64" s="175"/>
      <c r="H64" s="175"/>
      <c r="I64" s="175"/>
      <c r="J64" s="176">
        <f>J584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99</v>
      </c>
      <c r="E65" s="175"/>
      <c r="F65" s="175"/>
      <c r="G65" s="175"/>
      <c r="H65" s="175"/>
      <c r="I65" s="175"/>
      <c r="J65" s="176">
        <f>J607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100</v>
      </c>
      <c r="E66" s="175"/>
      <c r="F66" s="175"/>
      <c r="G66" s="175"/>
      <c r="H66" s="175"/>
      <c r="I66" s="175"/>
      <c r="J66" s="176">
        <f>J763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101</v>
      </c>
      <c r="E67" s="175"/>
      <c r="F67" s="175"/>
      <c r="G67" s="175"/>
      <c r="H67" s="175"/>
      <c r="I67" s="175"/>
      <c r="J67" s="176">
        <f>J797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102</v>
      </c>
      <c r="E68" s="175"/>
      <c r="F68" s="175"/>
      <c r="G68" s="175"/>
      <c r="H68" s="175"/>
      <c r="I68" s="175"/>
      <c r="J68" s="176">
        <f>J804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103</v>
      </c>
      <c r="E69" s="175"/>
      <c r="F69" s="175"/>
      <c r="G69" s="175"/>
      <c r="H69" s="175"/>
      <c r="I69" s="175"/>
      <c r="J69" s="176">
        <f>J831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104</v>
      </c>
      <c r="E70" s="175"/>
      <c r="F70" s="175"/>
      <c r="G70" s="175"/>
      <c r="H70" s="175"/>
      <c r="I70" s="175"/>
      <c r="J70" s="176">
        <f>J835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6"/>
      <c r="C71" s="167"/>
      <c r="D71" s="168" t="s">
        <v>105</v>
      </c>
      <c r="E71" s="169"/>
      <c r="F71" s="169"/>
      <c r="G71" s="169"/>
      <c r="H71" s="169"/>
      <c r="I71" s="169"/>
      <c r="J71" s="170">
        <f>J888</f>
        <v>0</v>
      </c>
      <c r="K71" s="167"/>
      <c r="L71" s="17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2"/>
      <c r="C72" s="173"/>
      <c r="D72" s="174" t="s">
        <v>106</v>
      </c>
      <c r="E72" s="175"/>
      <c r="F72" s="175"/>
      <c r="G72" s="175"/>
      <c r="H72" s="175"/>
      <c r="I72" s="175"/>
      <c r="J72" s="176">
        <f>J889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66"/>
      <c r="C73" s="167"/>
      <c r="D73" s="168" t="s">
        <v>107</v>
      </c>
      <c r="E73" s="169"/>
      <c r="F73" s="169"/>
      <c r="G73" s="169"/>
      <c r="H73" s="169"/>
      <c r="I73" s="169"/>
      <c r="J73" s="170">
        <f>J898</f>
        <v>0</v>
      </c>
      <c r="K73" s="167"/>
      <c r="L73" s="17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72"/>
      <c r="C74" s="173"/>
      <c r="D74" s="174" t="s">
        <v>108</v>
      </c>
      <c r="E74" s="175"/>
      <c r="F74" s="175"/>
      <c r="G74" s="175"/>
      <c r="H74" s="175"/>
      <c r="I74" s="175"/>
      <c r="J74" s="176">
        <f>J899</f>
        <v>0</v>
      </c>
      <c r="K74" s="173"/>
      <c r="L74" s="17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2"/>
      <c r="C75" s="173"/>
      <c r="D75" s="174" t="s">
        <v>109</v>
      </c>
      <c r="E75" s="175"/>
      <c r="F75" s="175"/>
      <c r="G75" s="175"/>
      <c r="H75" s="175"/>
      <c r="I75" s="175"/>
      <c r="J75" s="176">
        <f>J923</f>
        <v>0</v>
      </c>
      <c r="K75" s="173"/>
      <c r="L75" s="17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2"/>
      <c r="C76" s="173"/>
      <c r="D76" s="174" t="s">
        <v>110</v>
      </c>
      <c r="E76" s="175"/>
      <c r="F76" s="175"/>
      <c r="G76" s="175"/>
      <c r="H76" s="175"/>
      <c r="I76" s="175"/>
      <c r="J76" s="176">
        <f>J930</f>
        <v>0</v>
      </c>
      <c r="K76" s="173"/>
      <c r="L76" s="17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2"/>
      <c r="C77" s="173"/>
      <c r="D77" s="174" t="s">
        <v>111</v>
      </c>
      <c r="E77" s="175"/>
      <c r="F77" s="175"/>
      <c r="G77" s="175"/>
      <c r="H77" s="175"/>
      <c r="I77" s="175"/>
      <c r="J77" s="176">
        <f>J939</f>
        <v>0</v>
      </c>
      <c r="K77" s="173"/>
      <c r="L77" s="17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2"/>
      <c r="C78" s="173"/>
      <c r="D78" s="174" t="s">
        <v>112</v>
      </c>
      <c r="E78" s="175"/>
      <c r="F78" s="175"/>
      <c r="G78" s="175"/>
      <c r="H78" s="175"/>
      <c r="I78" s="175"/>
      <c r="J78" s="176">
        <f>J944</f>
        <v>0</v>
      </c>
      <c r="K78" s="173"/>
      <c r="L78" s="17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60"/>
      <c r="C80" s="61"/>
      <c r="D80" s="61"/>
      <c r="E80" s="61"/>
      <c r="F80" s="61"/>
      <c r="G80" s="61"/>
      <c r="H80" s="61"/>
      <c r="I80" s="61"/>
      <c r="J80" s="61"/>
      <c r="K80" s="6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4" s="2" customFormat="1" ht="6.96" customHeight="1">
      <c r="A84" s="39"/>
      <c r="B84" s="62"/>
      <c r="C84" s="63"/>
      <c r="D84" s="63"/>
      <c r="E84" s="63"/>
      <c r="F84" s="63"/>
      <c r="G84" s="63"/>
      <c r="H84" s="63"/>
      <c r="I84" s="63"/>
      <c r="J84" s="63"/>
      <c r="K84" s="63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.96" customHeight="1">
      <c r="A85" s="39"/>
      <c r="B85" s="40"/>
      <c r="C85" s="24" t="s">
        <v>113</v>
      </c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16</v>
      </c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161" t="str">
        <f>E7</f>
        <v>Rekonstrukce ulice Školní, Chomutov_</v>
      </c>
      <c r="F88" s="33"/>
      <c r="G88" s="33"/>
      <c r="H88" s="33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88</v>
      </c>
      <c r="D89" s="41"/>
      <c r="E89" s="41"/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6.5" customHeight="1">
      <c r="A90" s="39"/>
      <c r="B90" s="40"/>
      <c r="C90" s="41"/>
      <c r="D90" s="41"/>
      <c r="E90" s="70" t="str">
        <f>E9</f>
        <v>SO 101 - Komunikace a zpevněné plochy</v>
      </c>
      <c r="F90" s="41"/>
      <c r="G90" s="41"/>
      <c r="H90" s="41"/>
      <c r="I90" s="41"/>
      <c r="J90" s="41"/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21</v>
      </c>
      <c r="D92" s="41"/>
      <c r="E92" s="41"/>
      <c r="F92" s="28" t="str">
        <f>F12</f>
        <v xml:space="preserve"> </v>
      </c>
      <c r="G92" s="41"/>
      <c r="H92" s="41"/>
      <c r="I92" s="33" t="s">
        <v>23</v>
      </c>
      <c r="J92" s="73" t="str">
        <f>IF(J12="","",J12)</f>
        <v>1. 3. 2024</v>
      </c>
      <c r="K92" s="41"/>
      <c r="L92" s="13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3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25</v>
      </c>
      <c r="D94" s="41"/>
      <c r="E94" s="41"/>
      <c r="F94" s="28" t="str">
        <f>E15</f>
        <v xml:space="preserve">STATUTÁRNÍ MĚSTO CHOMUTOV </v>
      </c>
      <c r="G94" s="41"/>
      <c r="H94" s="41"/>
      <c r="I94" s="33" t="s">
        <v>32</v>
      </c>
      <c r="J94" s="37" t="str">
        <f>E21</f>
        <v>ADVISIA s.r.o.</v>
      </c>
      <c r="K94" s="41"/>
      <c r="L94" s="13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30</v>
      </c>
      <c r="D95" s="41"/>
      <c r="E95" s="41"/>
      <c r="F95" s="28" t="str">
        <f>IF(E18="","",E18)</f>
        <v>Vyplň údaj</v>
      </c>
      <c r="G95" s="41"/>
      <c r="H95" s="41"/>
      <c r="I95" s="33" t="s">
        <v>36</v>
      </c>
      <c r="J95" s="37" t="str">
        <f>E24</f>
        <v>ADVISIA s.r.o.</v>
      </c>
      <c r="K95" s="41"/>
      <c r="L95" s="13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0.32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3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11" customFormat="1" ht="29.28" customHeight="1">
      <c r="A97" s="178"/>
      <c r="B97" s="179"/>
      <c r="C97" s="180" t="s">
        <v>114</v>
      </c>
      <c r="D97" s="181" t="s">
        <v>58</v>
      </c>
      <c r="E97" s="181" t="s">
        <v>54</v>
      </c>
      <c r="F97" s="181" t="s">
        <v>55</v>
      </c>
      <c r="G97" s="181" t="s">
        <v>115</v>
      </c>
      <c r="H97" s="181" t="s">
        <v>116</v>
      </c>
      <c r="I97" s="181" t="s">
        <v>117</v>
      </c>
      <c r="J97" s="181" t="s">
        <v>92</v>
      </c>
      <c r="K97" s="182" t="s">
        <v>118</v>
      </c>
      <c r="L97" s="183"/>
      <c r="M97" s="93" t="s">
        <v>19</v>
      </c>
      <c r="N97" s="94" t="s">
        <v>43</v>
      </c>
      <c r="O97" s="94" t="s">
        <v>119</v>
      </c>
      <c r="P97" s="94" t="s">
        <v>120</v>
      </c>
      <c r="Q97" s="94" t="s">
        <v>121</v>
      </c>
      <c r="R97" s="94" t="s">
        <v>122</v>
      </c>
      <c r="S97" s="94" t="s">
        <v>123</v>
      </c>
      <c r="T97" s="95" t="s">
        <v>124</v>
      </c>
      <c r="U97" s="178"/>
      <c r="V97" s="178"/>
      <c r="W97" s="178"/>
      <c r="X97" s="178"/>
      <c r="Y97" s="178"/>
      <c r="Z97" s="178"/>
      <c r="AA97" s="178"/>
      <c r="AB97" s="178"/>
      <c r="AC97" s="178"/>
      <c r="AD97" s="178"/>
      <c r="AE97" s="178"/>
    </row>
    <row r="98" s="2" customFormat="1" ht="22.8" customHeight="1">
      <c r="A98" s="39"/>
      <c r="B98" s="40"/>
      <c r="C98" s="100" t="s">
        <v>125</v>
      </c>
      <c r="D98" s="41"/>
      <c r="E98" s="41"/>
      <c r="F98" s="41"/>
      <c r="G98" s="41"/>
      <c r="H98" s="41"/>
      <c r="I98" s="41"/>
      <c r="J98" s="184">
        <f>BK98</f>
        <v>0</v>
      </c>
      <c r="K98" s="41"/>
      <c r="L98" s="45"/>
      <c r="M98" s="96"/>
      <c r="N98" s="185"/>
      <c r="O98" s="97"/>
      <c r="P98" s="186">
        <f>P99+P888+P898</f>
        <v>0</v>
      </c>
      <c r="Q98" s="97"/>
      <c r="R98" s="186">
        <f>R99+R888+R898</f>
        <v>21887.974822060001</v>
      </c>
      <c r="S98" s="97"/>
      <c r="T98" s="187">
        <f>T99+T888+T898</f>
        <v>16736.312290000002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72</v>
      </c>
      <c r="AU98" s="18" t="s">
        <v>93</v>
      </c>
      <c r="BK98" s="188">
        <f>BK99+BK888+BK898</f>
        <v>0</v>
      </c>
    </row>
    <row r="99" s="12" customFormat="1" ht="25.92" customHeight="1">
      <c r="A99" s="12"/>
      <c r="B99" s="189"/>
      <c r="C99" s="190"/>
      <c r="D99" s="191" t="s">
        <v>72</v>
      </c>
      <c r="E99" s="192" t="s">
        <v>126</v>
      </c>
      <c r="F99" s="192" t="s">
        <v>127</v>
      </c>
      <c r="G99" s="190"/>
      <c r="H99" s="190"/>
      <c r="I99" s="193"/>
      <c r="J99" s="194">
        <f>BK99</f>
        <v>0</v>
      </c>
      <c r="K99" s="190"/>
      <c r="L99" s="195"/>
      <c r="M99" s="196"/>
      <c r="N99" s="197"/>
      <c r="O99" s="197"/>
      <c r="P99" s="198">
        <f>P100+P421+P426+P584+P607+P763+P797+P804+P831+P835</f>
        <v>0</v>
      </c>
      <c r="Q99" s="197"/>
      <c r="R99" s="198">
        <f>R100+R421+R426+R584+R607+R763+R797+R804+R831+R835</f>
        <v>21887.974822060001</v>
      </c>
      <c r="S99" s="197"/>
      <c r="T99" s="199">
        <f>T100+T421+T426+T584+T607+T763+T797+T804+T831+T835</f>
        <v>16735.425570000003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0" t="s">
        <v>81</v>
      </c>
      <c r="AT99" s="201" t="s">
        <v>72</v>
      </c>
      <c r="AU99" s="201" t="s">
        <v>73</v>
      </c>
      <c r="AY99" s="200" t="s">
        <v>128</v>
      </c>
      <c r="BK99" s="202">
        <f>BK100+BK421+BK426+BK584+BK607+BK763+BK797+BK804+BK831+BK835</f>
        <v>0</v>
      </c>
    </row>
    <row r="100" s="12" customFormat="1" ht="22.8" customHeight="1">
      <c r="A100" s="12"/>
      <c r="B100" s="189"/>
      <c r="C100" s="190"/>
      <c r="D100" s="191" t="s">
        <v>72</v>
      </c>
      <c r="E100" s="203" t="s">
        <v>81</v>
      </c>
      <c r="F100" s="203" t="s">
        <v>129</v>
      </c>
      <c r="G100" s="190"/>
      <c r="H100" s="190"/>
      <c r="I100" s="193"/>
      <c r="J100" s="204">
        <f>BK100</f>
        <v>0</v>
      </c>
      <c r="K100" s="190"/>
      <c r="L100" s="195"/>
      <c r="M100" s="196"/>
      <c r="N100" s="197"/>
      <c r="O100" s="197"/>
      <c r="P100" s="198">
        <f>SUM(P101:P420)</f>
        <v>0</v>
      </c>
      <c r="Q100" s="197"/>
      <c r="R100" s="198">
        <f>SUM(R101:R420)</f>
        <v>7353.0417578000006</v>
      </c>
      <c r="S100" s="197"/>
      <c r="T100" s="199">
        <f>SUM(T101:T420)</f>
        <v>16672.287570000004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0" t="s">
        <v>81</v>
      </c>
      <c r="AT100" s="201" t="s">
        <v>72</v>
      </c>
      <c r="AU100" s="201" t="s">
        <v>81</v>
      </c>
      <c r="AY100" s="200" t="s">
        <v>128</v>
      </c>
      <c r="BK100" s="202">
        <f>SUM(BK101:BK420)</f>
        <v>0</v>
      </c>
    </row>
    <row r="101" s="2" customFormat="1" ht="16.5" customHeight="1">
      <c r="A101" s="39"/>
      <c r="B101" s="40"/>
      <c r="C101" s="205" t="s">
        <v>81</v>
      </c>
      <c r="D101" s="205" t="s">
        <v>130</v>
      </c>
      <c r="E101" s="206" t="s">
        <v>131</v>
      </c>
      <c r="F101" s="207" t="s">
        <v>132</v>
      </c>
      <c r="G101" s="208" t="s">
        <v>133</v>
      </c>
      <c r="H101" s="209">
        <v>7050.5780000000004</v>
      </c>
      <c r="I101" s="210"/>
      <c r="J101" s="211">
        <f>ROUND(I101*H101,2)</f>
        <v>0</v>
      </c>
      <c r="K101" s="207" t="s">
        <v>134</v>
      </c>
      <c r="L101" s="212"/>
      <c r="M101" s="213" t="s">
        <v>19</v>
      </c>
      <c r="N101" s="214" t="s">
        <v>44</v>
      </c>
      <c r="O101" s="85"/>
      <c r="P101" s="215">
        <f>O101*H101</f>
        <v>0</v>
      </c>
      <c r="Q101" s="215">
        <v>1</v>
      </c>
      <c r="R101" s="215">
        <f>Q101*H101</f>
        <v>7050.5780000000004</v>
      </c>
      <c r="S101" s="215">
        <v>0</v>
      </c>
      <c r="T101" s="21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7" t="s">
        <v>135</v>
      </c>
      <c r="AT101" s="217" t="s">
        <v>130</v>
      </c>
      <c r="AU101" s="217" t="s">
        <v>83</v>
      </c>
      <c r="AY101" s="18" t="s">
        <v>128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8" t="s">
        <v>81</v>
      </c>
      <c r="BK101" s="218">
        <f>ROUND(I101*H101,2)</f>
        <v>0</v>
      </c>
      <c r="BL101" s="18" t="s">
        <v>136</v>
      </c>
      <c r="BM101" s="217" t="s">
        <v>137</v>
      </c>
    </row>
    <row r="102" s="2" customFormat="1">
      <c r="A102" s="39"/>
      <c r="B102" s="40"/>
      <c r="C102" s="41"/>
      <c r="D102" s="219" t="s">
        <v>138</v>
      </c>
      <c r="E102" s="41"/>
      <c r="F102" s="220" t="s">
        <v>132</v>
      </c>
      <c r="G102" s="41"/>
      <c r="H102" s="41"/>
      <c r="I102" s="221"/>
      <c r="J102" s="41"/>
      <c r="K102" s="41"/>
      <c r="L102" s="45"/>
      <c r="M102" s="222"/>
      <c r="N102" s="223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138</v>
      </c>
      <c r="AU102" s="18" t="s">
        <v>83</v>
      </c>
    </row>
    <row r="103" s="13" customFormat="1">
      <c r="A103" s="13"/>
      <c r="B103" s="224"/>
      <c r="C103" s="225"/>
      <c r="D103" s="219" t="s">
        <v>139</v>
      </c>
      <c r="E103" s="226" t="s">
        <v>19</v>
      </c>
      <c r="F103" s="227" t="s">
        <v>140</v>
      </c>
      <c r="G103" s="225"/>
      <c r="H103" s="228">
        <v>5004.6760000000004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139</v>
      </c>
      <c r="AU103" s="234" t="s">
        <v>83</v>
      </c>
      <c r="AV103" s="13" t="s">
        <v>83</v>
      </c>
      <c r="AW103" s="13" t="s">
        <v>35</v>
      </c>
      <c r="AX103" s="13" t="s">
        <v>73</v>
      </c>
      <c r="AY103" s="234" t="s">
        <v>128</v>
      </c>
    </row>
    <row r="104" s="13" customFormat="1">
      <c r="A104" s="13"/>
      <c r="B104" s="224"/>
      <c r="C104" s="225"/>
      <c r="D104" s="219" t="s">
        <v>139</v>
      </c>
      <c r="E104" s="226" t="s">
        <v>19</v>
      </c>
      <c r="F104" s="227" t="s">
        <v>141</v>
      </c>
      <c r="G104" s="225"/>
      <c r="H104" s="228">
        <v>852.93899999999996</v>
      </c>
      <c r="I104" s="229"/>
      <c r="J104" s="225"/>
      <c r="K104" s="225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139</v>
      </c>
      <c r="AU104" s="234" t="s">
        <v>83</v>
      </c>
      <c r="AV104" s="13" t="s">
        <v>83</v>
      </c>
      <c r="AW104" s="13" t="s">
        <v>35</v>
      </c>
      <c r="AX104" s="13" t="s">
        <v>73</v>
      </c>
      <c r="AY104" s="234" t="s">
        <v>128</v>
      </c>
    </row>
    <row r="105" s="13" customFormat="1">
      <c r="A105" s="13"/>
      <c r="B105" s="224"/>
      <c r="C105" s="225"/>
      <c r="D105" s="219" t="s">
        <v>139</v>
      </c>
      <c r="E105" s="226" t="s">
        <v>19</v>
      </c>
      <c r="F105" s="227" t="s">
        <v>142</v>
      </c>
      <c r="G105" s="225"/>
      <c r="H105" s="228">
        <v>1054.624</v>
      </c>
      <c r="I105" s="229"/>
      <c r="J105" s="225"/>
      <c r="K105" s="225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139</v>
      </c>
      <c r="AU105" s="234" t="s">
        <v>83</v>
      </c>
      <c r="AV105" s="13" t="s">
        <v>83</v>
      </c>
      <c r="AW105" s="13" t="s">
        <v>35</v>
      </c>
      <c r="AX105" s="13" t="s">
        <v>73</v>
      </c>
      <c r="AY105" s="234" t="s">
        <v>128</v>
      </c>
    </row>
    <row r="106" s="13" customFormat="1">
      <c r="A106" s="13"/>
      <c r="B106" s="224"/>
      <c r="C106" s="225"/>
      <c r="D106" s="219" t="s">
        <v>139</v>
      </c>
      <c r="E106" s="226" t="s">
        <v>19</v>
      </c>
      <c r="F106" s="227" t="s">
        <v>143</v>
      </c>
      <c r="G106" s="225"/>
      <c r="H106" s="228">
        <v>138.339</v>
      </c>
      <c r="I106" s="229"/>
      <c r="J106" s="225"/>
      <c r="K106" s="225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139</v>
      </c>
      <c r="AU106" s="234" t="s">
        <v>83</v>
      </c>
      <c r="AV106" s="13" t="s">
        <v>83</v>
      </c>
      <c r="AW106" s="13" t="s">
        <v>35</v>
      </c>
      <c r="AX106" s="13" t="s">
        <v>73</v>
      </c>
      <c r="AY106" s="234" t="s">
        <v>128</v>
      </c>
    </row>
    <row r="107" s="14" customFormat="1">
      <c r="A107" s="14"/>
      <c r="B107" s="235"/>
      <c r="C107" s="236"/>
      <c r="D107" s="219" t="s">
        <v>139</v>
      </c>
      <c r="E107" s="237" t="s">
        <v>19</v>
      </c>
      <c r="F107" s="238" t="s">
        <v>144</v>
      </c>
      <c r="G107" s="236"/>
      <c r="H107" s="239">
        <v>7050.5780000000004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5" t="s">
        <v>139</v>
      </c>
      <c r="AU107" s="245" t="s">
        <v>83</v>
      </c>
      <c r="AV107" s="14" t="s">
        <v>136</v>
      </c>
      <c r="AW107" s="14" t="s">
        <v>35</v>
      </c>
      <c r="AX107" s="14" t="s">
        <v>81</v>
      </c>
      <c r="AY107" s="245" t="s">
        <v>128</v>
      </c>
    </row>
    <row r="108" s="2" customFormat="1" ht="16.5" customHeight="1">
      <c r="A108" s="39"/>
      <c r="B108" s="40"/>
      <c r="C108" s="246" t="s">
        <v>83</v>
      </c>
      <c r="D108" s="246" t="s">
        <v>145</v>
      </c>
      <c r="E108" s="247" t="s">
        <v>146</v>
      </c>
      <c r="F108" s="248" t="s">
        <v>147</v>
      </c>
      <c r="G108" s="249" t="s">
        <v>148</v>
      </c>
      <c r="H108" s="250">
        <v>1996.1500000000001</v>
      </c>
      <c r="I108" s="251"/>
      <c r="J108" s="252">
        <f>ROUND(I108*H108,2)</f>
        <v>0</v>
      </c>
      <c r="K108" s="248" t="s">
        <v>134</v>
      </c>
      <c r="L108" s="45"/>
      <c r="M108" s="253" t="s">
        <v>19</v>
      </c>
      <c r="N108" s="254" t="s">
        <v>44</v>
      </c>
      <c r="O108" s="85"/>
      <c r="P108" s="215">
        <f>O108*H108</f>
        <v>0</v>
      </c>
      <c r="Q108" s="215">
        <v>0</v>
      </c>
      <c r="R108" s="215">
        <f>Q108*H108</f>
        <v>0</v>
      </c>
      <c r="S108" s="215">
        <v>0.26000000000000001</v>
      </c>
      <c r="T108" s="216">
        <f>S108*H108</f>
        <v>518.99900000000002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7" t="s">
        <v>136</v>
      </c>
      <c r="AT108" s="217" t="s">
        <v>145</v>
      </c>
      <c r="AU108" s="217" t="s">
        <v>83</v>
      </c>
      <c r="AY108" s="18" t="s">
        <v>128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8" t="s">
        <v>81</v>
      </c>
      <c r="BK108" s="218">
        <f>ROUND(I108*H108,2)</f>
        <v>0</v>
      </c>
      <c r="BL108" s="18" t="s">
        <v>136</v>
      </c>
      <c r="BM108" s="217" t="s">
        <v>149</v>
      </c>
    </row>
    <row r="109" s="2" customFormat="1">
      <c r="A109" s="39"/>
      <c r="B109" s="40"/>
      <c r="C109" s="41"/>
      <c r="D109" s="219" t="s">
        <v>138</v>
      </c>
      <c r="E109" s="41"/>
      <c r="F109" s="220" t="s">
        <v>150</v>
      </c>
      <c r="G109" s="41"/>
      <c r="H109" s="41"/>
      <c r="I109" s="221"/>
      <c r="J109" s="41"/>
      <c r="K109" s="41"/>
      <c r="L109" s="45"/>
      <c r="M109" s="222"/>
      <c r="N109" s="223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138</v>
      </c>
      <c r="AU109" s="18" t="s">
        <v>83</v>
      </c>
    </row>
    <row r="110" s="2" customFormat="1">
      <c r="A110" s="39"/>
      <c r="B110" s="40"/>
      <c r="C110" s="41"/>
      <c r="D110" s="255" t="s">
        <v>151</v>
      </c>
      <c r="E110" s="41"/>
      <c r="F110" s="256" t="s">
        <v>152</v>
      </c>
      <c r="G110" s="41"/>
      <c r="H110" s="41"/>
      <c r="I110" s="221"/>
      <c r="J110" s="41"/>
      <c r="K110" s="41"/>
      <c r="L110" s="45"/>
      <c r="M110" s="222"/>
      <c r="N110" s="223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151</v>
      </c>
      <c r="AU110" s="18" t="s">
        <v>83</v>
      </c>
    </row>
    <row r="111" s="2" customFormat="1">
      <c r="A111" s="39"/>
      <c r="B111" s="40"/>
      <c r="C111" s="41"/>
      <c r="D111" s="219" t="s">
        <v>153</v>
      </c>
      <c r="E111" s="41"/>
      <c r="F111" s="257" t="s">
        <v>154</v>
      </c>
      <c r="G111" s="41"/>
      <c r="H111" s="41"/>
      <c r="I111" s="221"/>
      <c r="J111" s="41"/>
      <c r="K111" s="41"/>
      <c r="L111" s="45"/>
      <c r="M111" s="222"/>
      <c r="N111" s="223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153</v>
      </c>
      <c r="AU111" s="18" t="s">
        <v>83</v>
      </c>
    </row>
    <row r="112" s="13" customFormat="1">
      <c r="A112" s="13"/>
      <c r="B112" s="224"/>
      <c r="C112" s="225"/>
      <c r="D112" s="219" t="s">
        <v>139</v>
      </c>
      <c r="E112" s="226" t="s">
        <v>19</v>
      </c>
      <c r="F112" s="227" t="s">
        <v>155</v>
      </c>
      <c r="G112" s="225"/>
      <c r="H112" s="228">
        <v>1713.3499999999999</v>
      </c>
      <c r="I112" s="229"/>
      <c r="J112" s="225"/>
      <c r="K112" s="225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139</v>
      </c>
      <c r="AU112" s="234" t="s">
        <v>83</v>
      </c>
      <c r="AV112" s="13" t="s">
        <v>83</v>
      </c>
      <c r="AW112" s="13" t="s">
        <v>35</v>
      </c>
      <c r="AX112" s="13" t="s">
        <v>73</v>
      </c>
      <c r="AY112" s="234" t="s">
        <v>128</v>
      </c>
    </row>
    <row r="113" s="13" customFormat="1">
      <c r="A113" s="13"/>
      <c r="B113" s="224"/>
      <c r="C113" s="225"/>
      <c r="D113" s="219" t="s">
        <v>139</v>
      </c>
      <c r="E113" s="226" t="s">
        <v>19</v>
      </c>
      <c r="F113" s="227" t="s">
        <v>156</v>
      </c>
      <c r="G113" s="225"/>
      <c r="H113" s="228">
        <v>160.5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139</v>
      </c>
      <c r="AU113" s="234" t="s">
        <v>83</v>
      </c>
      <c r="AV113" s="13" t="s">
        <v>83</v>
      </c>
      <c r="AW113" s="13" t="s">
        <v>35</v>
      </c>
      <c r="AX113" s="13" t="s">
        <v>73</v>
      </c>
      <c r="AY113" s="234" t="s">
        <v>128</v>
      </c>
    </row>
    <row r="114" s="13" customFormat="1">
      <c r="A114" s="13"/>
      <c r="B114" s="224"/>
      <c r="C114" s="225"/>
      <c r="D114" s="219" t="s">
        <v>139</v>
      </c>
      <c r="E114" s="226" t="s">
        <v>19</v>
      </c>
      <c r="F114" s="227" t="s">
        <v>157</v>
      </c>
      <c r="G114" s="225"/>
      <c r="H114" s="228">
        <v>28.390000000000001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139</v>
      </c>
      <c r="AU114" s="234" t="s">
        <v>83</v>
      </c>
      <c r="AV114" s="13" t="s">
        <v>83</v>
      </c>
      <c r="AW114" s="13" t="s">
        <v>35</v>
      </c>
      <c r="AX114" s="13" t="s">
        <v>73</v>
      </c>
      <c r="AY114" s="234" t="s">
        <v>128</v>
      </c>
    </row>
    <row r="115" s="13" customFormat="1">
      <c r="A115" s="13"/>
      <c r="B115" s="224"/>
      <c r="C115" s="225"/>
      <c r="D115" s="219" t="s">
        <v>139</v>
      </c>
      <c r="E115" s="226" t="s">
        <v>19</v>
      </c>
      <c r="F115" s="227" t="s">
        <v>158</v>
      </c>
      <c r="G115" s="225"/>
      <c r="H115" s="228">
        <v>8.0600000000000005</v>
      </c>
      <c r="I115" s="229"/>
      <c r="J115" s="225"/>
      <c r="K115" s="225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139</v>
      </c>
      <c r="AU115" s="234" t="s">
        <v>83</v>
      </c>
      <c r="AV115" s="13" t="s">
        <v>83</v>
      </c>
      <c r="AW115" s="13" t="s">
        <v>35</v>
      </c>
      <c r="AX115" s="13" t="s">
        <v>73</v>
      </c>
      <c r="AY115" s="234" t="s">
        <v>128</v>
      </c>
    </row>
    <row r="116" s="13" customFormat="1">
      <c r="A116" s="13"/>
      <c r="B116" s="224"/>
      <c r="C116" s="225"/>
      <c r="D116" s="219" t="s">
        <v>139</v>
      </c>
      <c r="E116" s="226" t="s">
        <v>19</v>
      </c>
      <c r="F116" s="227" t="s">
        <v>159</v>
      </c>
      <c r="G116" s="225"/>
      <c r="H116" s="228">
        <v>40.850000000000001</v>
      </c>
      <c r="I116" s="229"/>
      <c r="J116" s="225"/>
      <c r="K116" s="225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139</v>
      </c>
      <c r="AU116" s="234" t="s">
        <v>83</v>
      </c>
      <c r="AV116" s="13" t="s">
        <v>83</v>
      </c>
      <c r="AW116" s="13" t="s">
        <v>35</v>
      </c>
      <c r="AX116" s="13" t="s">
        <v>73</v>
      </c>
      <c r="AY116" s="234" t="s">
        <v>128</v>
      </c>
    </row>
    <row r="117" s="13" customFormat="1">
      <c r="A117" s="13"/>
      <c r="B117" s="224"/>
      <c r="C117" s="225"/>
      <c r="D117" s="219" t="s">
        <v>139</v>
      </c>
      <c r="E117" s="226" t="s">
        <v>19</v>
      </c>
      <c r="F117" s="227" t="s">
        <v>160</v>
      </c>
      <c r="G117" s="225"/>
      <c r="H117" s="228">
        <v>45</v>
      </c>
      <c r="I117" s="229"/>
      <c r="J117" s="225"/>
      <c r="K117" s="225"/>
      <c r="L117" s="230"/>
      <c r="M117" s="231"/>
      <c r="N117" s="232"/>
      <c r="O117" s="232"/>
      <c r="P117" s="232"/>
      <c r="Q117" s="232"/>
      <c r="R117" s="232"/>
      <c r="S117" s="232"/>
      <c r="T117" s="23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4" t="s">
        <v>139</v>
      </c>
      <c r="AU117" s="234" t="s">
        <v>83</v>
      </c>
      <c r="AV117" s="13" t="s">
        <v>83</v>
      </c>
      <c r="AW117" s="13" t="s">
        <v>35</v>
      </c>
      <c r="AX117" s="13" t="s">
        <v>73</v>
      </c>
      <c r="AY117" s="234" t="s">
        <v>128</v>
      </c>
    </row>
    <row r="118" s="14" customFormat="1">
      <c r="A118" s="14"/>
      <c r="B118" s="235"/>
      <c r="C118" s="236"/>
      <c r="D118" s="219" t="s">
        <v>139</v>
      </c>
      <c r="E118" s="237" t="s">
        <v>19</v>
      </c>
      <c r="F118" s="238" t="s">
        <v>144</v>
      </c>
      <c r="G118" s="236"/>
      <c r="H118" s="239">
        <v>1996.1499999999999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5" t="s">
        <v>139</v>
      </c>
      <c r="AU118" s="245" t="s">
        <v>83</v>
      </c>
      <c r="AV118" s="14" t="s">
        <v>136</v>
      </c>
      <c r="AW118" s="14" t="s">
        <v>35</v>
      </c>
      <c r="AX118" s="14" t="s">
        <v>81</v>
      </c>
      <c r="AY118" s="245" t="s">
        <v>128</v>
      </c>
    </row>
    <row r="119" s="2" customFormat="1" ht="16.5" customHeight="1">
      <c r="A119" s="39"/>
      <c r="B119" s="40"/>
      <c r="C119" s="246" t="s">
        <v>161</v>
      </c>
      <c r="D119" s="246" t="s">
        <v>145</v>
      </c>
      <c r="E119" s="247" t="s">
        <v>162</v>
      </c>
      <c r="F119" s="248" t="s">
        <v>163</v>
      </c>
      <c r="G119" s="249" t="s">
        <v>148</v>
      </c>
      <c r="H119" s="250">
        <v>6533.8900000000003</v>
      </c>
      <c r="I119" s="251"/>
      <c r="J119" s="252">
        <f>ROUND(I119*H119,2)</f>
        <v>0</v>
      </c>
      <c r="K119" s="248" t="s">
        <v>134</v>
      </c>
      <c r="L119" s="45"/>
      <c r="M119" s="253" t="s">
        <v>19</v>
      </c>
      <c r="N119" s="254" t="s">
        <v>44</v>
      </c>
      <c r="O119" s="85"/>
      <c r="P119" s="215">
        <f>O119*H119</f>
        <v>0</v>
      </c>
      <c r="Q119" s="215">
        <v>0</v>
      </c>
      <c r="R119" s="215">
        <f>Q119*H119</f>
        <v>0</v>
      </c>
      <c r="S119" s="215">
        <v>0.32000000000000001</v>
      </c>
      <c r="T119" s="216">
        <f>S119*H119</f>
        <v>2090.8448000000003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7" t="s">
        <v>136</v>
      </c>
      <c r="AT119" s="217" t="s">
        <v>145</v>
      </c>
      <c r="AU119" s="217" t="s">
        <v>83</v>
      </c>
      <c r="AY119" s="18" t="s">
        <v>128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8" t="s">
        <v>81</v>
      </c>
      <c r="BK119" s="218">
        <f>ROUND(I119*H119,2)</f>
        <v>0</v>
      </c>
      <c r="BL119" s="18" t="s">
        <v>136</v>
      </c>
      <c r="BM119" s="217" t="s">
        <v>164</v>
      </c>
    </row>
    <row r="120" s="2" customFormat="1">
      <c r="A120" s="39"/>
      <c r="B120" s="40"/>
      <c r="C120" s="41"/>
      <c r="D120" s="219" t="s">
        <v>138</v>
      </c>
      <c r="E120" s="41"/>
      <c r="F120" s="220" t="s">
        <v>165</v>
      </c>
      <c r="G120" s="41"/>
      <c r="H120" s="41"/>
      <c r="I120" s="221"/>
      <c r="J120" s="41"/>
      <c r="K120" s="41"/>
      <c r="L120" s="45"/>
      <c r="M120" s="222"/>
      <c r="N120" s="223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138</v>
      </c>
      <c r="AU120" s="18" t="s">
        <v>83</v>
      </c>
    </row>
    <row r="121" s="2" customFormat="1">
      <c r="A121" s="39"/>
      <c r="B121" s="40"/>
      <c r="C121" s="41"/>
      <c r="D121" s="255" t="s">
        <v>151</v>
      </c>
      <c r="E121" s="41"/>
      <c r="F121" s="256" t="s">
        <v>166</v>
      </c>
      <c r="G121" s="41"/>
      <c r="H121" s="41"/>
      <c r="I121" s="221"/>
      <c r="J121" s="41"/>
      <c r="K121" s="41"/>
      <c r="L121" s="45"/>
      <c r="M121" s="222"/>
      <c r="N121" s="223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151</v>
      </c>
      <c r="AU121" s="18" t="s">
        <v>83</v>
      </c>
    </row>
    <row r="122" s="13" customFormat="1">
      <c r="A122" s="13"/>
      <c r="B122" s="224"/>
      <c r="C122" s="225"/>
      <c r="D122" s="219" t="s">
        <v>139</v>
      </c>
      <c r="E122" s="226" t="s">
        <v>19</v>
      </c>
      <c r="F122" s="227" t="s">
        <v>167</v>
      </c>
      <c r="G122" s="225"/>
      <c r="H122" s="228">
        <v>4813.8699999999999</v>
      </c>
      <c r="I122" s="229"/>
      <c r="J122" s="225"/>
      <c r="K122" s="225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139</v>
      </c>
      <c r="AU122" s="234" t="s">
        <v>83</v>
      </c>
      <c r="AV122" s="13" t="s">
        <v>83</v>
      </c>
      <c r="AW122" s="13" t="s">
        <v>35</v>
      </c>
      <c r="AX122" s="13" t="s">
        <v>73</v>
      </c>
      <c r="AY122" s="234" t="s">
        <v>128</v>
      </c>
    </row>
    <row r="123" s="13" customFormat="1">
      <c r="A123" s="13"/>
      <c r="B123" s="224"/>
      <c r="C123" s="225"/>
      <c r="D123" s="219" t="s">
        <v>139</v>
      </c>
      <c r="E123" s="226" t="s">
        <v>19</v>
      </c>
      <c r="F123" s="227" t="s">
        <v>168</v>
      </c>
      <c r="G123" s="225"/>
      <c r="H123" s="228">
        <v>748.48000000000002</v>
      </c>
      <c r="I123" s="229"/>
      <c r="J123" s="225"/>
      <c r="K123" s="225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139</v>
      </c>
      <c r="AU123" s="234" t="s">
        <v>83</v>
      </c>
      <c r="AV123" s="13" t="s">
        <v>83</v>
      </c>
      <c r="AW123" s="13" t="s">
        <v>35</v>
      </c>
      <c r="AX123" s="13" t="s">
        <v>73</v>
      </c>
      <c r="AY123" s="234" t="s">
        <v>128</v>
      </c>
    </row>
    <row r="124" s="13" customFormat="1">
      <c r="A124" s="13"/>
      <c r="B124" s="224"/>
      <c r="C124" s="225"/>
      <c r="D124" s="219" t="s">
        <v>139</v>
      </c>
      <c r="E124" s="226" t="s">
        <v>19</v>
      </c>
      <c r="F124" s="227" t="s">
        <v>169</v>
      </c>
      <c r="G124" s="225"/>
      <c r="H124" s="228">
        <v>379.45999999999998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139</v>
      </c>
      <c r="AU124" s="234" t="s">
        <v>83</v>
      </c>
      <c r="AV124" s="13" t="s">
        <v>83</v>
      </c>
      <c r="AW124" s="13" t="s">
        <v>35</v>
      </c>
      <c r="AX124" s="13" t="s">
        <v>73</v>
      </c>
      <c r="AY124" s="234" t="s">
        <v>128</v>
      </c>
    </row>
    <row r="125" s="13" customFormat="1">
      <c r="A125" s="13"/>
      <c r="B125" s="224"/>
      <c r="C125" s="225"/>
      <c r="D125" s="219" t="s">
        <v>139</v>
      </c>
      <c r="E125" s="226" t="s">
        <v>19</v>
      </c>
      <c r="F125" s="227" t="s">
        <v>170</v>
      </c>
      <c r="G125" s="225"/>
      <c r="H125" s="228">
        <v>464</v>
      </c>
      <c r="I125" s="229"/>
      <c r="J125" s="225"/>
      <c r="K125" s="225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139</v>
      </c>
      <c r="AU125" s="234" t="s">
        <v>83</v>
      </c>
      <c r="AV125" s="13" t="s">
        <v>83</v>
      </c>
      <c r="AW125" s="13" t="s">
        <v>35</v>
      </c>
      <c r="AX125" s="13" t="s">
        <v>73</v>
      </c>
      <c r="AY125" s="234" t="s">
        <v>128</v>
      </c>
    </row>
    <row r="126" s="13" customFormat="1">
      <c r="A126" s="13"/>
      <c r="B126" s="224"/>
      <c r="C126" s="225"/>
      <c r="D126" s="219" t="s">
        <v>139</v>
      </c>
      <c r="E126" s="226" t="s">
        <v>19</v>
      </c>
      <c r="F126" s="227" t="s">
        <v>171</v>
      </c>
      <c r="G126" s="225"/>
      <c r="H126" s="228">
        <v>92.450000000000003</v>
      </c>
      <c r="I126" s="229"/>
      <c r="J126" s="225"/>
      <c r="K126" s="225"/>
      <c r="L126" s="230"/>
      <c r="M126" s="231"/>
      <c r="N126" s="232"/>
      <c r="O126" s="232"/>
      <c r="P126" s="232"/>
      <c r="Q126" s="232"/>
      <c r="R126" s="232"/>
      <c r="S126" s="232"/>
      <c r="T126" s="23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4" t="s">
        <v>139</v>
      </c>
      <c r="AU126" s="234" t="s">
        <v>83</v>
      </c>
      <c r="AV126" s="13" t="s">
        <v>83</v>
      </c>
      <c r="AW126" s="13" t="s">
        <v>35</v>
      </c>
      <c r="AX126" s="13" t="s">
        <v>73</v>
      </c>
      <c r="AY126" s="234" t="s">
        <v>128</v>
      </c>
    </row>
    <row r="127" s="13" customFormat="1">
      <c r="A127" s="13"/>
      <c r="B127" s="224"/>
      <c r="C127" s="225"/>
      <c r="D127" s="219" t="s">
        <v>139</v>
      </c>
      <c r="E127" s="226" t="s">
        <v>19</v>
      </c>
      <c r="F127" s="227" t="s">
        <v>172</v>
      </c>
      <c r="G127" s="225"/>
      <c r="H127" s="228">
        <v>35.630000000000003</v>
      </c>
      <c r="I127" s="229"/>
      <c r="J127" s="225"/>
      <c r="K127" s="225"/>
      <c r="L127" s="230"/>
      <c r="M127" s="231"/>
      <c r="N127" s="232"/>
      <c r="O127" s="232"/>
      <c r="P127" s="232"/>
      <c r="Q127" s="232"/>
      <c r="R127" s="232"/>
      <c r="S127" s="232"/>
      <c r="T127" s="23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4" t="s">
        <v>139</v>
      </c>
      <c r="AU127" s="234" t="s">
        <v>83</v>
      </c>
      <c r="AV127" s="13" t="s">
        <v>83</v>
      </c>
      <c r="AW127" s="13" t="s">
        <v>35</v>
      </c>
      <c r="AX127" s="13" t="s">
        <v>73</v>
      </c>
      <c r="AY127" s="234" t="s">
        <v>128</v>
      </c>
    </row>
    <row r="128" s="14" customFormat="1">
      <c r="A128" s="14"/>
      <c r="B128" s="235"/>
      <c r="C128" s="236"/>
      <c r="D128" s="219" t="s">
        <v>139</v>
      </c>
      <c r="E128" s="237" t="s">
        <v>19</v>
      </c>
      <c r="F128" s="238" t="s">
        <v>144</v>
      </c>
      <c r="G128" s="236"/>
      <c r="H128" s="239">
        <v>6533.8900000000003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5" t="s">
        <v>139</v>
      </c>
      <c r="AU128" s="245" t="s">
        <v>83</v>
      </c>
      <c r="AV128" s="14" t="s">
        <v>136</v>
      </c>
      <c r="AW128" s="14" t="s">
        <v>35</v>
      </c>
      <c r="AX128" s="14" t="s">
        <v>81</v>
      </c>
      <c r="AY128" s="245" t="s">
        <v>128</v>
      </c>
    </row>
    <row r="129" s="2" customFormat="1" ht="16.5" customHeight="1">
      <c r="A129" s="39"/>
      <c r="B129" s="40"/>
      <c r="C129" s="246" t="s">
        <v>136</v>
      </c>
      <c r="D129" s="246" t="s">
        <v>145</v>
      </c>
      <c r="E129" s="247" t="s">
        <v>173</v>
      </c>
      <c r="F129" s="248" t="s">
        <v>174</v>
      </c>
      <c r="G129" s="249" t="s">
        <v>148</v>
      </c>
      <c r="H129" s="250">
        <v>356.868</v>
      </c>
      <c r="I129" s="251"/>
      <c r="J129" s="252">
        <f>ROUND(I129*H129,2)</f>
        <v>0</v>
      </c>
      <c r="K129" s="248" t="s">
        <v>134</v>
      </c>
      <c r="L129" s="45"/>
      <c r="M129" s="253" t="s">
        <v>19</v>
      </c>
      <c r="N129" s="254" t="s">
        <v>44</v>
      </c>
      <c r="O129" s="85"/>
      <c r="P129" s="215">
        <f>O129*H129</f>
        <v>0</v>
      </c>
      <c r="Q129" s="215">
        <v>0</v>
      </c>
      <c r="R129" s="215">
        <f>Q129*H129</f>
        <v>0</v>
      </c>
      <c r="S129" s="215">
        <v>0.17999999999999999</v>
      </c>
      <c r="T129" s="216">
        <f>S129*H129</f>
        <v>64.236239999999995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7" t="s">
        <v>136</v>
      </c>
      <c r="AT129" s="217" t="s">
        <v>145</v>
      </c>
      <c r="AU129" s="217" t="s">
        <v>83</v>
      </c>
      <c r="AY129" s="18" t="s">
        <v>128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8" t="s">
        <v>81</v>
      </c>
      <c r="BK129" s="218">
        <f>ROUND(I129*H129,2)</f>
        <v>0</v>
      </c>
      <c r="BL129" s="18" t="s">
        <v>136</v>
      </c>
      <c r="BM129" s="217" t="s">
        <v>175</v>
      </c>
    </row>
    <row r="130" s="2" customFormat="1">
      <c r="A130" s="39"/>
      <c r="B130" s="40"/>
      <c r="C130" s="41"/>
      <c r="D130" s="219" t="s">
        <v>138</v>
      </c>
      <c r="E130" s="41"/>
      <c r="F130" s="220" t="s">
        <v>176</v>
      </c>
      <c r="G130" s="41"/>
      <c r="H130" s="41"/>
      <c r="I130" s="221"/>
      <c r="J130" s="41"/>
      <c r="K130" s="41"/>
      <c r="L130" s="45"/>
      <c r="M130" s="222"/>
      <c r="N130" s="223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138</v>
      </c>
      <c r="AU130" s="18" t="s">
        <v>83</v>
      </c>
    </row>
    <row r="131" s="2" customFormat="1">
      <c r="A131" s="39"/>
      <c r="B131" s="40"/>
      <c r="C131" s="41"/>
      <c r="D131" s="255" t="s">
        <v>151</v>
      </c>
      <c r="E131" s="41"/>
      <c r="F131" s="256" t="s">
        <v>177</v>
      </c>
      <c r="G131" s="41"/>
      <c r="H131" s="41"/>
      <c r="I131" s="221"/>
      <c r="J131" s="41"/>
      <c r="K131" s="41"/>
      <c r="L131" s="45"/>
      <c r="M131" s="222"/>
      <c r="N131" s="223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151</v>
      </c>
      <c r="AU131" s="18" t="s">
        <v>83</v>
      </c>
    </row>
    <row r="132" s="13" customFormat="1">
      <c r="A132" s="13"/>
      <c r="B132" s="224"/>
      <c r="C132" s="225"/>
      <c r="D132" s="219" t="s">
        <v>139</v>
      </c>
      <c r="E132" s="226" t="s">
        <v>19</v>
      </c>
      <c r="F132" s="227" t="s">
        <v>178</v>
      </c>
      <c r="G132" s="225"/>
      <c r="H132" s="228">
        <v>566.07000000000005</v>
      </c>
      <c r="I132" s="229"/>
      <c r="J132" s="225"/>
      <c r="K132" s="225"/>
      <c r="L132" s="230"/>
      <c r="M132" s="231"/>
      <c r="N132" s="232"/>
      <c r="O132" s="232"/>
      <c r="P132" s="232"/>
      <c r="Q132" s="232"/>
      <c r="R132" s="232"/>
      <c r="S132" s="232"/>
      <c r="T132" s="23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4" t="s">
        <v>139</v>
      </c>
      <c r="AU132" s="234" t="s">
        <v>83</v>
      </c>
      <c r="AV132" s="13" t="s">
        <v>83</v>
      </c>
      <c r="AW132" s="13" t="s">
        <v>35</v>
      </c>
      <c r="AX132" s="13" t="s">
        <v>73</v>
      </c>
      <c r="AY132" s="234" t="s">
        <v>128</v>
      </c>
    </row>
    <row r="133" s="13" customFormat="1">
      <c r="A133" s="13"/>
      <c r="B133" s="224"/>
      <c r="C133" s="225"/>
      <c r="D133" s="219" t="s">
        <v>139</v>
      </c>
      <c r="E133" s="226" t="s">
        <v>19</v>
      </c>
      <c r="F133" s="227" t="s">
        <v>179</v>
      </c>
      <c r="G133" s="225"/>
      <c r="H133" s="228">
        <v>7.29</v>
      </c>
      <c r="I133" s="229"/>
      <c r="J133" s="225"/>
      <c r="K133" s="225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139</v>
      </c>
      <c r="AU133" s="234" t="s">
        <v>83</v>
      </c>
      <c r="AV133" s="13" t="s">
        <v>83</v>
      </c>
      <c r="AW133" s="13" t="s">
        <v>35</v>
      </c>
      <c r="AX133" s="13" t="s">
        <v>73</v>
      </c>
      <c r="AY133" s="234" t="s">
        <v>128</v>
      </c>
    </row>
    <row r="134" s="13" customFormat="1">
      <c r="A134" s="13"/>
      <c r="B134" s="224"/>
      <c r="C134" s="225"/>
      <c r="D134" s="219" t="s">
        <v>139</v>
      </c>
      <c r="E134" s="226" t="s">
        <v>19</v>
      </c>
      <c r="F134" s="227" t="s">
        <v>180</v>
      </c>
      <c r="G134" s="225"/>
      <c r="H134" s="228">
        <v>236.81999999999999</v>
      </c>
      <c r="I134" s="229"/>
      <c r="J134" s="225"/>
      <c r="K134" s="225"/>
      <c r="L134" s="230"/>
      <c r="M134" s="231"/>
      <c r="N134" s="232"/>
      <c r="O134" s="232"/>
      <c r="P134" s="232"/>
      <c r="Q134" s="232"/>
      <c r="R134" s="232"/>
      <c r="S134" s="232"/>
      <c r="T134" s="23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4" t="s">
        <v>139</v>
      </c>
      <c r="AU134" s="234" t="s">
        <v>83</v>
      </c>
      <c r="AV134" s="13" t="s">
        <v>83</v>
      </c>
      <c r="AW134" s="13" t="s">
        <v>35</v>
      </c>
      <c r="AX134" s="13" t="s">
        <v>73</v>
      </c>
      <c r="AY134" s="234" t="s">
        <v>128</v>
      </c>
    </row>
    <row r="135" s="13" customFormat="1">
      <c r="A135" s="13"/>
      <c r="B135" s="224"/>
      <c r="C135" s="225"/>
      <c r="D135" s="219" t="s">
        <v>139</v>
      </c>
      <c r="E135" s="226" t="s">
        <v>19</v>
      </c>
      <c r="F135" s="227" t="s">
        <v>181</v>
      </c>
      <c r="G135" s="225"/>
      <c r="H135" s="228">
        <v>81.989999999999995</v>
      </c>
      <c r="I135" s="229"/>
      <c r="J135" s="225"/>
      <c r="K135" s="225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139</v>
      </c>
      <c r="AU135" s="234" t="s">
        <v>83</v>
      </c>
      <c r="AV135" s="13" t="s">
        <v>83</v>
      </c>
      <c r="AW135" s="13" t="s">
        <v>35</v>
      </c>
      <c r="AX135" s="13" t="s">
        <v>73</v>
      </c>
      <c r="AY135" s="234" t="s">
        <v>128</v>
      </c>
    </row>
    <row r="136" s="14" customFormat="1">
      <c r="A136" s="14"/>
      <c r="B136" s="235"/>
      <c r="C136" s="236"/>
      <c r="D136" s="219" t="s">
        <v>139</v>
      </c>
      <c r="E136" s="237" t="s">
        <v>19</v>
      </c>
      <c r="F136" s="238" t="s">
        <v>144</v>
      </c>
      <c r="G136" s="236"/>
      <c r="H136" s="239">
        <v>892.17000000000007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5" t="s">
        <v>139</v>
      </c>
      <c r="AU136" s="245" t="s">
        <v>83</v>
      </c>
      <c r="AV136" s="14" t="s">
        <v>136</v>
      </c>
      <c r="AW136" s="14" t="s">
        <v>35</v>
      </c>
      <c r="AX136" s="14" t="s">
        <v>73</v>
      </c>
      <c r="AY136" s="245" t="s">
        <v>128</v>
      </c>
    </row>
    <row r="137" s="13" customFormat="1">
      <c r="A137" s="13"/>
      <c r="B137" s="224"/>
      <c r="C137" s="225"/>
      <c r="D137" s="219" t="s">
        <v>139</v>
      </c>
      <c r="E137" s="226" t="s">
        <v>19</v>
      </c>
      <c r="F137" s="227" t="s">
        <v>182</v>
      </c>
      <c r="G137" s="225"/>
      <c r="H137" s="228">
        <v>356.868</v>
      </c>
      <c r="I137" s="229"/>
      <c r="J137" s="225"/>
      <c r="K137" s="225"/>
      <c r="L137" s="230"/>
      <c r="M137" s="231"/>
      <c r="N137" s="232"/>
      <c r="O137" s="232"/>
      <c r="P137" s="232"/>
      <c r="Q137" s="232"/>
      <c r="R137" s="232"/>
      <c r="S137" s="232"/>
      <c r="T137" s="23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4" t="s">
        <v>139</v>
      </c>
      <c r="AU137" s="234" t="s">
        <v>83</v>
      </c>
      <c r="AV137" s="13" t="s">
        <v>83</v>
      </c>
      <c r="AW137" s="13" t="s">
        <v>35</v>
      </c>
      <c r="AX137" s="13" t="s">
        <v>81</v>
      </c>
      <c r="AY137" s="234" t="s">
        <v>128</v>
      </c>
    </row>
    <row r="138" s="2" customFormat="1" ht="16.5" customHeight="1">
      <c r="A138" s="39"/>
      <c r="B138" s="40"/>
      <c r="C138" s="246" t="s">
        <v>183</v>
      </c>
      <c r="D138" s="246" t="s">
        <v>145</v>
      </c>
      <c r="E138" s="247" t="s">
        <v>184</v>
      </c>
      <c r="F138" s="248" t="s">
        <v>185</v>
      </c>
      <c r="G138" s="249" t="s">
        <v>148</v>
      </c>
      <c r="H138" s="250">
        <v>4396.1800000000003</v>
      </c>
      <c r="I138" s="251"/>
      <c r="J138" s="252">
        <f>ROUND(I138*H138,2)</f>
        <v>0</v>
      </c>
      <c r="K138" s="248" t="s">
        <v>134</v>
      </c>
      <c r="L138" s="45"/>
      <c r="M138" s="253" t="s">
        <v>19</v>
      </c>
      <c r="N138" s="254" t="s">
        <v>44</v>
      </c>
      <c r="O138" s="85"/>
      <c r="P138" s="215">
        <f>O138*H138</f>
        <v>0</v>
      </c>
      <c r="Q138" s="215">
        <v>0</v>
      </c>
      <c r="R138" s="215">
        <f>Q138*H138</f>
        <v>0</v>
      </c>
      <c r="S138" s="215">
        <v>0.29999999999999999</v>
      </c>
      <c r="T138" s="216">
        <f>S138*H138</f>
        <v>1318.854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7" t="s">
        <v>136</v>
      </c>
      <c r="AT138" s="217" t="s">
        <v>145</v>
      </c>
      <c r="AU138" s="217" t="s">
        <v>83</v>
      </c>
      <c r="AY138" s="18" t="s">
        <v>128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8" t="s">
        <v>81</v>
      </c>
      <c r="BK138" s="218">
        <f>ROUND(I138*H138,2)</f>
        <v>0</v>
      </c>
      <c r="BL138" s="18" t="s">
        <v>136</v>
      </c>
      <c r="BM138" s="217" t="s">
        <v>186</v>
      </c>
    </row>
    <row r="139" s="2" customFormat="1">
      <c r="A139" s="39"/>
      <c r="B139" s="40"/>
      <c r="C139" s="41"/>
      <c r="D139" s="219" t="s">
        <v>138</v>
      </c>
      <c r="E139" s="41"/>
      <c r="F139" s="220" t="s">
        <v>187</v>
      </c>
      <c r="G139" s="41"/>
      <c r="H139" s="41"/>
      <c r="I139" s="221"/>
      <c r="J139" s="41"/>
      <c r="K139" s="41"/>
      <c r="L139" s="45"/>
      <c r="M139" s="222"/>
      <c r="N139" s="223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138</v>
      </c>
      <c r="AU139" s="18" t="s">
        <v>83</v>
      </c>
    </row>
    <row r="140" s="2" customFormat="1">
      <c r="A140" s="39"/>
      <c r="B140" s="40"/>
      <c r="C140" s="41"/>
      <c r="D140" s="255" t="s">
        <v>151</v>
      </c>
      <c r="E140" s="41"/>
      <c r="F140" s="256" t="s">
        <v>188</v>
      </c>
      <c r="G140" s="41"/>
      <c r="H140" s="41"/>
      <c r="I140" s="221"/>
      <c r="J140" s="41"/>
      <c r="K140" s="41"/>
      <c r="L140" s="45"/>
      <c r="M140" s="222"/>
      <c r="N140" s="223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151</v>
      </c>
      <c r="AU140" s="18" t="s">
        <v>83</v>
      </c>
    </row>
    <row r="141" s="13" customFormat="1">
      <c r="A141" s="13"/>
      <c r="B141" s="224"/>
      <c r="C141" s="225"/>
      <c r="D141" s="219" t="s">
        <v>139</v>
      </c>
      <c r="E141" s="226" t="s">
        <v>19</v>
      </c>
      <c r="F141" s="227" t="s">
        <v>189</v>
      </c>
      <c r="G141" s="225"/>
      <c r="H141" s="228">
        <v>92.260000000000005</v>
      </c>
      <c r="I141" s="229"/>
      <c r="J141" s="225"/>
      <c r="K141" s="225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139</v>
      </c>
      <c r="AU141" s="234" t="s">
        <v>83</v>
      </c>
      <c r="AV141" s="13" t="s">
        <v>83</v>
      </c>
      <c r="AW141" s="13" t="s">
        <v>35</v>
      </c>
      <c r="AX141" s="13" t="s">
        <v>73</v>
      </c>
      <c r="AY141" s="234" t="s">
        <v>128</v>
      </c>
    </row>
    <row r="142" s="13" customFormat="1">
      <c r="A142" s="13"/>
      <c r="B142" s="224"/>
      <c r="C142" s="225"/>
      <c r="D142" s="219" t="s">
        <v>139</v>
      </c>
      <c r="E142" s="226" t="s">
        <v>19</v>
      </c>
      <c r="F142" s="227" t="s">
        <v>190</v>
      </c>
      <c r="G142" s="225"/>
      <c r="H142" s="228">
        <v>236.81999999999999</v>
      </c>
      <c r="I142" s="229"/>
      <c r="J142" s="225"/>
      <c r="K142" s="225"/>
      <c r="L142" s="230"/>
      <c r="M142" s="231"/>
      <c r="N142" s="232"/>
      <c r="O142" s="232"/>
      <c r="P142" s="232"/>
      <c r="Q142" s="232"/>
      <c r="R142" s="232"/>
      <c r="S142" s="232"/>
      <c r="T142" s="23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139</v>
      </c>
      <c r="AU142" s="234" t="s">
        <v>83</v>
      </c>
      <c r="AV142" s="13" t="s">
        <v>83</v>
      </c>
      <c r="AW142" s="13" t="s">
        <v>35</v>
      </c>
      <c r="AX142" s="13" t="s">
        <v>73</v>
      </c>
      <c r="AY142" s="234" t="s">
        <v>128</v>
      </c>
    </row>
    <row r="143" s="13" customFormat="1">
      <c r="A143" s="13"/>
      <c r="B143" s="224"/>
      <c r="C143" s="225"/>
      <c r="D143" s="219" t="s">
        <v>139</v>
      </c>
      <c r="E143" s="226" t="s">
        <v>19</v>
      </c>
      <c r="F143" s="227" t="s">
        <v>191</v>
      </c>
      <c r="G143" s="225"/>
      <c r="H143" s="228">
        <v>81.989999999999995</v>
      </c>
      <c r="I143" s="229"/>
      <c r="J143" s="225"/>
      <c r="K143" s="225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139</v>
      </c>
      <c r="AU143" s="234" t="s">
        <v>83</v>
      </c>
      <c r="AV143" s="13" t="s">
        <v>83</v>
      </c>
      <c r="AW143" s="13" t="s">
        <v>35</v>
      </c>
      <c r="AX143" s="13" t="s">
        <v>73</v>
      </c>
      <c r="AY143" s="234" t="s">
        <v>128</v>
      </c>
    </row>
    <row r="144" s="13" customFormat="1">
      <c r="A144" s="13"/>
      <c r="B144" s="224"/>
      <c r="C144" s="225"/>
      <c r="D144" s="219" t="s">
        <v>139</v>
      </c>
      <c r="E144" s="226" t="s">
        <v>19</v>
      </c>
      <c r="F144" s="227" t="s">
        <v>192</v>
      </c>
      <c r="G144" s="225"/>
      <c r="H144" s="228">
        <v>1951.1500000000001</v>
      </c>
      <c r="I144" s="229"/>
      <c r="J144" s="225"/>
      <c r="K144" s="225"/>
      <c r="L144" s="230"/>
      <c r="M144" s="231"/>
      <c r="N144" s="232"/>
      <c r="O144" s="232"/>
      <c r="P144" s="232"/>
      <c r="Q144" s="232"/>
      <c r="R144" s="232"/>
      <c r="S144" s="232"/>
      <c r="T144" s="23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4" t="s">
        <v>139</v>
      </c>
      <c r="AU144" s="234" t="s">
        <v>83</v>
      </c>
      <c r="AV144" s="13" t="s">
        <v>83</v>
      </c>
      <c r="AW144" s="13" t="s">
        <v>35</v>
      </c>
      <c r="AX144" s="13" t="s">
        <v>73</v>
      </c>
      <c r="AY144" s="234" t="s">
        <v>128</v>
      </c>
    </row>
    <row r="145" s="13" customFormat="1">
      <c r="A145" s="13"/>
      <c r="B145" s="224"/>
      <c r="C145" s="225"/>
      <c r="D145" s="219" t="s">
        <v>139</v>
      </c>
      <c r="E145" s="226" t="s">
        <v>19</v>
      </c>
      <c r="F145" s="227" t="s">
        <v>193</v>
      </c>
      <c r="G145" s="225"/>
      <c r="H145" s="228">
        <v>4300.5900000000001</v>
      </c>
      <c r="I145" s="229"/>
      <c r="J145" s="225"/>
      <c r="K145" s="225"/>
      <c r="L145" s="230"/>
      <c r="M145" s="231"/>
      <c r="N145" s="232"/>
      <c r="O145" s="232"/>
      <c r="P145" s="232"/>
      <c r="Q145" s="232"/>
      <c r="R145" s="232"/>
      <c r="S145" s="232"/>
      <c r="T145" s="23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4" t="s">
        <v>139</v>
      </c>
      <c r="AU145" s="234" t="s">
        <v>83</v>
      </c>
      <c r="AV145" s="13" t="s">
        <v>83</v>
      </c>
      <c r="AW145" s="13" t="s">
        <v>35</v>
      </c>
      <c r="AX145" s="13" t="s">
        <v>73</v>
      </c>
      <c r="AY145" s="234" t="s">
        <v>128</v>
      </c>
    </row>
    <row r="146" s="13" customFormat="1">
      <c r="A146" s="13"/>
      <c r="B146" s="224"/>
      <c r="C146" s="225"/>
      <c r="D146" s="219" t="s">
        <v>139</v>
      </c>
      <c r="E146" s="226" t="s">
        <v>19</v>
      </c>
      <c r="F146" s="227" t="s">
        <v>194</v>
      </c>
      <c r="G146" s="225"/>
      <c r="H146" s="228">
        <v>3504.46</v>
      </c>
      <c r="I146" s="229"/>
      <c r="J146" s="225"/>
      <c r="K146" s="225"/>
      <c r="L146" s="230"/>
      <c r="M146" s="231"/>
      <c r="N146" s="232"/>
      <c r="O146" s="232"/>
      <c r="P146" s="232"/>
      <c r="Q146" s="232"/>
      <c r="R146" s="232"/>
      <c r="S146" s="232"/>
      <c r="T146" s="23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4" t="s">
        <v>139</v>
      </c>
      <c r="AU146" s="234" t="s">
        <v>83</v>
      </c>
      <c r="AV146" s="13" t="s">
        <v>83</v>
      </c>
      <c r="AW146" s="13" t="s">
        <v>35</v>
      </c>
      <c r="AX146" s="13" t="s">
        <v>73</v>
      </c>
      <c r="AY146" s="234" t="s">
        <v>128</v>
      </c>
    </row>
    <row r="147" s="13" customFormat="1">
      <c r="A147" s="13"/>
      <c r="B147" s="224"/>
      <c r="C147" s="225"/>
      <c r="D147" s="219" t="s">
        <v>139</v>
      </c>
      <c r="E147" s="226" t="s">
        <v>19</v>
      </c>
      <c r="F147" s="227" t="s">
        <v>195</v>
      </c>
      <c r="G147" s="225"/>
      <c r="H147" s="228">
        <v>436.48000000000002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139</v>
      </c>
      <c r="AU147" s="234" t="s">
        <v>83</v>
      </c>
      <c r="AV147" s="13" t="s">
        <v>83</v>
      </c>
      <c r="AW147" s="13" t="s">
        <v>35</v>
      </c>
      <c r="AX147" s="13" t="s">
        <v>73</v>
      </c>
      <c r="AY147" s="234" t="s">
        <v>128</v>
      </c>
    </row>
    <row r="148" s="13" customFormat="1">
      <c r="A148" s="13"/>
      <c r="B148" s="224"/>
      <c r="C148" s="225"/>
      <c r="D148" s="219" t="s">
        <v>139</v>
      </c>
      <c r="E148" s="226" t="s">
        <v>19</v>
      </c>
      <c r="F148" s="227" t="s">
        <v>196</v>
      </c>
      <c r="G148" s="225"/>
      <c r="H148" s="228">
        <v>205.69999999999999</v>
      </c>
      <c r="I148" s="229"/>
      <c r="J148" s="225"/>
      <c r="K148" s="225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139</v>
      </c>
      <c r="AU148" s="234" t="s">
        <v>83</v>
      </c>
      <c r="AV148" s="13" t="s">
        <v>83</v>
      </c>
      <c r="AW148" s="13" t="s">
        <v>35</v>
      </c>
      <c r="AX148" s="13" t="s">
        <v>73</v>
      </c>
      <c r="AY148" s="234" t="s">
        <v>128</v>
      </c>
    </row>
    <row r="149" s="13" customFormat="1">
      <c r="A149" s="13"/>
      <c r="B149" s="224"/>
      <c r="C149" s="225"/>
      <c r="D149" s="219" t="s">
        <v>139</v>
      </c>
      <c r="E149" s="226" t="s">
        <v>19</v>
      </c>
      <c r="F149" s="227" t="s">
        <v>197</v>
      </c>
      <c r="G149" s="225"/>
      <c r="H149" s="228">
        <v>136</v>
      </c>
      <c r="I149" s="229"/>
      <c r="J149" s="225"/>
      <c r="K149" s="225"/>
      <c r="L149" s="230"/>
      <c r="M149" s="231"/>
      <c r="N149" s="232"/>
      <c r="O149" s="232"/>
      <c r="P149" s="232"/>
      <c r="Q149" s="232"/>
      <c r="R149" s="232"/>
      <c r="S149" s="232"/>
      <c r="T149" s="23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4" t="s">
        <v>139</v>
      </c>
      <c r="AU149" s="234" t="s">
        <v>83</v>
      </c>
      <c r="AV149" s="13" t="s">
        <v>83</v>
      </c>
      <c r="AW149" s="13" t="s">
        <v>35</v>
      </c>
      <c r="AX149" s="13" t="s">
        <v>73</v>
      </c>
      <c r="AY149" s="234" t="s">
        <v>128</v>
      </c>
    </row>
    <row r="150" s="13" customFormat="1">
      <c r="A150" s="13"/>
      <c r="B150" s="224"/>
      <c r="C150" s="225"/>
      <c r="D150" s="219" t="s">
        <v>139</v>
      </c>
      <c r="E150" s="226" t="s">
        <v>19</v>
      </c>
      <c r="F150" s="227" t="s">
        <v>160</v>
      </c>
      <c r="G150" s="225"/>
      <c r="H150" s="228">
        <v>45</v>
      </c>
      <c r="I150" s="229"/>
      <c r="J150" s="225"/>
      <c r="K150" s="225"/>
      <c r="L150" s="230"/>
      <c r="M150" s="231"/>
      <c r="N150" s="232"/>
      <c r="O150" s="232"/>
      <c r="P150" s="232"/>
      <c r="Q150" s="232"/>
      <c r="R150" s="232"/>
      <c r="S150" s="232"/>
      <c r="T150" s="23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139</v>
      </c>
      <c r="AU150" s="234" t="s">
        <v>83</v>
      </c>
      <c r="AV150" s="13" t="s">
        <v>83</v>
      </c>
      <c r="AW150" s="13" t="s">
        <v>35</v>
      </c>
      <c r="AX150" s="13" t="s">
        <v>73</v>
      </c>
      <c r="AY150" s="234" t="s">
        <v>128</v>
      </c>
    </row>
    <row r="151" s="14" customFormat="1">
      <c r="A151" s="14"/>
      <c r="B151" s="235"/>
      <c r="C151" s="236"/>
      <c r="D151" s="219" t="s">
        <v>139</v>
      </c>
      <c r="E151" s="237" t="s">
        <v>19</v>
      </c>
      <c r="F151" s="238" t="s">
        <v>144</v>
      </c>
      <c r="G151" s="236"/>
      <c r="H151" s="239">
        <v>10990.450000000001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5" t="s">
        <v>139</v>
      </c>
      <c r="AU151" s="245" t="s">
        <v>83</v>
      </c>
      <c r="AV151" s="14" t="s">
        <v>136</v>
      </c>
      <c r="AW151" s="14" t="s">
        <v>35</v>
      </c>
      <c r="AX151" s="14" t="s">
        <v>73</v>
      </c>
      <c r="AY151" s="245" t="s">
        <v>128</v>
      </c>
    </row>
    <row r="152" s="13" customFormat="1">
      <c r="A152" s="13"/>
      <c r="B152" s="224"/>
      <c r="C152" s="225"/>
      <c r="D152" s="219" t="s">
        <v>139</v>
      </c>
      <c r="E152" s="226" t="s">
        <v>19</v>
      </c>
      <c r="F152" s="227" t="s">
        <v>198</v>
      </c>
      <c r="G152" s="225"/>
      <c r="H152" s="228">
        <v>4396.1800000000003</v>
      </c>
      <c r="I152" s="229"/>
      <c r="J152" s="225"/>
      <c r="K152" s="225"/>
      <c r="L152" s="230"/>
      <c r="M152" s="231"/>
      <c r="N152" s="232"/>
      <c r="O152" s="232"/>
      <c r="P152" s="232"/>
      <c r="Q152" s="232"/>
      <c r="R152" s="232"/>
      <c r="S152" s="232"/>
      <c r="T152" s="23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4" t="s">
        <v>139</v>
      </c>
      <c r="AU152" s="234" t="s">
        <v>83</v>
      </c>
      <c r="AV152" s="13" t="s">
        <v>83</v>
      </c>
      <c r="AW152" s="13" t="s">
        <v>35</v>
      </c>
      <c r="AX152" s="13" t="s">
        <v>81</v>
      </c>
      <c r="AY152" s="234" t="s">
        <v>128</v>
      </c>
    </row>
    <row r="153" s="2" customFormat="1" ht="16.5" customHeight="1">
      <c r="A153" s="39"/>
      <c r="B153" s="40"/>
      <c r="C153" s="246" t="s">
        <v>199</v>
      </c>
      <c r="D153" s="246" t="s">
        <v>145</v>
      </c>
      <c r="E153" s="247" t="s">
        <v>200</v>
      </c>
      <c r="F153" s="248" t="s">
        <v>201</v>
      </c>
      <c r="G153" s="249" t="s">
        <v>148</v>
      </c>
      <c r="H153" s="250">
        <v>980.01599999999996</v>
      </c>
      <c r="I153" s="251"/>
      <c r="J153" s="252">
        <f>ROUND(I153*H153,2)</f>
        <v>0</v>
      </c>
      <c r="K153" s="248" t="s">
        <v>134</v>
      </c>
      <c r="L153" s="45"/>
      <c r="M153" s="253" t="s">
        <v>19</v>
      </c>
      <c r="N153" s="254" t="s">
        <v>44</v>
      </c>
      <c r="O153" s="85"/>
      <c r="P153" s="215">
        <f>O153*H153</f>
        <v>0</v>
      </c>
      <c r="Q153" s="215">
        <v>0</v>
      </c>
      <c r="R153" s="215">
        <f>Q153*H153</f>
        <v>0</v>
      </c>
      <c r="S153" s="215">
        <v>0.44</v>
      </c>
      <c r="T153" s="216">
        <f>S153*H153</f>
        <v>431.20704000000001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7" t="s">
        <v>136</v>
      </c>
      <c r="AT153" s="217" t="s">
        <v>145</v>
      </c>
      <c r="AU153" s="217" t="s">
        <v>83</v>
      </c>
      <c r="AY153" s="18" t="s">
        <v>128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8" t="s">
        <v>81</v>
      </c>
      <c r="BK153" s="218">
        <f>ROUND(I153*H153,2)</f>
        <v>0</v>
      </c>
      <c r="BL153" s="18" t="s">
        <v>136</v>
      </c>
      <c r="BM153" s="217" t="s">
        <v>202</v>
      </c>
    </row>
    <row r="154" s="2" customFormat="1">
      <c r="A154" s="39"/>
      <c r="B154" s="40"/>
      <c r="C154" s="41"/>
      <c r="D154" s="219" t="s">
        <v>138</v>
      </c>
      <c r="E154" s="41"/>
      <c r="F154" s="220" t="s">
        <v>203</v>
      </c>
      <c r="G154" s="41"/>
      <c r="H154" s="41"/>
      <c r="I154" s="221"/>
      <c r="J154" s="41"/>
      <c r="K154" s="41"/>
      <c r="L154" s="45"/>
      <c r="M154" s="222"/>
      <c r="N154" s="223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138</v>
      </c>
      <c r="AU154" s="18" t="s">
        <v>83</v>
      </c>
    </row>
    <row r="155" s="2" customFormat="1">
      <c r="A155" s="39"/>
      <c r="B155" s="40"/>
      <c r="C155" s="41"/>
      <c r="D155" s="255" t="s">
        <v>151</v>
      </c>
      <c r="E155" s="41"/>
      <c r="F155" s="256" t="s">
        <v>204</v>
      </c>
      <c r="G155" s="41"/>
      <c r="H155" s="41"/>
      <c r="I155" s="221"/>
      <c r="J155" s="41"/>
      <c r="K155" s="41"/>
      <c r="L155" s="45"/>
      <c r="M155" s="222"/>
      <c r="N155" s="223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151</v>
      </c>
      <c r="AU155" s="18" t="s">
        <v>83</v>
      </c>
    </row>
    <row r="156" s="13" customFormat="1">
      <c r="A156" s="13"/>
      <c r="B156" s="224"/>
      <c r="C156" s="225"/>
      <c r="D156" s="219" t="s">
        <v>139</v>
      </c>
      <c r="E156" s="226" t="s">
        <v>19</v>
      </c>
      <c r="F156" s="227" t="s">
        <v>205</v>
      </c>
      <c r="G156" s="225"/>
      <c r="H156" s="228">
        <v>38.109999999999999</v>
      </c>
      <c r="I156" s="229"/>
      <c r="J156" s="225"/>
      <c r="K156" s="225"/>
      <c r="L156" s="230"/>
      <c r="M156" s="231"/>
      <c r="N156" s="232"/>
      <c r="O156" s="232"/>
      <c r="P156" s="232"/>
      <c r="Q156" s="232"/>
      <c r="R156" s="232"/>
      <c r="S156" s="232"/>
      <c r="T156" s="23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4" t="s">
        <v>139</v>
      </c>
      <c r="AU156" s="234" t="s">
        <v>83</v>
      </c>
      <c r="AV156" s="13" t="s">
        <v>83</v>
      </c>
      <c r="AW156" s="13" t="s">
        <v>35</v>
      </c>
      <c r="AX156" s="13" t="s">
        <v>73</v>
      </c>
      <c r="AY156" s="234" t="s">
        <v>128</v>
      </c>
    </row>
    <row r="157" s="13" customFormat="1">
      <c r="A157" s="13"/>
      <c r="B157" s="224"/>
      <c r="C157" s="225"/>
      <c r="D157" s="219" t="s">
        <v>139</v>
      </c>
      <c r="E157" s="226" t="s">
        <v>19</v>
      </c>
      <c r="F157" s="227" t="s">
        <v>206</v>
      </c>
      <c r="G157" s="225"/>
      <c r="H157" s="228">
        <v>2019.8800000000001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139</v>
      </c>
      <c r="AU157" s="234" t="s">
        <v>83</v>
      </c>
      <c r="AV157" s="13" t="s">
        <v>83</v>
      </c>
      <c r="AW157" s="13" t="s">
        <v>35</v>
      </c>
      <c r="AX157" s="13" t="s">
        <v>73</v>
      </c>
      <c r="AY157" s="234" t="s">
        <v>128</v>
      </c>
    </row>
    <row r="158" s="13" customFormat="1">
      <c r="A158" s="13"/>
      <c r="B158" s="224"/>
      <c r="C158" s="225"/>
      <c r="D158" s="219" t="s">
        <v>139</v>
      </c>
      <c r="E158" s="226" t="s">
        <v>19</v>
      </c>
      <c r="F158" s="227" t="s">
        <v>207</v>
      </c>
      <c r="G158" s="225"/>
      <c r="H158" s="228">
        <v>392.05000000000001</v>
      </c>
      <c r="I158" s="229"/>
      <c r="J158" s="225"/>
      <c r="K158" s="225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139</v>
      </c>
      <c r="AU158" s="234" t="s">
        <v>83</v>
      </c>
      <c r="AV158" s="13" t="s">
        <v>83</v>
      </c>
      <c r="AW158" s="13" t="s">
        <v>35</v>
      </c>
      <c r="AX158" s="13" t="s">
        <v>73</v>
      </c>
      <c r="AY158" s="234" t="s">
        <v>128</v>
      </c>
    </row>
    <row r="159" s="14" customFormat="1">
      <c r="A159" s="14"/>
      <c r="B159" s="235"/>
      <c r="C159" s="236"/>
      <c r="D159" s="219" t="s">
        <v>139</v>
      </c>
      <c r="E159" s="237" t="s">
        <v>19</v>
      </c>
      <c r="F159" s="238" t="s">
        <v>144</v>
      </c>
      <c r="G159" s="236"/>
      <c r="H159" s="239">
        <v>2450.0400000000004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139</v>
      </c>
      <c r="AU159" s="245" t="s">
        <v>83</v>
      </c>
      <c r="AV159" s="14" t="s">
        <v>136</v>
      </c>
      <c r="AW159" s="14" t="s">
        <v>35</v>
      </c>
      <c r="AX159" s="14" t="s">
        <v>73</v>
      </c>
      <c r="AY159" s="245" t="s">
        <v>128</v>
      </c>
    </row>
    <row r="160" s="13" customFormat="1">
      <c r="A160" s="13"/>
      <c r="B160" s="224"/>
      <c r="C160" s="225"/>
      <c r="D160" s="219" t="s">
        <v>139</v>
      </c>
      <c r="E160" s="226" t="s">
        <v>19</v>
      </c>
      <c r="F160" s="227" t="s">
        <v>208</v>
      </c>
      <c r="G160" s="225"/>
      <c r="H160" s="228">
        <v>980.01599999999996</v>
      </c>
      <c r="I160" s="229"/>
      <c r="J160" s="225"/>
      <c r="K160" s="225"/>
      <c r="L160" s="230"/>
      <c r="M160" s="231"/>
      <c r="N160" s="232"/>
      <c r="O160" s="232"/>
      <c r="P160" s="232"/>
      <c r="Q160" s="232"/>
      <c r="R160" s="232"/>
      <c r="S160" s="232"/>
      <c r="T160" s="23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4" t="s">
        <v>139</v>
      </c>
      <c r="AU160" s="234" t="s">
        <v>83</v>
      </c>
      <c r="AV160" s="13" t="s">
        <v>83</v>
      </c>
      <c r="AW160" s="13" t="s">
        <v>35</v>
      </c>
      <c r="AX160" s="13" t="s">
        <v>81</v>
      </c>
      <c r="AY160" s="234" t="s">
        <v>128</v>
      </c>
    </row>
    <row r="161" s="2" customFormat="1" ht="16.5" customHeight="1">
      <c r="A161" s="39"/>
      <c r="B161" s="40"/>
      <c r="C161" s="246" t="s">
        <v>209</v>
      </c>
      <c r="D161" s="246" t="s">
        <v>145</v>
      </c>
      <c r="E161" s="247" t="s">
        <v>210</v>
      </c>
      <c r="F161" s="248" t="s">
        <v>211</v>
      </c>
      <c r="G161" s="249" t="s">
        <v>148</v>
      </c>
      <c r="H161" s="250">
        <v>1442.3399999999999</v>
      </c>
      <c r="I161" s="251"/>
      <c r="J161" s="252">
        <f>ROUND(I161*H161,2)</f>
        <v>0</v>
      </c>
      <c r="K161" s="248" t="s">
        <v>134</v>
      </c>
      <c r="L161" s="45"/>
      <c r="M161" s="253" t="s">
        <v>19</v>
      </c>
      <c r="N161" s="254" t="s">
        <v>44</v>
      </c>
      <c r="O161" s="85"/>
      <c r="P161" s="215">
        <f>O161*H161</f>
        <v>0</v>
      </c>
      <c r="Q161" s="215">
        <v>0</v>
      </c>
      <c r="R161" s="215">
        <f>Q161*H161</f>
        <v>0</v>
      </c>
      <c r="S161" s="215">
        <v>0.57999999999999996</v>
      </c>
      <c r="T161" s="216">
        <f>S161*H161</f>
        <v>836.55719999999985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7" t="s">
        <v>136</v>
      </c>
      <c r="AT161" s="217" t="s">
        <v>145</v>
      </c>
      <c r="AU161" s="217" t="s">
        <v>83</v>
      </c>
      <c r="AY161" s="18" t="s">
        <v>128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8" t="s">
        <v>81</v>
      </c>
      <c r="BK161" s="218">
        <f>ROUND(I161*H161,2)</f>
        <v>0</v>
      </c>
      <c r="BL161" s="18" t="s">
        <v>136</v>
      </c>
      <c r="BM161" s="217" t="s">
        <v>212</v>
      </c>
    </row>
    <row r="162" s="2" customFormat="1">
      <c r="A162" s="39"/>
      <c r="B162" s="40"/>
      <c r="C162" s="41"/>
      <c r="D162" s="219" t="s">
        <v>138</v>
      </c>
      <c r="E162" s="41"/>
      <c r="F162" s="220" t="s">
        <v>213</v>
      </c>
      <c r="G162" s="41"/>
      <c r="H162" s="41"/>
      <c r="I162" s="221"/>
      <c r="J162" s="41"/>
      <c r="K162" s="41"/>
      <c r="L162" s="45"/>
      <c r="M162" s="222"/>
      <c r="N162" s="223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138</v>
      </c>
      <c r="AU162" s="18" t="s">
        <v>83</v>
      </c>
    </row>
    <row r="163" s="2" customFormat="1">
      <c r="A163" s="39"/>
      <c r="B163" s="40"/>
      <c r="C163" s="41"/>
      <c r="D163" s="255" t="s">
        <v>151</v>
      </c>
      <c r="E163" s="41"/>
      <c r="F163" s="256" t="s">
        <v>214</v>
      </c>
      <c r="G163" s="41"/>
      <c r="H163" s="41"/>
      <c r="I163" s="221"/>
      <c r="J163" s="41"/>
      <c r="K163" s="41"/>
      <c r="L163" s="45"/>
      <c r="M163" s="222"/>
      <c r="N163" s="223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151</v>
      </c>
      <c r="AU163" s="18" t="s">
        <v>83</v>
      </c>
    </row>
    <row r="164" s="13" customFormat="1">
      <c r="A164" s="13"/>
      <c r="B164" s="224"/>
      <c r="C164" s="225"/>
      <c r="D164" s="219" t="s">
        <v>139</v>
      </c>
      <c r="E164" s="226" t="s">
        <v>19</v>
      </c>
      <c r="F164" s="227" t="s">
        <v>215</v>
      </c>
      <c r="G164" s="225"/>
      <c r="H164" s="228">
        <v>2793.9899999999998</v>
      </c>
      <c r="I164" s="229"/>
      <c r="J164" s="225"/>
      <c r="K164" s="225"/>
      <c r="L164" s="230"/>
      <c r="M164" s="231"/>
      <c r="N164" s="232"/>
      <c r="O164" s="232"/>
      <c r="P164" s="232"/>
      <c r="Q164" s="232"/>
      <c r="R164" s="232"/>
      <c r="S164" s="232"/>
      <c r="T164" s="23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4" t="s">
        <v>139</v>
      </c>
      <c r="AU164" s="234" t="s">
        <v>83</v>
      </c>
      <c r="AV164" s="13" t="s">
        <v>83</v>
      </c>
      <c r="AW164" s="13" t="s">
        <v>35</v>
      </c>
      <c r="AX164" s="13" t="s">
        <v>73</v>
      </c>
      <c r="AY164" s="234" t="s">
        <v>128</v>
      </c>
    </row>
    <row r="165" s="13" customFormat="1">
      <c r="A165" s="13"/>
      <c r="B165" s="224"/>
      <c r="C165" s="225"/>
      <c r="D165" s="219" t="s">
        <v>139</v>
      </c>
      <c r="E165" s="226" t="s">
        <v>19</v>
      </c>
      <c r="F165" s="227" t="s">
        <v>216</v>
      </c>
      <c r="G165" s="225"/>
      <c r="H165" s="228">
        <v>356.43000000000001</v>
      </c>
      <c r="I165" s="229"/>
      <c r="J165" s="225"/>
      <c r="K165" s="225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139</v>
      </c>
      <c r="AU165" s="234" t="s">
        <v>83</v>
      </c>
      <c r="AV165" s="13" t="s">
        <v>83</v>
      </c>
      <c r="AW165" s="13" t="s">
        <v>35</v>
      </c>
      <c r="AX165" s="13" t="s">
        <v>73</v>
      </c>
      <c r="AY165" s="234" t="s">
        <v>128</v>
      </c>
    </row>
    <row r="166" s="13" customFormat="1">
      <c r="A166" s="13"/>
      <c r="B166" s="224"/>
      <c r="C166" s="225"/>
      <c r="D166" s="219" t="s">
        <v>139</v>
      </c>
      <c r="E166" s="226" t="s">
        <v>19</v>
      </c>
      <c r="F166" s="227" t="s">
        <v>169</v>
      </c>
      <c r="G166" s="225"/>
      <c r="H166" s="228">
        <v>379.45999999999998</v>
      </c>
      <c r="I166" s="229"/>
      <c r="J166" s="225"/>
      <c r="K166" s="225"/>
      <c r="L166" s="230"/>
      <c r="M166" s="231"/>
      <c r="N166" s="232"/>
      <c r="O166" s="232"/>
      <c r="P166" s="232"/>
      <c r="Q166" s="232"/>
      <c r="R166" s="232"/>
      <c r="S166" s="232"/>
      <c r="T166" s="23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4" t="s">
        <v>139</v>
      </c>
      <c r="AU166" s="234" t="s">
        <v>83</v>
      </c>
      <c r="AV166" s="13" t="s">
        <v>83</v>
      </c>
      <c r="AW166" s="13" t="s">
        <v>35</v>
      </c>
      <c r="AX166" s="13" t="s">
        <v>73</v>
      </c>
      <c r="AY166" s="234" t="s">
        <v>128</v>
      </c>
    </row>
    <row r="167" s="13" customFormat="1">
      <c r="A167" s="13"/>
      <c r="B167" s="224"/>
      <c r="C167" s="225"/>
      <c r="D167" s="219" t="s">
        <v>139</v>
      </c>
      <c r="E167" s="226" t="s">
        <v>19</v>
      </c>
      <c r="F167" s="227" t="s">
        <v>217</v>
      </c>
      <c r="G167" s="225"/>
      <c r="H167" s="228">
        <v>56.009999999999998</v>
      </c>
      <c r="I167" s="229"/>
      <c r="J167" s="225"/>
      <c r="K167" s="225"/>
      <c r="L167" s="230"/>
      <c r="M167" s="231"/>
      <c r="N167" s="232"/>
      <c r="O167" s="232"/>
      <c r="P167" s="232"/>
      <c r="Q167" s="232"/>
      <c r="R167" s="232"/>
      <c r="S167" s="232"/>
      <c r="T167" s="23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139</v>
      </c>
      <c r="AU167" s="234" t="s">
        <v>83</v>
      </c>
      <c r="AV167" s="13" t="s">
        <v>83</v>
      </c>
      <c r="AW167" s="13" t="s">
        <v>35</v>
      </c>
      <c r="AX167" s="13" t="s">
        <v>73</v>
      </c>
      <c r="AY167" s="234" t="s">
        <v>128</v>
      </c>
    </row>
    <row r="168" s="13" customFormat="1">
      <c r="A168" s="13"/>
      <c r="B168" s="224"/>
      <c r="C168" s="225"/>
      <c r="D168" s="219" t="s">
        <v>139</v>
      </c>
      <c r="E168" s="226" t="s">
        <v>19</v>
      </c>
      <c r="F168" s="227" t="s">
        <v>218</v>
      </c>
      <c r="G168" s="225"/>
      <c r="H168" s="228">
        <v>16.960000000000001</v>
      </c>
      <c r="I168" s="229"/>
      <c r="J168" s="225"/>
      <c r="K168" s="225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139</v>
      </c>
      <c r="AU168" s="234" t="s">
        <v>83</v>
      </c>
      <c r="AV168" s="13" t="s">
        <v>83</v>
      </c>
      <c r="AW168" s="13" t="s">
        <v>35</v>
      </c>
      <c r="AX168" s="13" t="s">
        <v>73</v>
      </c>
      <c r="AY168" s="234" t="s">
        <v>128</v>
      </c>
    </row>
    <row r="169" s="14" customFormat="1">
      <c r="A169" s="14"/>
      <c r="B169" s="235"/>
      <c r="C169" s="236"/>
      <c r="D169" s="219" t="s">
        <v>139</v>
      </c>
      <c r="E169" s="237" t="s">
        <v>19</v>
      </c>
      <c r="F169" s="238" t="s">
        <v>144</v>
      </c>
      <c r="G169" s="236"/>
      <c r="H169" s="239">
        <v>3602.8499999999999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5" t="s">
        <v>139</v>
      </c>
      <c r="AU169" s="245" t="s">
        <v>83</v>
      </c>
      <c r="AV169" s="14" t="s">
        <v>136</v>
      </c>
      <c r="AW169" s="14" t="s">
        <v>35</v>
      </c>
      <c r="AX169" s="14" t="s">
        <v>73</v>
      </c>
      <c r="AY169" s="245" t="s">
        <v>128</v>
      </c>
    </row>
    <row r="170" s="13" customFormat="1">
      <c r="A170" s="13"/>
      <c r="B170" s="224"/>
      <c r="C170" s="225"/>
      <c r="D170" s="219" t="s">
        <v>139</v>
      </c>
      <c r="E170" s="226" t="s">
        <v>19</v>
      </c>
      <c r="F170" s="227" t="s">
        <v>219</v>
      </c>
      <c r="G170" s="225"/>
      <c r="H170" s="228">
        <v>1442.3399999999999</v>
      </c>
      <c r="I170" s="229"/>
      <c r="J170" s="225"/>
      <c r="K170" s="225"/>
      <c r="L170" s="230"/>
      <c r="M170" s="231"/>
      <c r="N170" s="232"/>
      <c r="O170" s="232"/>
      <c r="P170" s="232"/>
      <c r="Q170" s="232"/>
      <c r="R170" s="232"/>
      <c r="S170" s="232"/>
      <c r="T170" s="23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4" t="s">
        <v>139</v>
      </c>
      <c r="AU170" s="234" t="s">
        <v>83</v>
      </c>
      <c r="AV170" s="13" t="s">
        <v>83</v>
      </c>
      <c r="AW170" s="13" t="s">
        <v>35</v>
      </c>
      <c r="AX170" s="13" t="s">
        <v>81</v>
      </c>
      <c r="AY170" s="234" t="s">
        <v>128</v>
      </c>
    </row>
    <row r="171" s="2" customFormat="1" ht="16.5" customHeight="1">
      <c r="A171" s="39"/>
      <c r="B171" s="40"/>
      <c r="C171" s="246" t="s">
        <v>135</v>
      </c>
      <c r="D171" s="246" t="s">
        <v>145</v>
      </c>
      <c r="E171" s="247" t="s">
        <v>220</v>
      </c>
      <c r="F171" s="248" t="s">
        <v>221</v>
      </c>
      <c r="G171" s="249" t="s">
        <v>148</v>
      </c>
      <c r="H171" s="250">
        <v>648.56399999999996</v>
      </c>
      <c r="I171" s="251"/>
      <c r="J171" s="252">
        <f>ROUND(I171*H171,2)</f>
        <v>0</v>
      </c>
      <c r="K171" s="248" t="s">
        <v>134</v>
      </c>
      <c r="L171" s="45"/>
      <c r="M171" s="253" t="s">
        <v>19</v>
      </c>
      <c r="N171" s="254" t="s">
        <v>44</v>
      </c>
      <c r="O171" s="85"/>
      <c r="P171" s="215">
        <f>O171*H171</f>
        <v>0</v>
      </c>
      <c r="Q171" s="215">
        <v>0</v>
      </c>
      <c r="R171" s="215">
        <f>Q171*H171</f>
        <v>0</v>
      </c>
      <c r="S171" s="215">
        <v>0.62</v>
      </c>
      <c r="T171" s="216">
        <f>S171*H171</f>
        <v>402.10967999999997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7" t="s">
        <v>136</v>
      </c>
      <c r="AT171" s="217" t="s">
        <v>145</v>
      </c>
      <c r="AU171" s="217" t="s">
        <v>83</v>
      </c>
      <c r="AY171" s="18" t="s">
        <v>128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8" t="s">
        <v>81</v>
      </c>
      <c r="BK171" s="218">
        <f>ROUND(I171*H171,2)</f>
        <v>0</v>
      </c>
      <c r="BL171" s="18" t="s">
        <v>136</v>
      </c>
      <c r="BM171" s="217" t="s">
        <v>222</v>
      </c>
    </row>
    <row r="172" s="2" customFormat="1">
      <c r="A172" s="39"/>
      <c r="B172" s="40"/>
      <c r="C172" s="41"/>
      <c r="D172" s="219" t="s">
        <v>138</v>
      </c>
      <c r="E172" s="41"/>
      <c r="F172" s="220" t="s">
        <v>223</v>
      </c>
      <c r="G172" s="41"/>
      <c r="H172" s="41"/>
      <c r="I172" s="221"/>
      <c r="J172" s="41"/>
      <c r="K172" s="41"/>
      <c r="L172" s="45"/>
      <c r="M172" s="222"/>
      <c r="N172" s="223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138</v>
      </c>
      <c r="AU172" s="18" t="s">
        <v>83</v>
      </c>
    </row>
    <row r="173" s="2" customFormat="1">
      <c r="A173" s="39"/>
      <c r="B173" s="40"/>
      <c r="C173" s="41"/>
      <c r="D173" s="255" t="s">
        <v>151</v>
      </c>
      <c r="E173" s="41"/>
      <c r="F173" s="256" t="s">
        <v>224</v>
      </c>
      <c r="G173" s="41"/>
      <c r="H173" s="41"/>
      <c r="I173" s="221"/>
      <c r="J173" s="41"/>
      <c r="K173" s="41"/>
      <c r="L173" s="45"/>
      <c r="M173" s="222"/>
      <c r="N173" s="223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151</v>
      </c>
      <c r="AU173" s="18" t="s">
        <v>83</v>
      </c>
    </row>
    <row r="174" s="13" customFormat="1">
      <c r="A174" s="13"/>
      <c r="B174" s="224"/>
      <c r="C174" s="225"/>
      <c r="D174" s="219" t="s">
        <v>139</v>
      </c>
      <c r="E174" s="226" t="s">
        <v>19</v>
      </c>
      <c r="F174" s="227" t="s">
        <v>225</v>
      </c>
      <c r="G174" s="225"/>
      <c r="H174" s="228">
        <v>1309.4100000000001</v>
      </c>
      <c r="I174" s="229"/>
      <c r="J174" s="225"/>
      <c r="K174" s="225"/>
      <c r="L174" s="230"/>
      <c r="M174" s="231"/>
      <c r="N174" s="232"/>
      <c r="O174" s="232"/>
      <c r="P174" s="232"/>
      <c r="Q174" s="232"/>
      <c r="R174" s="232"/>
      <c r="S174" s="232"/>
      <c r="T174" s="23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4" t="s">
        <v>139</v>
      </c>
      <c r="AU174" s="234" t="s">
        <v>83</v>
      </c>
      <c r="AV174" s="13" t="s">
        <v>83</v>
      </c>
      <c r="AW174" s="13" t="s">
        <v>35</v>
      </c>
      <c r="AX174" s="13" t="s">
        <v>73</v>
      </c>
      <c r="AY174" s="234" t="s">
        <v>128</v>
      </c>
    </row>
    <row r="175" s="13" customFormat="1">
      <c r="A175" s="13"/>
      <c r="B175" s="224"/>
      <c r="C175" s="225"/>
      <c r="D175" s="219" t="s">
        <v>139</v>
      </c>
      <c r="E175" s="226" t="s">
        <v>19</v>
      </c>
      <c r="F175" s="227" t="s">
        <v>226</v>
      </c>
      <c r="G175" s="225"/>
      <c r="H175" s="228">
        <v>312</v>
      </c>
      <c r="I175" s="229"/>
      <c r="J175" s="225"/>
      <c r="K175" s="225"/>
      <c r="L175" s="230"/>
      <c r="M175" s="231"/>
      <c r="N175" s="232"/>
      <c r="O175" s="232"/>
      <c r="P175" s="232"/>
      <c r="Q175" s="232"/>
      <c r="R175" s="232"/>
      <c r="S175" s="232"/>
      <c r="T175" s="23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4" t="s">
        <v>139</v>
      </c>
      <c r="AU175" s="234" t="s">
        <v>83</v>
      </c>
      <c r="AV175" s="13" t="s">
        <v>83</v>
      </c>
      <c r="AW175" s="13" t="s">
        <v>35</v>
      </c>
      <c r="AX175" s="13" t="s">
        <v>73</v>
      </c>
      <c r="AY175" s="234" t="s">
        <v>128</v>
      </c>
    </row>
    <row r="176" s="14" customFormat="1">
      <c r="A176" s="14"/>
      <c r="B176" s="235"/>
      <c r="C176" s="236"/>
      <c r="D176" s="219" t="s">
        <v>139</v>
      </c>
      <c r="E176" s="237" t="s">
        <v>19</v>
      </c>
      <c r="F176" s="238" t="s">
        <v>144</v>
      </c>
      <c r="G176" s="236"/>
      <c r="H176" s="239">
        <v>1621.4100000000001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5" t="s">
        <v>139</v>
      </c>
      <c r="AU176" s="245" t="s">
        <v>83</v>
      </c>
      <c r="AV176" s="14" t="s">
        <v>136</v>
      </c>
      <c r="AW176" s="14" t="s">
        <v>35</v>
      </c>
      <c r="AX176" s="14" t="s">
        <v>73</v>
      </c>
      <c r="AY176" s="245" t="s">
        <v>128</v>
      </c>
    </row>
    <row r="177" s="13" customFormat="1">
      <c r="A177" s="13"/>
      <c r="B177" s="224"/>
      <c r="C177" s="225"/>
      <c r="D177" s="219" t="s">
        <v>139</v>
      </c>
      <c r="E177" s="226" t="s">
        <v>19</v>
      </c>
      <c r="F177" s="227" t="s">
        <v>227</v>
      </c>
      <c r="G177" s="225"/>
      <c r="H177" s="228">
        <v>648.56399999999996</v>
      </c>
      <c r="I177" s="229"/>
      <c r="J177" s="225"/>
      <c r="K177" s="225"/>
      <c r="L177" s="230"/>
      <c r="M177" s="231"/>
      <c r="N177" s="232"/>
      <c r="O177" s="232"/>
      <c r="P177" s="232"/>
      <c r="Q177" s="232"/>
      <c r="R177" s="232"/>
      <c r="S177" s="232"/>
      <c r="T177" s="23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4" t="s">
        <v>139</v>
      </c>
      <c r="AU177" s="234" t="s">
        <v>83</v>
      </c>
      <c r="AV177" s="13" t="s">
        <v>83</v>
      </c>
      <c r="AW177" s="13" t="s">
        <v>35</v>
      </c>
      <c r="AX177" s="13" t="s">
        <v>81</v>
      </c>
      <c r="AY177" s="234" t="s">
        <v>128</v>
      </c>
    </row>
    <row r="178" s="2" customFormat="1" ht="16.5" customHeight="1">
      <c r="A178" s="39"/>
      <c r="B178" s="40"/>
      <c r="C178" s="246" t="s">
        <v>228</v>
      </c>
      <c r="D178" s="246" t="s">
        <v>145</v>
      </c>
      <c r="E178" s="247" t="s">
        <v>229</v>
      </c>
      <c r="F178" s="248" t="s">
        <v>230</v>
      </c>
      <c r="G178" s="249" t="s">
        <v>148</v>
      </c>
      <c r="H178" s="250">
        <v>255.048</v>
      </c>
      <c r="I178" s="251"/>
      <c r="J178" s="252">
        <f>ROUND(I178*H178,2)</f>
        <v>0</v>
      </c>
      <c r="K178" s="248" t="s">
        <v>134</v>
      </c>
      <c r="L178" s="45"/>
      <c r="M178" s="253" t="s">
        <v>19</v>
      </c>
      <c r="N178" s="254" t="s">
        <v>44</v>
      </c>
      <c r="O178" s="85"/>
      <c r="P178" s="215">
        <f>O178*H178</f>
        <v>0</v>
      </c>
      <c r="Q178" s="215">
        <v>0</v>
      </c>
      <c r="R178" s="215">
        <f>Q178*H178</f>
        <v>0</v>
      </c>
      <c r="S178" s="215">
        <v>0.32500000000000001</v>
      </c>
      <c r="T178" s="216">
        <f>S178*H178</f>
        <v>82.890600000000006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7" t="s">
        <v>136</v>
      </c>
      <c r="AT178" s="217" t="s">
        <v>145</v>
      </c>
      <c r="AU178" s="217" t="s">
        <v>83</v>
      </c>
      <c r="AY178" s="18" t="s">
        <v>128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8" t="s">
        <v>81</v>
      </c>
      <c r="BK178" s="218">
        <f>ROUND(I178*H178,2)</f>
        <v>0</v>
      </c>
      <c r="BL178" s="18" t="s">
        <v>136</v>
      </c>
      <c r="BM178" s="217" t="s">
        <v>231</v>
      </c>
    </row>
    <row r="179" s="2" customFormat="1">
      <c r="A179" s="39"/>
      <c r="B179" s="40"/>
      <c r="C179" s="41"/>
      <c r="D179" s="219" t="s">
        <v>138</v>
      </c>
      <c r="E179" s="41"/>
      <c r="F179" s="220" t="s">
        <v>232</v>
      </c>
      <c r="G179" s="41"/>
      <c r="H179" s="41"/>
      <c r="I179" s="221"/>
      <c r="J179" s="41"/>
      <c r="K179" s="41"/>
      <c r="L179" s="45"/>
      <c r="M179" s="222"/>
      <c r="N179" s="223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138</v>
      </c>
      <c r="AU179" s="18" t="s">
        <v>83</v>
      </c>
    </row>
    <row r="180" s="2" customFormat="1">
      <c r="A180" s="39"/>
      <c r="B180" s="40"/>
      <c r="C180" s="41"/>
      <c r="D180" s="255" t="s">
        <v>151</v>
      </c>
      <c r="E180" s="41"/>
      <c r="F180" s="256" t="s">
        <v>233</v>
      </c>
      <c r="G180" s="41"/>
      <c r="H180" s="41"/>
      <c r="I180" s="221"/>
      <c r="J180" s="41"/>
      <c r="K180" s="41"/>
      <c r="L180" s="45"/>
      <c r="M180" s="222"/>
      <c r="N180" s="223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151</v>
      </c>
      <c r="AU180" s="18" t="s">
        <v>83</v>
      </c>
    </row>
    <row r="181" s="13" customFormat="1">
      <c r="A181" s="13"/>
      <c r="B181" s="224"/>
      <c r="C181" s="225"/>
      <c r="D181" s="219" t="s">
        <v>139</v>
      </c>
      <c r="E181" s="226" t="s">
        <v>19</v>
      </c>
      <c r="F181" s="227" t="s">
        <v>234</v>
      </c>
      <c r="G181" s="225"/>
      <c r="H181" s="228">
        <v>236.81999999999999</v>
      </c>
      <c r="I181" s="229"/>
      <c r="J181" s="225"/>
      <c r="K181" s="225"/>
      <c r="L181" s="230"/>
      <c r="M181" s="231"/>
      <c r="N181" s="232"/>
      <c r="O181" s="232"/>
      <c r="P181" s="232"/>
      <c r="Q181" s="232"/>
      <c r="R181" s="232"/>
      <c r="S181" s="232"/>
      <c r="T181" s="23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4" t="s">
        <v>139</v>
      </c>
      <c r="AU181" s="234" t="s">
        <v>83</v>
      </c>
      <c r="AV181" s="13" t="s">
        <v>83</v>
      </c>
      <c r="AW181" s="13" t="s">
        <v>35</v>
      </c>
      <c r="AX181" s="13" t="s">
        <v>73</v>
      </c>
      <c r="AY181" s="234" t="s">
        <v>128</v>
      </c>
    </row>
    <row r="182" s="13" customFormat="1">
      <c r="A182" s="13"/>
      <c r="B182" s="224"/>
      <c r="C182" s="225"/>
      <c r="D182" s="219" t="s">
        <v>139</v>
      </c>
      <c r="E182" s="226" t="s">
        <v>19</v>
      </c>
      <c r="F182" s="227" t="s">
        <v>235</v>
      </c>
      <c r="G182" s="225"/>
      <c r="H182" s="228">
        <v>236.81999999999999</v>
      </c>
      <c r="I182" s="229"/>
      <c r="J182" s="225"/>
      <c r="K182" s="225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139</v>
      </c>
      <c r="AU182" s="234" t="s">
        <v>83</v>
      </c>
      <c r="AV182" s="13" t="s">
        <v>83</v>
      </c>
      <c r="AW182" s="13" t="s">
        <v>35</v>
      </c>
      <c r="AX182" s="13" t="s">
        <v>73</v>
      </c>
      <c r="AY182" s="234" t="s">
        <v>128</v>
      </c>
    </row>
    <row r="183" s="13" customFormat="1">
      <c r="A183" s="13"/>
      <c r="B183" s="224"/>
      <c r="C183" s="225"/>
      <c r="D183" s="219" t="s">
        <v>139</v>
      </c>
      <c r="E183" s="226" t="s">
        <v>19</v>
      </c>
      <c r="F183" s="227" t="s">
        <v>191</v>
      </c>
      <c r="G183" s="225"/>
      <c r="H183" s="228">
        <v>81.989999999999995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139</v>
      </c>
      <c r="AU183" s="234" t="s">
        <v>83</v>
      </c>
      <c r="AV183" s="13" t="s">
        <v>83</v>
      </c>
      <c r="AW183" s="13" t="s">
        <v>35</v>
      </c>
      <c r="AX183" s="13" t="s">
        <v>73</v>
      </c>
      <c r="AY183" s="234" t="s">
        <v>128</v>
      </c>
    </row>
    <row r="184" s="13" customFormat="1">
      <c r="A184" s="13"/>
      <c r="B184" s="224"/>
      <c r="C184" s="225"/>
      <c r="D184" s="219" t="s">
        <v>139</v>
      </c>
      <c r="E184" s="226" t="s">
        <v>19</v>
      </c>
      <c r="F184" s="227" t="s">
        <v>236</v>
      </c>
      <c r="G184" s="225"/>
      <c r="H184" s="228">
        <v>81.989999999999995</v>
      </c>
      <c r="I184" s="229"/>
      <c r="J184" s="225"/>
      <c r="K184" s="225"/>
      <c r="L184" s="230"/>
      <c r="M184" s="231"/>
      <c r="N184" s="232"/>
      <c r="O184" s="232"/>
      <c r="P184" s="232"/>
      <c r="Q184" s="232"/>
      <c r="R184" s="232"/>
      <c r="S184" s="232"/>
      <c r="T184" s="23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4" t="s">
        <v>139</v>
      </c>
      <c r="AU184" s="234" t="s">
        <v>83</v>
      </c>
      <c r="AV184" s="13" t="s">
        <v>83</v>
      </c>
      <c r="AW184" s="13" t="s">
        <v>35</v>
      </c>
      <c r="AX184" s="13" t="s">
        <v>73</v>
      </c>
      <c r="AY184" s="234" t="s">
        <v>128</v>
      </c>
    </row>
    <row r="185" s="14" customFormat="1">
      <c r="A185" s="14"/>
      <c r="B185" s="235"/>
      <c r="C185" s="236"/>
      <c r="D185" s="219" t="s">
        <v>139</v>
      </c>
      <c r="E185" s="237" t="s">
        <v>19</v>
      </c>
      <c r="F185" s="238" t="s">
        <v>144</v>
      </c>
      <c r="G185" s="236"/>
      <c r="H185" s="239">
        <v>637.62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5" t="s">
        <v>139</v>
      </c>
      <c r="AU185" s="245" t="s">
        <v>83</v>
      </c>
      <c r="AV185" s="14" t="s">
        <v>136</v>
      </c>
      <c r="AW185" s="14" t="s">
        <v>35</v>
      </c>
      <c r="AX185" s="14" t="s">
        <v>73</v>
      </c>
      <c r="AY185" s="245" t="s">
        <v>128</v>
      </c>
    </row>
    <row r="186" s="13" customFormat="1">
      <c r="A186" s="13"/>
      <c r="B186" s="224"/>
      <c r="C186" s="225"/>
      <c r="D186" s="219" t="s">
        <v>139</v>
      </c>
      <c r="E186" s="226" t="s">
        <v>19</v>
      </c>
      <c r="F186" s="227" t="s">
        <v>237</v>
      </c>
      <c r="G186" s="225"/>
      <c r="H186" s="228">
        <v>255.048</v>
      </c>
      <c r="I186" s="229"/>
      <c r="J186" s="225"/>
      <c r="K186" s="225"/>
      <c r="L186" s="230"/>
      <c r="M186" s="231"/>
      <c r="N186" s="232"/>
      <c r="O186" s="232"/>
      <c r="P186" s="232"/>
      <c r="Q186" s="232"/>
      <c r="R186" s="232"/>
      <c r="S186" s="232"/>
      <c r="T186" s="23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4" t="s">
        <v>139</v>
      </c>
      <c r="AU186" s="234" t="s">
        <v>83</v>
      </c>
      <c r="AV186" s="13" t="s">
        <v>83</v>
      </c>
      <c r="AW186" s="13" t="s">
        <v>35</v>
      </c>
      <c r="AX186" s="13" t="s">
        <v>81</v>
      </c>
      <c r="AY186" s="234" t="s">
        <v>128</v>
      </c>
    </row>
    <row r="187" s="2" customFormat="1" ht="16.5" customHeight="1">
      <c r="A187" s="39"/>
      <c r="B187" s="40"/>
      <c r="C187" s="246" t="s">
        <v>238</v>
      </c>
      <c r="D187" s="246" t="s">
        <v>145</v>
      </c>
      <c r="E187" s="247" t="s">
        <v>239</v>
      </c>
      <c r="F187" s="248" t="s">
        <v>240</v>
      </c>
      <c r="G187" s="249" t="s">
        <v>148</v>
      </c>
      <c r="H187" s="250">
        <v>1774.636</v>
      </c>
      <c r="I187" s="251"/>
      <c r="J187" s="252">
        <f>ROUND(I187*H187,2)</f>
        <v>0</v>
      </c>
      <c r="K187" s="248" t="s">
        <v>134</v>
      </c>
      <c r="L187" s="45"/>
      <c r="M187" s="253" t="s">
        <v>19</v>
      </c>
      <c r="N187" s="254" t="s">
        <v>44</v>
      </c>
      <c r="O187" s="85"/>
      <c r="P187" s="215">
        <f>O187*H187</f>
        <v>0</v>
      </c>
      <c r="Q187" s="215">
        <v>0</v>
      </c>
      <c r="R187" s="215">
        <f>Q187*H187</f>
        <v>0</v>
      </c>
      <c r="S187" s="215">
        <v>0.625</v>
      </c>
      <c r="T187" s="216">
        <f>S187*H187</f>
        <v>1109.1475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7" t="s">
        <v>136</v>
      </c>
      <c r="AT187" s="217" t="s">
        <v>145</v>
      </c>
      <c r="AU187" s="217" t="s">
        <v>83</v>
      </c>
      <c r="AY187" s="18" t="s">
        <v>128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8" t="s">
        <v>81</v>
      </c>
      <c r="BK187" s="218">
        <f>ROUND(I187*H187,2)</f>
        <v>0</v>
      </c>
      <c r="BL187" s="18" t="s">
        <v>136</v>
      </c>
      <c r="BM187" s="217" t="s">
        <v>241</v>
      </c>
    </row>
    <row r="188" s="2" customFormat="1">
      <c r="A188" s="39"/>
      <c r="B188" s="40"/>
      <c r="C188" s="41"/>
      <c r="D188" s="219" t="s">
        <v>138</v>
      </c>
      <c r="E188" s="41"/>
      <c r="F188" s="220" t="s">
        <v>242</v>
      </c>
      <c r="G188" s="41"/>
      <c r="H188" s="41"/>
      <c r="I188" s="221"/>
      <c r="J188" s="41"/>
      <c r="K188" s="41"/>
      <c r="L188" s="45"/>
      <c r="M188" s="222"/>
      <c r="N188" s="223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138</v>
      </c>
      <c r="AU188" s="18" t="s">
        <v>83</v>
      </c>
    </row>
    <row r="189" s="2" customFormat="1">
      <c r="A189" s="39"/>
      <c r="B189" s="40"/>
      <c r="C189" s="41"/>
      <c r="D189" s="255" t="s">
        <v>151</v>
      </c>
      <c r="E189" s="41"/>
      <c r="F189" s="256" t="s">
        <v>243</v>
      </c>
      <c r="G189" s="41"/>
      <c r="H189" s="41"/>
      <c r="I189" s="221"/>
      <c r="J189" s="41"/>
      <c r="K189" s="41"/>
      <c r="L189" s="45"/>
      <c r="M189" s="222"/>
      <c r="N189" s="223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151</v>
      </c>
      <c r="AU189" s="18" t="s">
        <v>83</v>
      </c>
    </row>
    <row r="190" s="13" customFormat="1">
      <c r="A190" s="13"/>
      <c r="B190" s="224"/>
      <c r="C190" s="225"/>
      <c r="D190" s="219" t="s">
        <v>139</v>
      </c>
      <c r="E190" s="226" t="s">
        <v>19</v>
      </c>
      <c r="F190" s="227" t="s">
        <v>244</v>
      </c>
      <c r="G190" s="225"/>
      <c r="H190" s="228">
        <v>3394.6900000000001</v>
      </c>
      <c r="I190" s="229"/>
      <c r="J190" s="225"/>
      <c r="K190" s="225"/>
      <c r="L190" s="230"/>
      <c r="M190" s="231"/>
      <c r="N190" s="232"/>
      <c r="O190" s="232"/>
      <c r="P190" s="232"/>
      <c r="Q190" s="232"/>
      <c r="R190" s="232"/>
      <c r="S190" s="232"/>
      <c r="T190" s="23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4" t="s">
        <v>139</v>
      </c>
      <c r="AU190" s="234" t="s">
        <v>83</v>
      </c>
      <c r="AV190" s="13" t="s">
        <v>83</v>
      </c>
      <c r="AW190" s="13" t="s">
        <v>35</v>
      </c>
      <c r="AX190" s="13" t="s">
        <v>73</v>
      </c>
      <c r="AY190" s="234" t="s">
        <v>128</v>
      </c>
    </row>
    <row r="191" s="13" customFormat="1">
      <c r="A191" s="13"/>
      <c r="B191" s="224"/>
      <c r="C191" s="225"/>
      <c r="D191" s="219" t="s">
        <v>139</v>
      </c>
      <c r="E191" s="226" t="s">
        <v>19</v>
      </c>
      <c r="F191" s="227" t="s">
        <v>245</v>
      </c>
      <c r="G191" s="225"/>
      <c r="H191" s="228">
        <v>352.69</v>
      </c>
      <c r="I191" s="229"/>
      <c r="J191" s="225"/>
      <c r="K191" s="225"/>
      <c r="L191" s="230"/>
      <c r="M191" s="231"/>
      <c r="N191" s="232"/>
      <c r="O191" s="232"/>
      <c r="P191" s="232"/>
      <c r="Q191" s="232"/>
      <c r="R191" s="232"/>
      <c r="S191" s="232"/>
      <c r="T191" s="23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4" t="s">
        <v>139</v>
      </c>
      <c r="AU191" s="234" t="s">
        <v>83</v>
      </c>
      <c r="AV191" s="13" t="s">
        <v>83</v>
      </c>
      <c r="AW191" s="13" t="s">
        <v>35</v>
      </c>
      <c r="AX191" s="13" t="s">
        <v>73</v>
      </c>
      <c r="AY191" s="234" t="s">
        <v>128</v>
      </c>
    </row>
    <row r="192" s="13" customFormat="1">
      <c r="A192" s="13"/>
      <c r="B192" s="224"/>
      <c r="C192" s="225"/>
      <c r="D192" s="219" t="s">
        <v>139</v>
      </c>
      <c r="E192" s="226" t="s">
        <v>19</v>
      </c>
      <c r="F192" s="227" t="s">
        <v>246</v>
      </c>
      <c r="G192" s="225"/>
      <c r="H192" s="228">
        <v>548.78999999999996</v>
      </c>
      <c r="I192" s="229"/>
      <c r="J192" s="225"/>
      <c r="K192" s="225"/>
      <c r="L192" s="230"/>
      <c r="M192" s="231"/>
      <c r="N192" s="232"/>
      <c r="O192" s="232"/>
      <c r="P192" s="232"/>
      <c r="Q192" s="232"/>
      <c r="R192" s="232"/>
      <c r="S192" s="232"/>
      <c r="T192" s="23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4" t="s">
        <v>139</v>
      </c>
      <c r="AU192" s="234" t="s">
        <v>83</v>
      </c>
      <c r="AV192" s="13" t="s">
        <v>83</v>
      </c>
      <c r="AW192" s="13" t="s">
        <v>35</v>
      </c>
      <c r="AX192" s="13" t="s">
        <v>73</v>
      </c>
      <c r="AY192" s="234" t="s">
        <v>128</v>
      </c>
    </row>
    <row r="193" s="13" customFormat="1">
      <c r="A193" s="13"/>
      <c r="B193" s="224"/>
      <c r="C193" s="225"/>
      <c r="D193" s="219" t="s">
        <v>139</v>
      </c>
      <c r="E193" s="226" t="s">
        <v>19</v>
      </c>
      <c r="F193" s="227" t="s">
        <v>247</v>
      </c>
      <c r="G193" s="225"/>
      <c r="H193" s="228">
        <v>4.4199999999999999</v>
      </c>
      <c r="I193" s="229"/>
      <c r="J193" s="225"/>
      <c r="K193" s="225"/>
      <c r="L193" s="230"/>
      <c r="M193" s="231"/>
      <c r="N193" s="232"/>
      <c r="O193" s="232"/>
      <c r="P193" s="232"/>
      <c r="Q193" s="232"/>
      <c r="R193" s="232"/>
      <c r="S193" s="232"/>
      <c r="T193" s="23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4" t="s">
        <v>139</v>
      </c>
      <c r="AU193" s="234" t="s">
        <v>83</v>
      </c>
      <c r="AV193" s="13" t="s">
        <v>83</v>
      </c>
      <c r="AW193" s="13" t="s">
        <v>35</v>
      </c>
      <c r="AX193" s="13" t="s">
        <v>73</v>
      </c>
      <c r="AY193" s="234" t="s">
        <v>128</v>
      </c>
    </row>
    <row r="194" s="13" customFormat="1">
      <c r="A194" s="13"/>
      <c r="B194" s="224"/>
      <c r="C194" s="225"/>
      <c r="D194" s="219" t="s">
        <v>139</v>
      </c>
      <c r="E194" s="226" t="s">
        <v>19</v>
      </c>
      <c r="F194" s="227" t="s">
        <v>248</v>
      </c>
      <c r="G194" s="225"/>
      <c r="H194" s="228">
        <v>136</v>
      </c>
      <c r="I194" s="229"/>
      <c r="J194" s="225"/>
      <c r="K194" s="225"/>
      <c r="L194" s="230"/>
      <c r="M194" s="231"/>
      <c r="N194" s="232"/>
      <c r="O194" s="232"/>
      <c r="P194" s="232"/>
      <c r="Q194" s="232"/>
      <c r="R194" s="232"/>
      <c r="S194" s="232"/>
      <c r="T194" s="23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4" t="s">
        <v>139</v>
      </c>
      <c r="AU194" s="234" t="s">
        <v>83</v>
      </c>
      <c r="AV194" s="13" t="s">
        <v>83</v>
      </c>
      <c r="AW194" s="13" t="s">
        <v>35</v>
      </c>
      <c r="AX194" s="13" t="s">
        <v>73</v>
      </c>
      <c r="AY194" s="234" t="s">
        <v>128</v>
      </c>
    </row>
    <row r="195" s="14" customFormat="1">
      <c r="A195" s="14"/>
      <c r="B195" s="235"/>
      <c r="C195" s="236"/>
      <c r="D195" s="219" t="s">
        <v>139</v>
      </c>
      <c r="E195" s="237" t="s">
        <v>19</v>
      </c>
      <c r="F195" s="238" t="s">
        <v>144</v>
      </c>
      <c r="G195" s="236"/>
      <c r="H195" s="239">
        <v>4436.5900000000001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5" t="s">
        <v>139</v>
      </c>
      <c r="AU195" s="245" t="s">
        <v>83</v>
      </c>
      <c r="AV195" s="14" t="s">
        <v>136</v>
      </c>
      <c r="AW195" s="14" t="s">
        <v>35</v>
      </c>
      <c r="AX195" s="14" t="s">
        <v>73</v>
      </c>
      <c r="AY195" s="245" t="s">
        <v>128</v>
      </c>
    </row>
    <row r="196" s="13" customFormat="1">
      <c r="A196" s="13"/>
      <c r="B196" s="224"/>
      <c r="C196" s="225"/>
      <c r="D196" s="219" t="s">
        <v>139</v>
      </c>
      <c r="E196" s="226" t="s">
        <v>19</v>
      </c>
      <c r="F196" s="227" t="s">
        <v>249</v>
      </c>
      <c r="G196" s="225"/>
      <c r="H196" s="228">
        <v>1774.636</v>
      </c>
      <c r="I196" s="229"/>
      <c r="J196" s="225"/>
      <c r="K196" s="225"/>
      <c r="L196" s="230"/>
      <c r="M196" s="231"/>
      <c r="N196" s="232"/>
      <c r="O196" s="232"/>
      <c r="P196" s="232"/>
      <c r="Q196" s="232"/>
      <c r="R196" s="232"/>
      <c r="S196" s="232"/>
      <c r="T196" s="23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4" t="s">
        <v>139</v>
      </c>
      <c r="AU196" s="234" t="s">
        <v>83</v>
      </c>
      <c r="AV196" s="13" t="s">
        <v>83</v>
      </c>
      <c r="AW196" s="13" t="s">
        <v>35</v>
      </c>
      <c r="AX196" s="13" t="s">
        <v>81</v>
      </c>
      <c r="AY196" s="234" t="s">
        <v>128</v>
      </c>
    </row>
    <row r="197" s="2" customFormat="1" ht="16.5" customHeight="1">
      <c r="A197" s="39"/>
      <c r="B197" s="40"/>
      <c r="C197" s="246" t="s">
        <v>250</v>
      </c>
      <c r="D197" s="246" t="s">
        <v>145</v>
      </c>
      <c r="E197" s="247" t="s">
        <v>251</v>
      </c>
      <c r="F197" s="248" t="s">
        <v>252</v>
      </c>
      <c r="G197" s="249" t="s">
        <v>148</v>
      </c>
      <c r="H197" s="250">
        <v>36.904000000000003</v>
      </c>
      <c r="I197" s="251"/>
      <c r="J197" s="252">
        <f>ROUND(I197*H197,2)</f>
        <v>0</v>
      </c>
      <c r="K197" s="248" t="s">
        <v>134</v>
      </c>
      <c r="L197" s="45"/>
      <c r="M197" s="253" t="s">
        <v>19</v>
      </c>
      <c r="N197" s="254" t="s">
        <v>44</v>
      </c>
      <c r="O197" s="85"/>
      <c r="P197" s="215">
        <f>O197*H197</f>
        <v>0</v>
      </c>
      <c r="Q197" s="215">
        <v>0</v>
      </c>
      <c r="R197" s="215">
        <f>Q197*H197</f>
        <v>0</v>
      </c>
      <c r="S197" s="215">
        <v>0.63</v>
      </c>
      <c r="T197" s="216">
        <f>S197*H197</f>
        <v>23.249520000000004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7" t="s">
        <v>136</v>
      </c>
      <c r="AT197" s="217" t="s">
        <v>145</v>
      </c>
      <c r="AU197" s="217" t="s">
        <v>83</v>
      </c>
      <c r="AY197" s="18" t="s">
        <v>128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8" t="s">
        <v>81</v>
      </c>
      <c r="BK197" s="218">
        <f>ROUND(I197*H197,2)</f>
        <v>0</v>
      </c>
      <c r="BL197" s="18" t="s">
        <v>136</v>
      </c>
      <c r="BM197" s="217" t="s">
        <v>253</v>
      </c>
    </row>
    <row r="198" s="2" customFormat="1">
      <c r="A198" s="39"/>
      <c r="B198" s="40"/>
      <c r="C198" s="41"/>
      <c r="D198" s="219" t="s">
        <v>138</v>
      </c>
      <c r="E198" s="41"/>
      <c r="F198" s="220" t="s">
        <v>254</v>
      </c>
      <c r="G198" s="41"/>
      <c r="H198" s="41"/>
      <c r="I198" s="221"/>
      <c r="J198" s="41"/>
      <c r="K198" s="41"/>
      <c r="L198" s="45"/>
      <c r="M198" s="222"/>
      <c r="N198" s="223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138</v>
      </c>
      <c r="AU198" s="18" t="s">
        <v>83</v>
      </c>
    </row>
    <row r="199" s="2" customFormat="1">
      <c r="A199" s="39"/>
      <c r="B199" s="40"/>
      <c r="C199" s="41"/>
      <c r="D199" s="255" t="s">
        <v>151</v>
      </c>
      <c r="E199" s="41"/>
      <c r="F199" s="256" t="s">
        <v>255</v>
      </c>
      <c r="G199" s="41"/>
      <c r="H199" s="41"/>
      <c r="I199" s="221"/>
      <c r="J199" s="41"/>
      <c r="K199" s="41"/>
      <c r="L199" s="45"/>
      <c r="M199" s="222"/>
      <c r="N199" s="223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151</v>
      </c>
      <c r="AU199" s="18" t="s">
        <v>83</v>
      </c>
    </row>
    <row r="200" s="13" customFormat="1">
      <c r="A200" s="13"/>
      <c r="B200" s="224"/>
      <c r="C200" s="225"/>
      <c r="D200" s="219" t="s">
        <v>139</v>
      </c>
      <c r="E200" s="226" t="s">
        <v>19</v>
      </c>
      <c r="F200" s="227" t="s">
        <v>256</v>
      </c>
      <c r="G200" s="225"/>
      <c r="H200" s="228">
        <v>92.260000000000005</v>
      </c>
      <c r="I200" s="229"/>
      <c r="J200" s="225"/>
      <c r="K200" s="225"/>
      <c r="L200" s="230"/>
      <c r="M200" s="231"/>
      <c r="N200" s="232"/>
      <c r="O200" s="232"/>
      <c r="P200" s="232"/>
      <c r="Q200" s="232"/>
      <c r="R200" s="232"/>
      <c r="S200" s="232"/>
      <c r="T200" s="23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4" t="s">
        <v>139</v>
      </c>
      <c r="AU200" s="234" t="s">
        <v>83</v>
      </c>
      <c r="AV200" s="13" t="s">
        <v>83</v>
      </c>
      <c r="AW200" s="13" t="s">
        <v>35</v>
      </c>
      <c r="AX200" s="13" t="s">
        <v>73</v>
      </c>
      <c r="AY200" s="234" t="s">
        <v>128</v>
      </c>
    </row>
    <row r="201" s="14" customFormat="1">
      <c r="A201" s="14"/>
      <c r="B201" s="235"/>
      <c r="C201" s="236"/>
      <c r="D201" s="219" t="s">
        <v>139</v>
      </c>
      <c r="E201" s="237" t="s">
        <v>19</v>
      </c>
      <c r="F201" s="238" t="s">
        <v>144</v>
      </c>
      <c r="G201" s="236"/>
      <c r="H201" s="239">
        <v>92.260000000000005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5" t="s">
        <v>139</v>
      </c>
      <c r="AU201" s="245" t="s">
        <v>83</v>
      </c>
      <c r="AV201" s="14" t="s">
        <v>136</v>
      </c>
      <c r="AW201" s="14" t="s">
        <v>35</v>
      </c>
      <c r="AX201" s="14" t="s">
        <v>73</v>
      </c>
      <c r="AY201" s="245" t="s">
        <v>128</v>
      </c>
    </row>
    <row r="202" s="13" customFormat="1">
      <c r="A202" s="13"/>
      <c r="B202" s="224"/>
      <c r="C202" s="225"/>
      <c r="D202" s="219" t="s">
        <v>139</v>
      </c>
      <c r="E202" s="226" t="s">
        <v>19</v>
      </c>
      <c r="F202" s="227" t="s">
        <v>257</v>
      </c>
      <c r="G202" s="225"/>
      <c r="H202" s="228">
        <v>36.904000000000003</v>
      </c>
      <c r="I202" s="229"/>
      <c r="J202" s="225"/>
      <c r="K202" s="225"/>
      <c r="L202" s="230"/>
      <c r="M202" s="231"/>
      <c r="N202" s="232"/>
      <c r="O202" s="232"/>
      <c r="P202" s="232"/>
      <c r="Q202" s="232"/>
      <c r="R202" s="232"/>
      <c r="S202" s="232"/>
      <c r="T202" s="23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4" t="s">
        <v>139</v>
      </c>
      <c r="AU202" s="234" t="s">
        <v>83</v>
      </c>
      <c r="AV202" s="13" t="s">
        <v>83</v>
      </c>
      <c r="AW202" s="13" t="s">
        <v>35</v>
      </c>
      <c r="AX202" s="13" t="s">
        <v>81</v>
      </c>
      <c r="AY202" s="234" t="s">
        <v>128</v>
      </c>
    </row>
    <row r="203" s="2" customFormat="1" ht="16.5" customHeight="1">
      <c r="A203" s="39"/>
      <c r="B203" s="40"/>
      <c r="C203" s="246" t="s">
        <v>8</v>
      </c>
      <c r="D203" s="246" t="s">
        <v>145</v>
      </c>
      <c r="E203" s="247" t="s">
        <v>258</v>
      </c>
      <c r="F203" s="248" t="s">
        <v>259</v>
      </c>
      <c r="G203" s="249" t="s">
        <v>148</v>
      </c>
      <c r="H203" s="250">
        <v>535.30200000000002</v>
      </c>
      <c r="I203" s="251"/>
      <c r="J203" s="252">
        <f>ROUND(I203*H203,2)</f>
        <v>0</v>
      </c>
      <c r="K203" s="248" t="s">
        <v>134</v>
      </c>
      <c r="L203" s="45"/>
      <c r="M203" s="253" t="s">
        <v>19</v>
      </c>
      <c r="N203" s="254" t="s">
        <v>44</v>
      </c>
      <c r="O203" s="85"/>
      <c r="P203" s="215">
        <f>O203*H203</f>
        <v>0</v>
      </c>
      <c r="Q203" s="215">
        <v>0</v>
      </c>
      <c r="R203" s="215">
        <f>Q203*H203</f>
        <v>0</v>
      </c>
      <c r="S203" s="215">
        <v>0.17000000000000001</v>
      </c>
      <c r="T203" s="216">
        <f>S203*H203</f>
        <v>91.001340000000013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7" t="s">
        <v>136</v>
      </c>
      <c r="AT203" s="217" t="s">
        <v>145</v>
      </c>
      <c r="AU203" s="217" t="s">
        <v>83</v>
      </c>
      <c r="AY203" s="18" t="s">
        <v>128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8" t="s">
        <v>81</v>
      </c>
      <c r="BK203" s="218">
        <f>ROUND(I203*H203,2)</f>
        <v>0</v>
      </c>
      <c r="BL203" s="18" t="s">
        <v>136</v>
      </c>
      <c r="BM203" s="217" t="s">
        <v>260</v>
      </c>
    </row>
    <row r="204" s="2" customFormat="1">
      <c r="A204" s="39"/>
      <c r="B204" s="40"/>
      <c r="C204" s="41"/>
      <c r="D204" s="219" t="s">
        <v>138</v>
      </c>
      <c r="E204" s="41"/>
      <c r="F204" s="220" t="s">
        <v>261</v>
      </c>
      <c r="G204" s="41"/>
      <c r="H204" s="41"/>
      <c r="I204" s="221"/>
      <c r="J204" s="41"/>
      <c r="K204" s="41"/>
      <c r="L204" s="45"/>
      <c r="M204" s="222"/>
      <c r="N204" s="223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138</v>
      </c>
      <c r="AU204" s="18" t="s">
        <v>83</v>
      </c>
    </row>
    <row r="205" s="2" customFormat="1">
      <c r="A205" s="39"/>
      <c r="B205" s="40"/>
      <c r="C205" s="41"/>
      <c r="D205" s="255" t="s">
        <v>151</v>
      </c>
      <c r="E205" s="41"/>
      <c r="F205" s="256" t="s">
        <v>262</v>
      </c>
      <c r="G205" s="41"/>
      <c r="H205" s="41"/>
      <c r="I205" s="221"/>
      <c r="J205" s="41"/>
      <c r="K205" s="41"/>
      <c r="L205" s="45"/>
      <c r="M205" s="222"/>
      <c r="N205" s="223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151</v>
      </c>
      <c r="AU205" s="18" t="s">
        <v>83</v>
      </c>
    </row>
    <row r="206" s="13" customFormat="1">
      <c r="A206" s="13"/>
      <c r="B206" s="224"/>
      <c r="C206" s="225"/>
      <c r="D206" s="219" t="s">
        <v>139</v>
      </c>
      <c r="E206" s="226" t="s">
        <v>19</v>
      </c>
      <c r="F206" s="227" t="s">
        <v>178</v>
      </c>
      <c r="G206" s="225"/>
      <c r="H206" s="228">
        <v>566.07000000000005</v>
      </c>
      <c r="I206" s="229"/>
      <c r="J206" s="225"/>
      <c r="K206" s="225"/>
      <c r="L206" s="230"/>
      <c r="M206" s="231"/>
      <c r="N206" s="232"/>
      <c r="O206" s="232"/>
      <c r="P206" s="232"/>
      <c r="Q206" s="232"/>
      <c r="R206" s="232"/>
      <c r="S206" s="232"/>
      <c r="T206" s="23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4" t="s">
        <v>139</v>
      </c>
      <c r="AU206" s="234" t="s">
        <v>83</v>
      </c>
      <c r="AV206" s="13" t="s">
        <v>83</v>
      </c>
      <c r="AW206" s="13" t="s">
        <v>35</v>
      </c>
      <c r="AX206" s="13" t="s">
        <v>73</v>
      </c>
      <c r="AY206" s="234" t="s">
        <v>128</v>
      </c>
    </row>
    <row r="207" s="13" customFormat="1">
      <c r="A207" s="13"/>
      <c r="B207" s="224"/>
      <c r="C207" s="225"/>
      <c r="D207" s="219" t="s">
        <v>139</v>
      </c>
      <c r="E207" s="226" t="s">
        <v>19</v>
      </c>
      <c r="F207" s="227" t="s">
        <v>179</v>
      </c>
      <c r="G207" s="225"/>
      <c r="H207" s="228">
        <v>7.29</v>
      </c>
      <c r="I207" s="229"/>
      <c r="J207" s="225"/>
      <c r="K207" s="225"/>
      <c r="L207" s="230"/>
      <c r="M207" s="231"/>
      <c r="N207" s="232"/>
      <c r="O207" s="232"/>
      <c r="P207" s="232"/>
      <c r="Q207" s="232"/>
      <c r="R207" s="232"/>
      <c r="S207" s="232"/>
      <c r="T207" s="23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4" t="s">
        <v>139</v>
      </c>
      <c r="AU207" s="234" t="s">
        <v>83</v>
      </c>
      <c r="AV207" s="13" t="s">
        <v>83</v>
      </c>
      <c r="AW207" s="13" t="s">
        <v>35</v>
      </c>
      <c r="AX207" s="13" t="s">
        <v>73</v>
      </c>
      <c r="AY207" s="234" t="s">
        <v>128</v>
      </c>
    </row>
    <row r="208" s="13" customFormat="1">
      <c r="A208" s="13"/>
      <c r="B208" s="224"/>
      <c r="C208" s="225"/>
      <c r="D208" s="219" t="s">
        <v>139</v>
      </c>
      <c r="E208" s="226" t="s">
        <v>19</v>
      </c>
      <c r="F208" s="227" t="s">
        <v>180</v>
      </c>
      <c r="G208" s="225"/>
      <c r="H208" s="228">
        <v>236.81999999999999</v>
      </c>
      <c r="I208" s="229"/>
      <c r="J208" s="225"/>
      <c r="K208" s="225"/>
      <c r="L208" s="230"/>
      <c r="M208" s="231"/>
      <c r="N208" s="232"/>
      <c r="O208" s="232"/>
      <c r="P208" s="232"/>
      <c r="Q208" s="232"/>
      <c r="R208" s="232"/>
      <c r="S208" s="232"/>
      <c r="T208" s="23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4" t="s">
        <v>139</v>
      </c>
      <c r="AU208" s="234" t="s">
        <v>83</v>
      </c>
      <c r="AV208" s="13" t="s">
        <v>83</v>
      </c>
      <c r="AW208" s="13" t="s">
        <v>35</v>
      </c>
      <c r="AX208" s="13" t="s">
        <v>73</v>
      </c>
      <c r="AY208" s="234" t="s">
        <v>128</v>
      </c>
    </row>
    <row r="209" s="13" customFormat="1">
      <c r="A209" s="13"/>
      <c r="B209" s="224"/>
      <c r="C209" s="225"/>
      <c r="D209" s="219" t="s">
        <v>139</v>
      </c>
      <c r="E209" s="226" t="s">
        <v>19</v>
      </c>
      <c r="F209" s="227" t="s">
        <v>181</v>
      </c>
      <c r="G209" s="225"/>
      <c r="H209" s="228">
        <v>81.989999999999995</v>
      </c>
      <c r="I209" s="229"/>
      <c r="J209" s="225"/>
      <c r="K209" s="225"/>
      <c r="L209" s="230"/>
      <c r="M209" s="231"/>
      <c r="N209" s="232"/>
      <c r="O209" s="232"/>
      <c r="P209" s="232"/>
      <c r="Q209" s="232"/>
      <c r="R209" s="232"/>
      <c r="S209" s="232"/>
      <c r="T209" s="23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4" t="s">
        <v>139</v>
      </c>
      <c r="AU209" s="234" t="s">
        <v>83</v>
      </c>
      <c r="AV209" s="13" t="s">
        <v>83</v>
      </c>
      <c r="AW209" s="13" t="s">
        <v>35</v>
      </c>
      <c r="AX209" s="13" t="s">
        <v>73</v>
      </c>
      <c r="AY209" s="234" t="s">
        <v>128</v>
      </c>
    </row>
    <row r="210" s="14" customFormat="1">
      <c r="A210" s="14"/>
      <c r="B210" s="235"/>
      <c r="C210" s="236"/>
      <c r="D210" s="219" t="s">
        <v>139</v>
      </c>
      <c r="E210" s="237" t="s">
        <v>19</v>
      </c>
      <c r="F210" s="238" t="s">
        <v>144</v>
      </c>
      <c r="G210" s="236"/>
      <c r="H210" s="239">
        <v>892.17000000000007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5" t="s">
        <v>139</v>
      </c>
      <c r="AU210" s="245" t="s">
        <v>83</v>
      </c>
      <c r="AV210" s="14" t="s">
        <v>136</v>
      </c>
      <c r="AW210" s="14" t="s">
        <v>35</v>
      </c>
      <c r="AX210" s="14" t="s">
        <v>73</v>
      </c>
      <c r="AY210" s="245" t="s">
        <v>128</v>
      </c>
    </row>
    <row r="211" s="13" customFormat="1">
      <c r="A211" s="13"/>
      <c r="B211" s="224"/>
      <c r="C211" s="225"/>
      <c r="D211" s="219" t="s">
        <v>139</v>
      </c>
      <c r="E211" s="226" t="s">
        <v>19</v>
      </c>
      <c r="F211" s="227" t="s">
        <v>263</v>
      </c>
      <c r="G211" s="225"/>
      <c r="H211" s="228">
        <v>535.30200000000002</v>
      </c>
      <c r="I211" s="229"/>
      <c r="J211" s="225"/>
      <c r="K211" s="225"/>
      <c r="L211" s="230"/>
      <c r="M211" s="231"/>
      <c r="N211" s="232"/>
      <c r="O211" s="232"/>
      <c r="P211" s="232"/>
      <c r="Q211" s="232"/>
      <c r="R211" s="232"/>
      <c r="S211" s="232"/>
      <c r="T211" s="23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4" t="s">
        <v>139</v>
      </c>
      <c r="AU211" s="234" t="s">
        <v>83</v>
      </c>
      <c r="AV211" s="13" t="s">
        <v>83</v>
      </c>
      <c r="AW211" s="13" t="s">
        <v>35</v>
      </c>
      <c r="AX211" s="13" t="s">
        <v>81</v>
      </c>
      <c r="AY211" s="234" t="s">
        <v>128</v>
      </c>
    </row>
    <row r="212" s="2" customFormat="1" ht="16.5" customHeight="1">
      <c r="A212" s="39"/>
      <c r="B212" s="40"/>
      <c r="C212" s="246" t="s">
        <v>264</v>
      </c>
      <c r="D212" s="246" t="s">
        <v>145</v>
      </c>
      <c r="E212" s="247" t="s">
        <v>265</v>
      </c>
      <c r="F212" s="248" t="s">
        <v>266</v>
      </c>
      <c r="G212" s="249" t="s">
        <v>148</v>
      </c>
      <c r="H212" s="250">
        <v>6594.2700000000004</v>
      </c>
      <c r="I212" s="251"/>
      <c r="J212" s="252">
        <f>ROUND(I212*H212,2)</f>
        <v>0</v>
      </c>
      <c r="K212" s="248" t="s">
        <v>134</v>
      </c>
      <c r="L212" s="45"/>
      <c r="M212" s="253" t="s">
        <v>19</v>
      </c>
      <c r="N212" s="254" t="s">
        <v>44</v>
      </c>
      <c r="O212" s="85"/>
      <c r="P212" s="215">
        <f>O212*H212</f>
        <v>0</v>
      </c>
      <c r="Q212" s="215">
        <v>0</v>
      </c>
      <c r="R212" s="215">
        <f>Q212*H212</f>
        <v>0</v>
      </c>
      <c r="S212" s="215">
        <v>0.28999999999999998</v>
      </c>
      <c r="T212" s="216">
        <f>S212*H212</f>
        <v>1912.3382999999999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7" t="s">
        <v>136</v>
      </c>
      <c r="AT212" s="217" t="s">
        <v>145</v>
      </c>
      <c r="AU212" s="217" t="s">
        <v>83</v>
      </c>
      <c r="AY212" s="18" t="s">
        <v>128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8" t="s">
        <v>81</v>
      </c>
      <c r="BK212" s="218">
        <f>ROUND(I212*H212,2)</f>
        <v>0</v>
      </c>
      <c r="BL212" s="18" t="s">
        <v>136</v>
      </c>
      <c r="BM212" s="217" t="s">
        <v>267</v>
      </c>
    </row>
    <row r="213" s="2" customFormat="1">
      <c r="A213" s="39"/>
      <c r="B213" s="40"/>
      <c r="C213" s="41"/>
      <c r="D213" s="219" t="s">
        <v>138</v>
      </c>
      <c r="E213" s="41"/>
      <c r="F213" s="220" t="s">
        <v>268</v>
      </c>
      <c r="G213" s="41"/>
      <c r="H213" s="41"/>
      <c r="I213" s="221"/>
      <c r="J213" s="41"/>
      <c r="K213" s="41"/>
      <c r="L213" s="45"/>
      <c r="M213" s="222"/>
      <c r="N213" s="223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138</v>
      </c>
      <c r="AU213" s="18" t="s">
        <v>83</v>
      </c>
    </row>
    <row r="214" s="2" customFormat="1">
      <c r="A214" s="39"/>
      <c r="B214" s="40"/>
      <c r="C214" s="41"/>
      <c r="D214" s="255" t="s">
        <v>151</v>
      </c>
      <c r="E214" s="41"/>
      <c r="F214" s="256" t="s">
        <v>269</v>
      </c>
      <c r="G214" s="41"/>
      <c r="H214" s="41"/>
      <c r="I214" s="221"/>
      <c r="J214" s="41"/>
      <c r="K214" s="41"/>
      <c r="L214" s="45"/>
      <c r="M214" s="222"/>
      <c r="N214" s="223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151</v>
      </c>
      <c r="AU214" s="18" t="s">
        <v>83</v>
      </c>
    </row>
    <row r="215" s="13" customFormat="1">
      <c r="A215" s="13"/>
      <c r="B215" s="224"/>
      <c r="C215" s="225"/>
      <c r="D215" s="219" t="s">
        <v>139</v>
      </c>
      <c r="E215" s="226" t="s">
        <v>19</v>
      </c>
      <c r="F215" s="227" t="s">
        <v>189</v>
      </c>
      <c r="G215" s="225"/>
      <c r="H215" s="228">
        <v>92.260000000000005</v>
      </c>
      <c r="I215" s="229"/>
      <c r="J215" s="225"/>
      <c r="K215" s="225"/>
      <c r="L215" s="230"/>
      <c r="M215" s="231"/>
      <c r="N215" s="232"/>
      <c r="O215" s="232"/>
      <c r="P215" s="232"/>
      <c r="Q215" s="232"/>
      <c r="R215" s="232"/>
      <c r="S215" s="232"/>
      <c r="T215" s="23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4" t="s">
        <v>139</v>
      </c>
      <c r="AU215" s="234" t="s">
        <v>83</v>
      </c>
      <c r="AV215" s="13" t="s">
        <v>83</v>
      </c>
      <c r="AW215" s="13" t="s">
        <v>35</v>
      </c>
      <c r="AX215" s="13" t="s">
        <v>73</v>
      </c>
      <c r="AY215" s="234" t="s">
        <v>128</v>
      </c>
    </row>
    <row r="216" s="13" customFormat="1">
      <c r="A216" s="13"/>
      <c r="B216" s="224"/>
      <c r="C216" s="225"/>
      <c r="D216" s="219" t="s">
        <v>139</v>
      </c>
      <c r="E216" s="226" t="s">
        <v>19</v>
      </c>
      <c r="F216" s="227" t="s">
        <v>190</v>
      </c>
      <c r="G216" s="225"/>
      <c r="H216" s="228">
        <v>236.81999999999999</v>
      </c>
      <c r="I216" s="229"/>
      <c r="J216" s="225"/>
      <c r="K216" s="225"/>
      <c r="L216" s="230"/>
      <c r="M216" s="231"/>
      <c r="N216" s="232"/>
      <c r="O216" s="232"/>
      <c r="P216" s="232"/>
      <c r="Q216" s="232"/>
      <c r="R216" s="232"/>
      <c r="S216" s="232"/>
      <c r="T216" s="23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4" t="s">
        <v>139</v>
      </c>
      <c r="AU216" s="234" t="s">
        <v>83</v>
      </c>
      <c r="AV216" s="13" t="s">
        <v>83</v>
      </c>
      <c r="AW216" s="13" t="s">
        <v>35</v>
      </c>
      <c r="AX216" s="13" t="s">
        <v>73</v>
      </c>
      <c r="AY216" s="234" t="s">
        <v>128</v>
      </c>
    </row>
    <row r="217" s="13" customFormat="1">
      <c r="A217" s="13"/>
      <c r="B217" s="224"/>
      <c r="C217" s="225"/>
      <c r="D217" s="219" t="s">
        <v>139</v>
      </c>
      <c r="E217" s="226" t="s">
        <v>19</v>
      </c>
      <c r="F217" s="227" t="s">
        <v>191</v>
      </c>
      <c r="G217" s="225"/>
      <c r="H217" s="228">
        <v>81.989999999999995</v>
      </c>
      <c r="I217" s="229"/>
      <c r="J217" s="225"/>
      <c r="K217" s="225"/>
      <c r="L217" s="230"/>
      <c r="M217" s="231"/>
      <c r="N217" s="232"/>
      <c r="O217" s="232"/>
      <c r="P217" s="232"/>
      <c r="Q217" s="232"/>
      <c r="R217" s="232"/>
      <c r="S217" s="232"/>
      <c r="T217" s="23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4" t="s">
        <v>139</v>
      </c>
      <c r="AU217" s="234" t="s">
        <v>83</v>
      </c>
      <c r="AV217" s="13" t="s">
        <v>83</v>
      </c>
      <c r="AW217" s="13" t="s">
        <v>35</v>
      </c>
      <c r="AX217" s="13" t="s">
        <v>73</v>
      </c>
      <c r="AY217" s="234" t="s">
        <v>128</v>
      </c>
    </row>
    <row r="218" s="13" customFormat="1">
      <c r="A218" s="13"/>
      <c r="B218" s="224"/>
      <c r="C218" s="225"/>
      <c r="D218" s="219" t="s">
        <v>139</v>
      </c>
      <c r="E218" s="226" t="s">
        <v>19</v>
      </c>
      <c r="F218" s="227" t="s">
        <v>192</v>
      </c>
      <c r="G218" s="225"/>
      <c r="H218" s="228">
        <v>1951.1500000000001</v>
      </c>
      <c r="I218" s="229"/>
      <c r="J218" s="225"/>
      <c r="K218" s="225"/>
      <c r="L218" s="230"/>
      <c r="M218" s="231"/>
      <c r="N218" s="232"/>
      <c r="O218" s="232"/>
      <c r="P218" s="232"/>
      <c r="Q218" s="232"/>
      <c r="R218" s="232"/>
      <c r="S218" s="232"/>
      <c r="T218" s="23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4" t="s">
        <v>139</v>
      </c>
      <c r="AU218" s="234" t="s">
        <v>83</v>
      </c>
      <c r="AV218" s="13" t="s">
        <v>83</v>
      </c>
      <c r="AW218" s="13" t="s">
        <v>35</v>
      </c>
      <c r="AX218" s="13" t="s">
        <v>73</v>
      </c>
      <c r="AY218" s="234" t="s">
        <v>128</v>
      </c>
    </row>
    <row r="219" s="13" customFormat="1">
      <c r="A219" s="13"/>
      <c r="B219" s="224"/>
      <c r="C219" s="225"/>
      <c r="D219" s="219" t="s">
        <v>139</v>
      </c>
      <c r="E219" s="226" t="s">
        <v>19</v>
      </c>
      <c r="F219" s="227" t="s">
        <v>193</v>
      </c>
      <c r="G219" s="225"/>
      <c r="H219" s="228">
        <v>4300.5900000000001</v>
      </c>
      <c r="I219" s="229"/>
      <c r="J219" s="225"/>
      <c r="K219" s="225"/>
      <c r="L219" s="230"/>
      <c r="M219" s="231"/>
      <c r="N219" s="232"/>
      <c r="O219" s="232"/>
      <c r="P219" s="232"/>
      <c r="Q219" s="232"/>
      <c r="R219" s="232"/>
      <c r="S219" s="232"/>
      <c r="T219" s="23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4" t="s">
        <v>139</v>
      </c>
      <c r="AU219" s="234" t="s">
        <v>83</v>
      </c>
      <c r="AV219" s="13" t="s">
        <v>83</v>
      </c>
      <c r="AW219" s="13" t="s">
        <v>35</v>
      </c>
      <c r="AX219" s="13" t="s">
        <v>73</v>
      </c>
      <c r="AY219" s="234" t="s">
        <v>128</v>
      </c>
    </row>
    <row r="220" s="13" customFormat="1">
      <c r="A220" s="13"/>
      <c r="B220" s="224"/>
      <c r="C220" s="225"/>
      <c r="D220" s="219" t="s">
        <v>139</v>
      </c>
      <c r="E220" s="226" t="s">
        <v>19</v>
      </c>
      <c r="F220" s="227" t="s">
        <v>194</v>
      </c>
      <c r="G220" s="225"/>
      <c r="H220" s="228">
        <v>3504.46</v>
      </c>
      <c r="I220" s="229"/>
      <c r="J220" s="225"/>
      <c r="K220" s="225"/>
      <c r="L220" s="230"/>
      <c r="M220" s="231"/>
      <c r="N220" s="232"/>
      <c r="O220" s="232"/>
      <c r="P220" s="232"/>
      <c r="Q220" s="232"/>
      <c r="R220" s="232"/>
      <c r="S220" s="232"/>
      <c r="T220" s="23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4" t="s">
        <v>139</v>
      </c>
      <c r="AU220" s="234" t="s">
        <v>83</v>
      </c>
      <c r="AV220" s="13" t="s">
        <v>83</v>
      </c>
      <c r="AW220" s="13" t="s">
        <v>35</v>
      </c>
      <c r="AX220" s="13" t="s">
        <v>73</v>
      </c>
      <c r="AY220" s="234" t="s">
        <v>128</v>
      </c>
    </row>
    <row r="221" s="13" customFormat="1">
      <c r="A221" s="13"/>
      <c r="B221" s="224"/>
      <c r="C221" s="225"/>
      <c r="D221" s="219" t="s">
        <v>139</v>
      </c>
      <c r="E221" s="226" t="s">
        <v>19</v>
      </c>
      <c r="F221" s="227" t="s">
        <v>195</v>
      </c>
      <c r="G221" s="225"/>
      <c r="H221" s="228">
        <v>436.48000000000002</v>
      </c>
      <c r="I221" s="229"/>
      <c r="J221" s="225"/>
      <c r="K221" s="225"/>
      <c r="L221" s="230"/>
      <c r="M221" s="231"/>
      <c r="N221" s="232"/>
      <c r="O221" s="232"/>
      <c r="P221" s="232"/>
      <c r="Q221" s="232"/>
      <c r="R221" s="232"/>
      <c r="S221" s="232"/>
      <c r="T221" s="23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4" t="s">
        <v>139</v>
      </c>
      <c r="AU221" s="234" t="s">
        <v>83</v>
      </c>
      <c r="AV221" s="13" t="s">
        <v>83</v>
      </c>
      <c r="AW221" s="13" t="s">
        <v>35</v>
      </c>
      <c r="AX221" s="13" t="s">
        <v>73</v>
      </c>
      <c r="AY221" s="234" t="s">
        <v>128</v>
      </c>
    </row>
    <row r="222" s="13" customFormat="1">
      <c r="A222" s="13"/>
      <c r="B222" s="224"/>
      <c r="C222" s="225"/>
      <c r="D222" s="219" t="s">
        <v>139</v>
      </c>
      <c r="E222" s="226" t="s">
        <v>19</v>
      </c>
      <c r="F222" s="227" t="s">
        <v>196</v>
      </c>
      <c r="G222" s="225"/>
      <c r="H222" s="228">
        <v>205.69999999999999</v>
      </c>
      <c r="I222" s="229"/>
      <c r="J222" s="225"/>
      <c r="K222" s="225"/>
      <c r="L222" s="230"/>
      <c r="M222" s="231"/>
      <c r="N222" s="232"/>
      <c r="O222" s="232"/>
      <c r="P222" s="232"/>
      <c r="Q222" s="232"/>
      <c r="R222" s="232"/>
      <c r="S222" s="232"/>
      <c r="T222" s="23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4" t="s">
        <v>139</v>
      </c>
      <c r="AU222" s="234" t="s">
        <v>83</v>
      </c>
      <c r="AV222" s="13" t="s">
        <v>83</v>
      </c>
      <c r="AW222" s="13" t="s">
        <v>35</v>
      </c>
      <c r="AX222" s="13" t="s">
        <v>73</v>
      </c>
      <c r="AY222" s="234" t="s">
        <v>128</v>
      </c>
    </row>
    <row r="223" s="13" customFormat="1">
      <c r="A223" s="13"/>
      <c r="B223" s="224"/>
      <c r="C223" s="225"/>
      <c r="D223" s="219" t="s">
        <v>139</v>
      </c>
      <c r="E223" s="226" t="s">
        <v>19</v>
      </c>
      <c r="F223" s="227" t="s">
        <v>197</v>
      </c>
      <c r="G223" s="225"/>
      <c r="H223" s="228">
        <v>136</v>
      </c>
      <c r="I223" s="229"/>
      <c r="J223" s="225"/>
      <c r="K223" s="225"/>
      <c r="L223" s="230"/>
      <c r="M223" s="231"/>
      <c r="N223" s="232"/>
      <c r="O223" s="232"/>
      <c r="P223" s="232"/>
      <c r="Q223" s="232"/>
      <c r="R223" s="232"/>
      <c r="S223" s="232"/>
      <c r="T223" s="23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4" t="s">
        <v>139</v>
      </c>
      <c r="AU223" s="234" t="s">
        <v>83</v>
      </c>
      <c r="AV223" s="13" t="s">
        <v>83</v>
      </c>
      <c r="AW223" s="13" t="s">
        <v>35</v>
      </c>
      <c r="AX223" s="13" t="s">
        <v>73</v>
      </c>
      <c r="AY223" s="234" t="s">
        <v>128</v>
      </c>
    </row>
    <row r="224" s="13" customFormat="1">
      <c r="A224" s="13"/>
      <c r="B224" s="224"/>
      <c r="C224" s="225"/>
      <c r="D224" s="219" t="s">
        <v>139</v>
      </c>
      <c r="E224" s="226" t="s">
        <v>19</v>
      </c>
      <c r="F224" s="227" t="s">
        <v>160</v>
      </c>
      <c r="G224" s="225"/>
      <c r="H224" s="228">
        <v>45</v>
      </c>
      <c r="I224" s="229"/>
      <c r="J224" s="225"/>
      <c r="K224" s="225"/>
      <c r="L224" s="230"/>
      <c r="M224" s="231"/>
      <c r="N224" s="232"/>
      <c r="O224" s="232"/>
      <c r="P224" s="232"/>
      <c r="Q224" s="232"/>
      <c r="R224" s="232"/>
      <c r="S224" s="232"/>
      <c r="T224" s="23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4" t="s">
        <v>139</v>
      </c>
      <c r="AU224" s="234" t="s">
        <v>83</v>
      </c>
      <c r="AV224" s="13" t="s">
        <v>83</v>
      </c>
      <c r="AW224" s="13" t="s">
        <v>35</v>
      </c>
      <c r="AX224" s="13" t="s">
        <v>73</v>
      </c>
      <c r="AY224" s="234" t="s">
        <v>128</v>
      </c>
    </row>
    <row r="225" s="14" customFormat="1">
      <c r="A225" s="14"/>
      <c r="B225" s="235"/>
      <c r="C225" s="236"/>
      <c r="D225" s="219" t="s">
        <v>139</v>
      </c>
      <c r="E225" s="237" t="s">
        <v>19</v>
      </c>
      <c r="F225" s="238" t="s">
        <v>144</v>
      </c>
      <c r="G225" s="236"/>
      <c r="H225" s="239">
        <v>10990.450000000001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5" t="s">
        <v>139</v>
      </c>
      <c r="AU225" s="245" t="s">
        <v>83</v>
      </c>
      <c r="AV225" s="14" t="s">
        <v>136</v>
      </c>
      <c r="AW225" s="14" t="s">
        <v>35</v>
      </c>
      <c r="AX225" s="14" t="s">
        <v>73</v>
      </c>
      <c r="AY225" s="245" t="s">
        <v>128</v>
      </c>
    </row>
    <row r="226" s="13" customFormat="1">
      <c r="A226" s="13"/>
      <c r="B226" s="224"/>
      <c r="C226" s="225"/>
      <c r="D226" s="219" t="s">
        <v>139</v>
      </c>
      <c r="E226" s="226" t="s">
        <v>19</v>
      </c>
      <c r="F226" s="227" t="s">
        <v>270</v>
      </c>
      <c r="G226" s="225"/>
      <c r="H226" s="228">
        <v>6594.2700000000004</v>
      </c>
      <c r="I226" s="229"/>
      <c r="J226" s="225"/>
      <c r="K226" s="225"/>
      <c r="L226" s="230"/>
      <c r="M226" s="231"/>
      <c r="N226" s="232"/>
      <c r="O226" s="232"/>
      <c r="P226" s="232"/>
      <c r="Q226" s="232"/>
      <c r="R226" s="232"/>
      <c r="S226" s="232"/>
      <c r="T226" s="23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4" t="s">
        <v>139</v>
      </c>
      <c r="AU226" s="234" t="s">
        <v>83</v>
      </c>
      <c r="AV226" s="13" t="s">
        <v>83</v>
      </c>
      <c r="AW226" s="13" t="s">
        <v>35</v>
      </c>
      <c r="AX226" s="13" t="s">
        <v>81</v>
      </c>
      <c r="AY226" s="234" t="s">
        <v>128</v>
      </c>
    </row>
    <row r="227" s="2" customFormat="1" ht="16.5" customHeight="1">
      <c r="A227" s="39"/>
      <c r="B227" s="40"/>
      <c r="C227" s="246" t="s">
        <v>271</v>
      </c>
      <c r="D227" s="246" t="s">
        <v>145</v>
      </c>
      <c r="E227" s="247" t="s">
        <v>272</v>
      </c>
      <c r="F227" s="248" t="s">
        <v>273</v>
      </c>
      <c r="G227" s="249" t="s">
        <v>148</v>
      </c>
      <c r="H227" s="250">
        <v>1470.0239999999999</v>
      </c>
      <c r="I227" s="251"/>
      <c r="J227" s="252">
        <f>ROUND(I227*H227,2)</f>
        <v>0</v>
      </c>
      <c r="K227" s="248" t="s">
        <v>134</v>
      </c>
      <c r="L227" s="45"/>
      <c r="M227" s="253" t="s">
        <v>19</v>
      </c>
      <c r="N227" s="254" t="s">
        <v>44</v>
      </c>
      <c r="O227" s="85"/>
      <c r="P227" s="215">
        <f>O227*H227</f>
        <v>0</v>
      </c>
      <c r="Q227" s="215">
        <v>0</v>
      </c>
      <c r="R227" s="215">
        <f>Q227*H227</f>
        <v>0</v>
      </c>
      <c r="S227" s="215">
        <v>0.44</v>
      </c>
      <c r="T227" s="216">
        <f>S227*H227</f>
        <v>646.81056000000001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7" t="s">
        <v>136</v>
      </c>
      <c r="AT227" s="217" t="s">
        <v>145</v>
      </c>
      <c r="AU227" s="217" t="s">
        <v>83</v>
      </c>
      <c r="AY227" s="18" t="s">
        <v>128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8" t="s">
        <v>81</v>
      </c>
      <c r="BK227" s="218">
        <f>ROUND(I227*H227,2)</f>
        <v>0</v>
      </c>
      <c r="BL227" s="18" t="s">
        <v>136</v>
      </c>
      <c r="BM227" s="217" t="s">
        <v>274</v>
      </c>
    </row>
    <row r="228" s="2" customFormat="1">
      <c r="A228" s="39"/>
      <c r="B228" s="40"/>
      <c r="C228" s="41"/>
      <c r="D228" s="219" t="s">
        <v>138</v>
      </c>
      <c r="E228" s="41"/>
      <c r="F228" s="220" t="s">
        <v>275</v>
      </c>
      <c r="G228" s="41"/>
      <c r="H228" s="41"/>
      <c r="I228" s="221"/>
      <c r="J228" s="41"/>
      <c r="K228" s="41"/>
      <c r="L228" s="45"/>
      <c r="M228" s="222"/>
      <c r="N228" s="223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138</v>
      </c>
      <c r="AU228" s="18" t="s">
        <v>83</v>
      </c>
    </row>
    <row r="229" s="2" customFormat="1">
      <c r="A229" s="39"/>
      <c r="B229" s="40"/>
      <c r="C229" s="41"/>
      <c r="D229" s="255" t="s">
        <v>151</v>
      </c>
      <c r="E229" s="41"/>
      <c r="F229" s="256" t="s">
        <v>276</v>
      </c>
      <c r="G229" s="41"/>
      <c r="H229" s="41"/>
      <c r="I229" s="221"/>
      <c r="J229" s="41"/>
      <c r="K229" s="41"/>
      <c r="L229" s="45"/>
      <c r="M229" s="222"/>
      <c r="N229" s="223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151</v>
      </c>
      <c r="AU229" s="18" t="s">
        <v>83</v>
      </c>
    </row>
    <row r="230" s="13" customFormat="1">
      <c r="A230" s="13"/>
      <c r="B230" s="224"/>
      <c r="C230" s="225"/>
      <c r="D230" s="219" t="s">
        <v>139</v>
      </c>
      <c r="E230" s="226" t="s">
        <v>19</v>
      </c>
      <c r="F230" s="227" t="s">
        <v>205</v>
      </c>
      <c r="G230" s="225"/>
      <c r="H230" s="228">
        <v>38.109999999999999</v>
      </c>
      <c r="I230" s="229"/>
      <c r="J230" s="225"/>
      <c r="K230" s="225"/>
      <c r="L230" s="230"/>
      <c r="M230" s="231"/>
      <c r="N230" s="232"/>
      <c r="O230" s="232"/>
      <c r="P230" s="232"/>
      <c r="Q230" s="232"/>
      <c r="R230" s="232"/>
      <c r="S230" s="232"/>
      <c r="T230" s="23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4" t="s">
        <v>139</v>
      </c>
      <c r="AU230" s="234" t="s">
        <v>83</v>
      </c>
      <c r="AV230" s="13" t="s">
        <v>83</v>
      </c>
      <c r="AW230" s="13" t="s">
        <v>35</v>
      </c>
      <c r="AX230" s="13" t="s">
        <v>73</v>
      </c>
      <c r="AY230" s="234" t="s">
        <v>128</v>
      </c>
    </row>
    <row r="231" s="13" customFormat="1">
      <c r="A231" s="13"/>
      <c r="B231" s="224"/>
      <c r="C231" s="225"/>
      <c r="D231" s="219" t="s">
        <v>139</v>
      </c>
      <c r="E231" s="226" t="s">
        <v>19</v>
      </c>
      <c r="F231" s="227" t="s">
        <v>206</v>
      </c>
      <c r="G231" s="225"/>
      <c r="H231" s="228">
        <v>2019.8800000000001</v>
      </c>
      <c r="I231" s="229"/>
      <c r="J231" s="225"/>
      <c r="K231" s="225"/>
      <c r="L231" s="230"/>
      <c r="M231" s="231"/>
      <c r="N231" s="232"/>
      <c r="O231" s="232"/>
      <c r="P231" s="232"/>
      <c r="Q231" s="232"/>
      <c r="R231" s="232"/>
      <c r="S231" s="232"/>
      <c r="T231" s="23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4" t="s">
        <v>139</v>
      </c>
      <c r="AU231" s="234" t="s">
        <v>83</v>
      </c>
      <c r="AV231" s="13" t="s">
        <v>83</v>
      </c>
      <c r="AW231" s="13" t="s">
        <v>35</v>
      </c>
      <c r="AX231" s="13" t="s">
        <v>73</v>
      </c>
      <c r="AY231" s="234" t="s">
        <v>128</v>
      </c>
    </row>
    <row r="232" s="13" customFormat="1">
      <c r="A232" s="13"/>
      <c r="B232" s="224"/>
      <c r="C232" s="225"/>
      <c r="D232" s="219" t="s">
        <v>139</v>
      </c>
      <c r="E232" s="226" t="s">
        <v>19</v>
      </c>
      <c r="F232" s="227" t="s">
        <v>207</v>
      </c>
      <c r="G232" s="225"/>
      <c r="H232" s="228">
        <v>392.05000000000001</v>
      </c>
      <c r="I232" s="229"/>
      <c r="J232" s="225"/>
      <c r="K232" s="225"/>
      <c r="L232" s="230"/>
      <c r="M232" s="231"/>
      <c r="N232" s="232"/>
      <c r="O232" s="232"/>
      <c r="P232" s="232"/>
      <c r="Q232" s="232"/>
      <c r="R232" s="232"/>
      <c r="S232" s="232"/>
      <c r="T232" s="23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4" t="s">
        <v>139</v>
      </c>
      <c r="AU232" s="234" t="s">
        <v>83</v>
      </c>
      <c r="AV232" s="13" t="s">
        <v>83</v>
      </c>
      <c r="AW232" s="13" t="s">
        <v>35</v>
      </c>
      <c r="AX232" s="13" t="s">
        <v>73</v>
      </c>
      <c r="AY232" s="234" t="s">
        <v>128</v>
      </c>
    </row>
    <row r="233" s="14" customFormat="1">
      <c r="A233" s="14"/>
      <c r="B233" s="235"/>
      <c r="C233" s="236"/>
      <c r="D233" s="219" t="s">
        <v>139</v>
      </c>
      <c r="E233" s="237" t="s">
        <v>19</v>
      </c>
      <c r="F233" s="238" t="s">
        <v>144</v>
      </c>
      <c r="G233" s="236"/>
      <c r="H233" s="239">
        <v>2450.0400000000004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5" t="s">
        <v>139</v>
      </c>
      <c r="AU233" s="245" t="s">
        <v>83</v>
      </c>
      <c r="AV233" s="14" t="s">
        <v>136</v>
      </c>
      <c r="AW233" s="14" t="s">
        <v>35</v>
      </c>
      <c r="AX233" s="14" t="s">
        <v>73</v>
      </c>
      <c r="AY233" s="245" t="s">
        <v>128</v>
      </c>
    </row>
    <row r="234" s="13" customFormat="1">
      <c r="A234" s="13"/>
      <c r="B234" s="224"/>
      <c r="C234" s="225"/>
      <c r="D234" s="219" t="s">
        <v>139</v>
      </c>
      <c r="E234" s="226" t="s">
        <v>19</v>
      </c>
      <c r="F234" s="227" t="s">
        <v>277</v>
      </c>
      <c r="G234" s="225"/>
      <c r="H234" s="228">
        <v>1470.0239999999999</v>
      </c>
      <c r="I234" s="229"/>
      <c r="J234" s="225"/>
      <c r="K234" s="225"/>
      <c r="L234" s="230"/>
      <c r="M234" s="231"/>
      <c r="N234" s="232"/>
      <c r="O234" s="232"/>
      <c r="P234" s="232"/>
      <c r="Q234" s="232"/>
      <c r="R234" s="232"/>
      <c r="S234" s="232"/>
      <c r="T234" s="23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4" t="s">
        <v>139</v>
      </c>
      <c r="AU234" s="234" t="s">
        <v>83</v>
      </c>
      <c r="AV234" s="13" t="s">
        <v>83</v>
      </c>
      <c r="AW234" s="13" t="s">
        <v>35</v>
      </c>
      <c r="AX234" s="13" t="s">
        <v>81</v>
      </c>
      <c r="AY234" s="234" t="s">
        <v>128</v>
      </c>
    </row>
    <row r="235" s="2" customFormat="1" ht="16.5" customHeight="1">
      <c r="A235" s="39"/>
      <c r="B235" s="40"/>
      <c r="C235" s="246" t="s">
        <v>278</v>
      </c>
      <c r="D235" s="246" t="s">
        <v>145</v>
      </c>
      <c r="E235" s="247" t="s">
        <v>279</v>
      </c>
      <c r="F235" s="248" t="s">
        <v>280</v>
      </c>
      <c r="G235" s="249" t="s">
        <v>148</v>
      </c>
      <c r="H235" s="250">
        <v>2163.5100000000002</v>
      </c>
      <c r="I235" s="251"/>
      <c r="J235" s="252">
        <f>ROUND(I235*H235,2)</f>
        <v>0</v>
      </c>
      <c r="K235" s="248" t="s">
        <v>134</v>
      </c>
      <c r="L235" s="45"/>
      <c r="M235" s="253" t="s">
        <v>19</v>
      </c>
      <c r="N235" s="254" t="s">
        <v>44</v>
      </c>
      <c r="O235" s="85"/>
      <c r="P235" s="215">
        <f>O235*H235</f>
        <v>0</v>
      </c>
      <c r="Q235" s="215">
        <v>0</v>
      </c>
      <c r="R235" s="215">
        <f>Q235*H235</f>
        <v>0</v>
      </c>
      <c r="S235" s="215">
        <v>0.57999999999999996</v>
      </c>
      <c r="T235" s="216">
        <f>S235*H235</f>
        <v>1254.8358000000001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7" t="s">
        <v>136</v>
      </c>
      <c r="AT235" s="217" t="s">
        <v>145</v>
      </c>
      <c r="AU235" s="217" t="s">
        <v>83</v>
      </c>
      <c r="AY235" s="18" t="s">
        <v>128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8" t="s">
        <v>81</v>
      </c>
      <c r="BK235" s="218">
        <f>ROUND(I235*H235,2)</f>
        <v>0</v>
      </c>
      <c r="BL235" s="18" t="s">
        <v>136</v>
      </c>
      <c r="BM235" s="217" t="s">
        <v>281</v>
      </c>
    </row>
    <row r="236" s="2" customFormat="1">
      <c r="A236" s="39"/>
      <c r="B236" s="40"/>
      <c r="C236" s="41"/>
      <c r="D236" s="219" t="s">
        <v>138</v>
      </c>
      <c r="E236" s="41"/>
      <c r="F236" s="220" t="s">
        <v>282</v>
      </c>
      <c r="G236" s="41"/>
      <c r="H236" s="41"/>
      <c r="I236" s="221"/>
      <c r="J236" s="41"/>
      <c r="K236" s="41"/>
      <c r="L236" s="45"/>
      <c r="M236" s="222"/>
      <c r="N236" s="223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138</v>
      </c>
      <c r="AU236" s="18" t="s">
        <v>83</v>
      </c>
    </row>
    <row r="237" s="2" customFormat="1">
      <c r="A237" s="39"/>
      <c r="B237" s="40"/>
      <c r="C237" s="41"/>
      <c r="D237" s="255" t="s">
        <v>151</v>
      </c>
      <c r="E237" s="41"/>
      <c r="F237" s="256" t="s">
        <v>283</v>
      </c>
      <c r="G237" s="41"/>
      <c r="H237" s="41"/>
      <c r="I237" s="221"/>
      <c r="J237" s="41"/>
      <c r="K237" s="41"/>
      <c r="L237" s="45"/>
      <c r="M237" s="222"/>
      <c r="N237" s="223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151</v>
      </c>
      <c r="AU237" s="18" t="s">
        <v>83</v>
      </c>
    </row>
    <row r="238" s="13" customFormat="1">
      <c r="A238" s="13"/>
      <c r="B238" s="224"/>
      <c r="C238" s="225"/>
      <c r="D238" s="219" t="s">
        <v>139</v>
      </c>
      <c r="E238" s="226" t="s">
        <v>19</v>
      </c>
      <c r="F238" s="227" t="s">
        <v>215</v>
      </c>
      <c r="G238" s="225"/>
      <c r="H238" s="228">
        <v>2793.9899999999998</v>
      </c>
      <c r="I238" s="229"/>
      <c r="J238" s="225"/>
      <c r="K238" s="225"/>
      <c r="L238" s="230"/>
      <c r="M238" s="231"/>
      <c r="N238" s="232"/>
      <c r="O238" s="232"/>
      <c r="P238" s="232"/>
      <c r="Q238" s="232"/>
      <c r="R238" s="232"/>
      <c r="S238" s="232"/>
      <c r="T238" s="23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4" t="s">
        <v>139</v>
      </c>
      <c r="AU238" s="234" t="s">
        <v>83</v>
      </c>
      <c r="AV238" s="13" t="s">
        <v>83</v>
      </c>
      <c r="AW238" s="13" t="s">
        <v>35</v>
      </c>
      <c r="AX238" s="13" t="s">
        <v>73</v>
      </c>
      <c r="AY238" s="234" t="s">
        <v>128</v>
      </c>
    </row>
    <row r="239" s="13" customFormat="1">
      <c r="A239" s="13"/>
      <c r="B239" s="224"/>
      <c r="C239" s="225"/>
      <c r="D239" s="219" t="s">
        <v>139</v>
      </c>
      <c r="E239" s="226" t="s">
        <v>19</v>
      </c>
      <c r="F239" s="227" t="s">
        <v>216</v>
      </c>
      <c r="G239" s="225"/>
      <c r="H239" s="228">
        <v>356.43000000000001</v>
      </c>
      <c r="I239" s="229"/>
      <c r="J239" s="225"/>
      <c r="K239" s="225"/>
      <c r="L239" s="230"/>
      <c r="M239" s="231"/>
      <c r="N239" s="232"/>
      <c r="O239" s="232"/>
      <c r="P239" s="232"/>
      <c r="Q239" s="232"/>
      <c r="R239" s="232"/>
      <c r="S239" s="232"/>
      <c r="T239" s="23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4" t="s">
        <v>139</v>
      </c>
      <c r="AU239" s="234" t="s">
        <v>83</v>
      </c>
      <c r="AV239" s="13" t="s">
        <v>83</v>
      </c>
      <c r="AW239" s="13" t="s">
        <v>35</v>
      </c>
      <c r="AX239" s="13" t="s">
        <v>73</v>
      </c>
      <c r="AY239" s="234" t="s">
        <v>128</v>
      </c>
    </row>
    <row r="240" s="13" customFormat="1">
      <c r="A240" s="13"/>
      <c r="B240" s="224"/>
      <c r="C240" s="225"/>
      <c r="D240" s="219" t="s">
        <v>139</v>
      </c>
      <c r="E240" s="226" t="s">
        <v>19</v>
      </c>
      <c r="F240" s="227" t="s">
        <v>169</v>
      </c>
      <c r="G240" s="225"/>
      <c r="H240" s="228">
        <v>379.45999999999998</v>
      </c>
      <c r="I240" s="229"/>
      <c r="J240" s="225"/>
      <c r="K240" s="225"/>
      <c r="L240" s="230"/>
      <c r="M240" s="231"/>
      <c r="N240" s="232"/>
      <c r="O240" s="232"/>
      <c r="P240" s="232"/>
      <c r="Q240" s="232"/>
      <c r="R240" s="232"/>
      <c r="S240" s="232"/>
      <c r="T240" s="23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4" t="s">
        <v>139</v>
      </c>
      <c r="AU240" s="234" t="s">
        <v>83</v>
      </c>
      <c r="AV240" s="13" t="s">
        <v>83</v>
      </c>
      <c r="AW240" s="13" t="s">
        <v>35</v>
      </c>
      <c r="AX240" s="13" t="s">
        <v>73</v>
      </c>
      <c r="AY240" s="234" t="s">
        <v>128</v>
      </c>
    </row>
    <row r="241" s="13" customFormat="1">
      <c r="A241" s="13"/>
      <c r="B241" s="224"/>
      <c r="C241" s="225"/>
      <c r="D241" s="219" t="s">
        <v>139</v>
      </c>
      <c r="E241" s="226" t="s">
        <v>19</v>
      </c>
      <c r="F241" s="227" t="s">
        <v>217</v>
      </c>
      <c r="G241" s="225"/>
      <c r="H241" s="228">
        <v>56.009999999999998</v>
      </c>
      <c r="I241" s="229"/>
      <c r="J241" s="225"/>
      <c r="K241" s="225"/>
      <c r="L241" s="230"/>
      <c r="M241" s="231"/>
      <c r="N241" s="232"/>
      <c r="O241" s="232"/>
      <c r="P241" s="232"/>
      <c r="Q241" s="232"/>
      <c r="R241" s="232"/>
      <c r="S241" s="232"/>
      <c r="T241" s="23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4" t="s">
        <v>139</v>
      </c>
      <c r="AU241" s="234" t="s">
        <v>83</v>
      </c>
      <c r="AV241" s="13" t="s">
        <v>83</v>
      </c>
      <c r="AW241" s="13" t="s">
        <v>35</v>
      </c>
      <c r="AX241" s="13" t="s">
        <v>73</v>
      </c>
      <c r="AY241" s="234" t="s">
        <v>128</v>
      </c>
    </row>
    <row r="242" s="13" customFormat="1">
      <c r="A242" s="13"/>
      <c r="B242" s="224"/>
      <c r="C242" s="225"/>
      <c r="D242" s="219" t="s">
        <v>139</v>
      </c>
      <c r="E242" s="226" t="s">
        <v>19</v>
      </c>
      <c r="F242" s="227" t="s">
        <v>218</v>
      </c>
      <c r="G242" s="225"/>
      <c r="H242" s="228">
        <v>16.960000000000001</v>
      </c>
      <c r="I242" s="229"/>
      <c r="J242" s="225"/>
      <c r="K242" s="225"/>
      <c r="L242" s="230"/>
      <c r="M242" s="231"/>
      <c r="N242" s="232"/>
      <c r="O242" s="232"/>
      <c r="P242" s="232"/>
      <c r="Q242" s="232"/>
      <c r="R242" s="232"/>
      <c r="S242" s="232"/>
      <c r="T242" s="23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4" t="s">
        <v>139</v>
      </c>
      <c r="AU242" s="234" t="s">
        <v>83</v>
      </c>
      <c r="AV242" s="13" t="s">
        <v>83</v>
      </c>
      <c r="AW242" s="13" t="s">
        <v>35</v>
      </c>
      <c r="AX242" s="13" t="s">
        <v>73</v>
      </c>
      <c r="AY242" s="234" t="s">
        <v>128</v>
      </c>
    </row>
    <row r="243" s="14" customFormat="1">
      <c r="A243" s="14"/>
      <c r="B243" s="235"/>
      <c r="C243" s="236"/>
      <c r="D243" s="219" t="s">
        <v>139</v>
      </c>
      <c r="E243" s="237" t="s">
        <v>19</v>
      </c>
      <c r="F243" s="238" t="s">
        <v>144</v>
      </c>
      <c r="G243" s="236"/>
      <c r="H243" s="239">
        <v>3602.8499999999999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5" t="s">
        <v>139</v>
      </c>
      <c r="AU243" s="245" t="s">
        <v>83</v>
      </c>
      <c r="AV243" s="14" t="s">
        <v>136</v>
      </c>
      <c r="AW243" s="14" t="s">
        <v>35</v>
      </c>
      <c r="AX243" s="14" t="s">
        <v>73</v>
      </c>
      <c r="AY243" s="245" t="s">
        <v>128</v>
      </c>
    </row>
    <row r="244" s="13" customFormat="1">
      <c r="A244" s="13"/>
      <c r="B244" s="224"/>
      <c r="C244" s="225"/>
      <c r="D244" s="219" t="s">
        <v>139</v>
      </c>
      <c r="E244" s="226" t="s">
        <v>19</v>
      </c>
      <c r="F244" s="227" t="s">
        <v>284</v>
      </c>
      <c r="G244" s="225"/>
      <c r="H244" s="228">
        <v>2163.5100000000002</v>
      </c>
      <c r="I244" s="229"/>
      <c r="J244" s="225"/>
      <c r="K244" s="225"/>
      <c r="L244" s="230"/>
      <c r="M244" s="231"/>
      <c r="N244" s="232"/>
      <c r="O244" s="232"/>
      <c r="P244" s="232"/>
      <c r="Q244" s="232"/>
      <c r="R244" s="232"/>
      <c r="S244" s="232"/>
      <c r="T244" s="23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4" t="s">
        <v>139</v>
      </c>
      <c r="AU244" s="234" t="s">
        <v>83</v>
      </c>
      <c r="AV244" s="13" t="s">
        <v>83</v>
      </c>
      <c r="AW244" s="13" t="s">
        <v>35</v>
      </c>
      <c r="AX244" s="13" t="s">
        <v>81</v>
      </c>
      <c r="AY244" s="234" t="s">
        <v>128</v>
      </c>
    </row>
    <row r="245" s="2" customFormat="1" ht="21.75" customHeight="1">
      <c r="A245" s="39"/>
      <c r="B245" s="40"/>
      <c r="C245" s="246" t="s">
        <v>285</v>
      </c>
      <c r="D245" s="246" t="s">
        <v>145</v>
      </c>
      <c r="E245" s="247" t="s">
        <v>286</v>
      </c>
      <c r="F245" s="248" t="s">
        <v>287</v>
      </c>
      <c r="G245" s="249" t="s">
        <v>148</v>
      </c>
      <c r="H245" s="250">
        <v>972.846</v>
      </c>
      <c r="I245" s="251"/>
      <c r="J245" s="252">
        <f>ROUND(I245*H245,2)</f>
        <v>0</v>
      </c>
      <c r="K245" s="248" t="s">
        <v>134</v>
      </c>
      <c r="L245" s="45"/>
      <c r="M245" s="253" t="s">
        <v>19</v>
      </c>
      <c r="N245" s="254" t="s">
        <v>44</v>
      </c>
      <c r="O245" s="85"/>
      <c r="P245" s="215">
        <f>O245*H245</f>
        <v>0</v>
      </c>
      <c r="Q245" s="215">
        <v>0</v>
      </c>
      <c r="R245" s="215">
        <f>Q245*H245</f>
        <v>0</v>
      </c>
      <c r="S245" s="215">
        <v>0.62</v>
      </c>
      <c r="T245" s="216">
        <f>S245*H245</f>
        <v>603.16452000000004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7" t="s">
        <v>136</v>
      </c>
      <c r="AT245" s="217" t="s">
        <v>145</v>
      </c>
      <c r="AU245" s="217" t="s">
        <v>83</v>
      </c>
      <c r="AY245" s="18" t="s">
        <v>128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8" t="s">
        <v>81</v>
      </c>
      <c r="BK245" s="218">
        <f>ROUND(I245*H245,2)</f>
        <v>0</v>
      </c>
      <c r="BL245" s="18" t="s">
        <v>136</v>
      </c>
      <c r="BM245" s="217" t="s">
        <v>288</v>
      </c>
    </row>
    <row r="246" s="2" customFormat="1">
      <c r="A246" s="39"/>
      <c r="B246" s="40"/>
      <c r="C246" s="41"/>
      <c r="D246" s="219" t="s">
        <v>138</v>
      </c>
      <c r="E246" s="41"/>
      <c r="F246" s="220" t="s">
        <v>289</v>
      </c>
      <c r="G246" s="41"/>
      <c r="H246" s="41"/>
      <c r="I246" s="221"/>
      <c r="J246" s="41"/>
      <c r="K246" s="41"/>
      <c r="L246" s="45"/>
      <c r="M246" s="222"/>
      <c r="N246" s="223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138</v>
      </c>
      <c r="AU246" s="18" t="s">
        <v>83</v>
      </c>
    </row>
    <row r="247" s="2" customFormat="1">
      <c r="A247" s="39"/>
      <c r="B247" s="40"/>
      <c r="C247" s="41"/>
      <c r="D247" s="255" t="s">
        <v>151</v>
      </c>
      <c r="E247" s="41"/>
      <c r="F247" s="256" t="s">
        <v>290</v>
      </c>
      <c r="G247" s="41"/>
      <c r="H247" s="41"/>
      <c r="I247" s="221"/>
      <c r="J247" s="41"/>
      <c r="K247" s="41"/>
      <c r="L247" s="45"/>
      <c r="M247" s="222"/>
      <c r="N247" s="223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151</v>
      </c>
      <c r="AU247" s="18" t="s">
        <v>83</v>
      </c>
    </row>
    <row r="248" s="13" customFormat="1">
      <c r="A248" s="13"/>
      <c r="B248" s="224"/>
      <c r="C248" s="225"/>
      <c r="D248" s="219" t="s">
        <v>139</v>
      </c>
      <c r="E248" s="226" t="s">
        <v>19</v>
      </c>
      <c r="F248" s="227" t="s">
        <v>225</v>
      </c>
      <c r="G248" s="225"/>
      <c r="H248" s="228">
        <v>1309.4100000000001</v>
      </c>
      <c r="I248" s="229"/>
      <c r="J248" s="225"/>
      <c r="K248" s="225"/>
      <c r="L248" s="230"/>
      <c r="M248" s="231"/>
      <c r="N248" s="232"/>
      <c r="O248" s="232"/>
      <c r="P248" s="232"/>
      <c r="Q248" s="232"/>
      <c r="R248" s="232"/>
      <c r="S248" s="232"/>
      <c r="T248" s="23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4" t="s">
        <v>139</v>
      </c>
      <c r="AU248" s="234" t="s">
        <v>83</v>
      </c>
      <c r="AV248" s="13" t="s">
        <v>83</v>
      </c>
      <c r="AW248" s="13" t="s">
        <v>35</v>
      </c>
      <c r="AX248" s="13" t="s">
        <v>73</v>
      </c>
      <c r="AY248" s="234" t="s">
        <v>128</v>
      </c>
    </row>
    <row r="249" s="13" customFormat="1">
      <c r="A249" s="13"/>
      <c r="B249" s="224"/>
      <c r="C249" s="225"/>
      <c r="D249" s="219" t="s">
        <v>139</v>
      </c>
      <c r="E249" s="226" t="s">
        <v>19</v>
      </c>
      <c r="F249" s="227" t="s">
        <v>226</v>
      </c>
      <c r="G249" s="225"/>
      <c r="H249" s="228">
        <v>312</v>
      </c>
      <c r="I249" s="229"/>
      <c r="J249" s="225"/>
      <c r="K249" s="225"/>
      <c r="L249" s="230"/>
      <c r="M249" s="231"/>
      <c r="N249" s="232"/>
      <c r="O249" s="232"/>
      <c r="P249" s="232"/>
      <c r="Q249" s="232"/>
      <c r="R249" s="232"/>
      <c r="S249" s="232"/>
      <c r="T249" s="23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4" t="s">
        <v>139</v>
      </c>
      <c r="AU249" s="234" t="s">
        <v>83</v>
      </c>
      <c r="AV249" s="13" t="s">
        <v>83</v>
      </c>
      <c r="AW249" s="13" t="s">
        <v>35</v>
      </c>
      <c r="AX249" s="13" t="s">
        <v>73</v>
      </c>
      <c r="AY249" s="234" t="s">
        <v>128</v>
      </c>
    </row>
    <row r="250" s="14" customFormat="1">
      <c r="A250" s="14"/>
      <c r="B250" s="235"/>
      <c r="C250" s="236"/>
      <c r="D250" s="219" t="s">
        <v>139</v>
      </c>
      <c r="E250" s="237" t="s">
        <v>19</v>
      </c>
      <c r="F250" s="238" t="s">
        <v>144</v>
      </c>
      <c r="G250" s="236"/>
      <c r="H250" s="239">
        <v>1621.4100000000001</v>
      </c>
      <c r="I250" s="240"/>
      <c r="J250" s="236"/>
      <c r="K250" s="236"/>
      <c r="L250" s="241"/>
      <c r="M250" s="242"/>
      <c r="N250" s="243"/>
      <c r="O250" s="243"/>
      <c r="P250" s="243"/>
      <c r="Q250" s="243"/>
      <c r="R250" s="243"/>
      <c r="S250" s="243"/>
      <c r="T250" s="24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5" t="s">
        <v>139</v>
      </c>
      <c r="AU250" s="245" t="s">
        <v>83</v>
      </c>
      <c r="AV250" s="14" t="s">
        <v>136</v>
      </c>
      <c r="AW250" s="14" t="s">
        <v>35</v>
      </c>
      <c r="AX250" s="14" t="s">
        <v>73</v>
      </c>
      <c r="AY250" s="245" t="s">
        <v>128</v>
      </c>
    </row>
    <row r="251" s="13" customFormat="1">
      <c r="A251" s="13"/>
      <c r="B251" s="224"/>
      <c r="C251" s="225"/>
      <c r="D251" s="219" t="s">
        <v>139</v>
      </c>
      <c r="E251" s="226" t="s">
        <v>19</v>
      </c>
      <c r="F251" s="227" t="s">
        <v>291</v>
      </c>
      <c r="G251" s="225"/>
      <c r="H251" s="228">
        <v>972.846</v>
      </c>
      <c r="I251" s="229"/>
      <c r="J251" s="225"/>
      <c r="K251" s="225"/>
      <c r="L251" s="230"/>
      <c r="M251" s="231"/>
      <c r="N251" s="232"/>
      <c r="O251" s="232"/>
      <c r="P251" s="232"/>
      <c r="Q251" s="232"/>
      <c r="R251" s="232"/>
      <c r="S251" s="232"/>
      <c r="T251" s="23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4" t="s">
        <v>139</v>
      </c>
      <c r="AU251" s="234" t="s">
        <v>83</v>
      </c>
      <c r="AV251" s="13" t="s">
        <v>83</v>
      </c>
      <c r="AW251" s="13" t="s">
        <v>35</v>
      </c>
      <c r="AX251" s="13" t="s">
        <v>81</v>
      </c>
      <c r="AY251" s="234" t="s">
        <v>128</v>
      </c>
    </row>
    <row r="252" s="2" customFormat="1" ht="16.5" customHeight="1">
      <c r="A252" s="39"/>
      <c r="B252" s="40"/>
      <c r="C252" s="246" t="s">
        <v>292</v>
      </c>
      <c r="D252" s="246" t="s">
        <v>145</v>
      </c>
      <c r="E252" s="247" t="s">
        <v>293</v>
      </c>
      <c r="F252" s="248" t="s">
        <v>294</v>
      </c>
      <c r="G252" s="249" t="s">
        <v>148</v>
      </c>
      <c r="H252" s="250">
        <v>382.572</v>
      </c>
      <c r="I252" s="251"/>
      <c r="J252" s="252">
        <f>ROUND(I252*H252,2)</f>
        <v>0</v>
      </c>
      <c r="K252" s="248" t="s">
        <v>134</v>
      </c>
      <c r="L252" s="45"/>
      <c r="M252" s="253" t="s">
        <v>19</v>
      </c>
      <c r="N252" s="254" t="s">
        <v>44</v>
      </c>
      <c r="O252" s="85"/>
      <c r="P252" s="215">
        <f>O252*H252</f>
        <v>0</v>
      </c>
      <c r="Q252" s="215">
        <v>0</v>
      </c>
      <c r="R252" s="215">
        <f>Q252*H252</f>
        <v>0</v>
      </c>
      <c r="S252" s="215">
        <v>0.32500000000000001</v>
      </c>
      <c r="T252" s="216">
        <f>S252*H252</f>
        <v>124.33590000000001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7" t="s">
        <v>136</v>
      </c>
      <c r="AT252" s="217" t="s">
        <v>145</v>
      </c>
      <c r="AU252" s="217" t="s">
        <v>83</v>
      </c>
      <c r="AY252" s="18" t="s">
        <v>128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8" t="s">
        <v>81</v>
      </c>
      <c r="BK252" s="218">
        <f>ROUND(I252*H252,2)</f>
        <v>0</v>
      </c>
      <c r="BL252" s="18" t="s">
        <v>136</v>
      </c>
      <c r="BM252" s="217" t="s">
        <v>295</v>
      </c>
    </row>
    <row r="253" s="2" customFormat="1">
      <c r="A253" s="39"/>
      <c r="B253" s="40"/>
      <c r="C253" s="41"/>
      <c r="D253" s="219" t="s">
        <v>138</v>
      </c>
      <c r="E253" s="41"/>
      <c r="F253" s="220" t="s">
        <v>296</v>
      </c>
      <c r="G253" s="41"/>
      <c r="H253" s="41"/>
      <c r="I253" s="221"/>
      <c r="J253" s="41"/>
      <c r="K253" s="41"/>
      <c r="L253" s="45"/>
      <c r="M253" s="222"/>
      <c r="N253" s="223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138</v>
      </c>
      <c r="AU253" s="18" t="s">
        <v>83</v>
      </c>
    </row>
    <row r="254" s="2" customFormat="1">
      <c r="A254" s="39"/>
      <c r="B254" s="40"/>
      <c r="C254" s="41"/>
      <c r="D254" s="255" t="s">
        <v>151</v>
      </c>
      <c r="E254" s="41"/>
      <c r="F254" s="256" t="s">
        <v>297</v>
      </c>
      <c r="G254" s="41"/>
      <c r="H254" s="41"/>
      <c r="I254" s="221"/>
      <c r="J254" s="41"/>
      <c r="K254" s="41"/>
      <c r="L254" s="45"/>
      <c r="M254" s="222"/>
      <c r="N254" s="223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151</v>
      </c>
      <c r="AU254" s="18" t="s">
        <v>83</v>
      </c>
    </row>
    <row r="255" s="13" customFormat="1">
      <c r="A255" s="13"/>
      <c r="B255" s="224"/>
      <c r="C255" s="225"/>
      <c r="D255" s="219" t="s">
        <v>139</v>
      </c>
      <c r="E255" s="226" t="s">
        <v>19</v>
      </c>
      <c r="F255" s="227" t="s">
        <v>234</v>
      </c>
      <c r="G255" s="225"/>
      <c r="H255" s="228">
        <v>236.81999999999999</v>
      </c>
      <c r="I255" s="229"/>
      <c r="J255" s="225"/>
      <c r="K255" s="225"/>
      <c r="L255" s="230"/>
      <c r="M255" s="231"/>
      <c r="N255" s="232"/>
      <c r="O255" s="232"/>
      <c r="P255" s="232"/>
      <c r="Q255" s="232"/>
      <c r="R255" s="232"/>
      <c r="S255" s="232"/>
      <c r="T255" s="23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4" t="s">
        <v>139</v>
      </c>
      <c r="AU255" s="234" t="s">
        <v>83</v>
      </c>
      <c r="AV255" s="13" t="s">
        <v>83</v>
      </c>
      <c r="AW255" s="13" t="s">
        <v>35</v>
      </c>
      <c r="AX255" s="13" t="s">
        <v>73</v>
      </c>
      <c r="AY255" s="234" t="s">
        <v>128</v>
      </c>
    </row>
    <row r="256" s="13" customFormat="1">
      <c r="A256" s="13"/>
      <c r="B256" s="224"/>
      <c r="C256" s="225"/>
      <c r="D256" s="219" t="s">
        <v>139</v>
      </c>
      <c r="E256" s="226" t="s">
        <v>19</v>
      </c>
      <c r="F256" s="227" t="s">
        <v>235</v>
      </c>
      <c r="G256" s="225"/>
      <c r="H256" s="228">
        <v>236.81999999999999</v>
      </c>
      <c r="I256" s="229"/>
      <c r="J256" s="225"/>
      <c r="K256" s="225"/>
      <c r="L256" s="230"/>
      <c r="M256" s="231"/>
      <c r="N256" s="232"/>
      <c r="O256" s="232"/>
      <c r="P256" s="232"/>
      <c r="Q256" s="232"/>
      <c r="R256" s="232"/>
      <c r="S256" s="232"/>
      <c r="T256" s="23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4" t="s">
        <v>139</v>
      </c>
      <c r="AU256" s="234" t="s">
        <v>83</v>
      </c>
      <c r="AV256" s="13" t="s">
        <v>83</v>
      </c>
      <c r="AW256" s="13" t="s">
        <v>35</v>
      </c>
      <c r="AX256" s="13" t="s">
        <v>73</v>
      </c>
      <c r="AY256" s="234" t="s">
        <v>128</v>
      </c>
    </row>
    <row r="257" s="13" customFormat="1">
      <c r="A257" s="13"/>
      <c r="B257" s="224"/>
      <c r="C257" s="225"/>
      <c r="D257" s="219" t="s">
        <v>139</v>
      </c>
      <c r="E257" s="226" t="s">
        <v>19</v>
      </c>
      <c r="F257" s="227" t="s">
        <v>191</v>
      </c>
      <c r="G257" s="225"/>
      <c r="H257" s="228">
        <v>81.989999999999995</v>
      </c>
      <c r="I257" s="229"/>
      <c r="J257" s="225"/>
      <c r="K257" s="225"/>
      <c r="L257" s="230"/>
      <c r="M257" s="231"/>
      <c r="N257" s="232"/>
      <c r="O257" s="232"/>
      <c r="P257" s="232"/>
      <c r="Q257" s="232"/>
      <c r="R257" s="232"/>
      <c r="S257" s="232"/>
      <c r="T257" s="23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4" t="s">
        <v>139</v>
      </c>
      <c r="AU257" s="234" t="s">
        <v>83</v>
      </c>
      <c r="AV257" s="13" t="s">
        <v>83</v>
      </c>
      <c r="AW257" s="13" t="s">
        <v>35</v>
      </c>
      <c r="AX257" s="13" t="s">
        <v>73</v>
      </c>
      <c r="AY257" s="234" t="s">
        <v>128</v>
      </c>
    </row>
    <row r="258" s="13" customFormat="1">
      <c r="A258" s="13"/>
      <c r="B258" s="224"/>
      <c r="C258" s="225"/>
      <c r="D258" s="219" t="s">
        <v>139</v>
      </c>
      <c r="E258" s="226" t="s">
        <v>19</v>
      </c>
      <c r="F258" s="227" t="s">
        <v>236</v>
      </c>
      <c r="G258" s="225"/>
      <c r="H258" s="228">
        <v>81.989999999999995</v>
      </c>
      <c r="I258" s="229"/>
      <c r="J258" s="225"/>
      <c r="K258" s="225"/>
      <c r="L258" s="230"/>
      <c r="M258" s="231"/>
      <c r="N258" s="232"/>
      <c r="O258" s="232"/>
      <c r="P258" s="232"/>
      <c r="Q258" s="232"/>
      <c r="R258" s="232"/>
      <c r="S258" s="232"/>
      <c r="T258" s="23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4" t="s">
        <v>139</v>
      </c>
      <c r="AU258" s="234" t="s">
        <v>83</v>
      </c>
      <c r="AV258" s="13" t="s">
        <v>83</v>
      </c>
      <c r="AW258" s="13" t="s">
        <v>35</v>
      </c>
      <c r="AX258" s="13" t="s">
        <v>73</v>
      </c>
      <c r="AY258" s="234" t="s">
        <v>128</v>
      </c>
    </row>
    <row r="259" s="14" customFormat="1">
      <c r="A259" s="14"/>
      <c r="B259" s="235"/>
      <c r="C259" s="236"/>
      <c r="D259" s="219" t="s">
        <v>139</v>
      </c>
      <c r="E259" s="237" t="s">
        <v>19</v>
      </c>
      <c r="F259" s="238" t="s">
        <v>144</v>
      </c>
      <c r="G259" s="236"/>
      <c r="H259" s="239">
        <v>637.62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5" t="s">
        <v>139</v>
      </c>
      <c r="AU259" s="245" t="s">
        <v>83</v>
      </c>
      <c r="AV259" s="14" t="s">
        <v>136</v>
      </c>
      <c r="AW259" s="14" t="s">
        <v>35</v>
      </c>
      <c r="AX259" s="14" t="s">
        <v>73</v>
      </c>
      <c r="AY259" s="245" t="s">
        <v>128</v>
      </c>
    </row>
    <row r="260" s="13" customFormat="1">
      <c r="A260" s="13"/>
      <c r="B260" s="224"/>
      <c r="C260" s="225"/>
      <c r="D260" s="219" t="s">
        <v>139</v>
      </c>
      <c r="E260" s="226" t="s">
        <v>19</v>
      </c>
      <c r="F260" s="227" t="s">
        <v>298</v>
      </c>
      <c r="G260" s="225"/>
      <c r="H260" s="228">
        <v>382.572</v>
      </c>
      <c r="I260" s="229"/>
      <c r="J260" s="225"/>
      <c r="K260" s="225"/>
      <c r="L260" s="230"/>
      <c r="M260" s="231"/>
      <c r="N260" s="232"/>
      <c r="O260" s="232"/>
      <c r="P260" s="232"/>
      <c r="Q260" s="232"/>
      <c r="R260" s="232"/>
      <c r="S260" s="232"/>
      <c r="T260" s="23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4" t="s">
        <v>139</v>
      </c>
      <c r="AU260" s="234" t="s">
        <v>83</v>
      </c>
      <c r="AV260" s="13" t="s">
        <v>83</v>
      </c>
      <c r="AW260" s="13" t="s">
        <v>35</v>
      </c>
      <c r="AX260" s="13" t="s">
        <v>81</v>
      </c>
      <c r="AY260" s="234" t="s">
        <v>128</v>
      </c>
    </row>
    <row r="261" s="2" customFormat="1" ht="16.5" customHeight="1">
      <c r="A261" s="39"/>
      <c r="B261" s="40"/>
      <c r="C261" s="246" t="s">
        <v>299</v>
      </c>
      <c r="D261" s="246" t="s">
        <v>145</v>
      </c>
      <c r="E261" s="247" t="s">
        <v>300</v>
      </c>
      <c r="F261" s="248" t="s">
        <v>301</v>
      </c>
      <c r="G261" s="249" t="s">
        <v>148</v>
      </c>
      <c r="H261" s="250">
        <v>2661.9540000000002</v>
      </c>
      <c r="I261" s="251"/>
      <c r="J261" s="252">
        <f>ROUND(I261*H261,2)</f>
        <v>0</v>
      </c>
      <c r="K261" s="248" t="s">
        <v>134</v>
      </c>
      <c r="L261" s="45"/>
      <c r="M261" s="253" t="s">
        <v>19</v>
      </c>
      <c r="N261" s="254" t="s">
        <v>44</v>
      </c>
      <c r="O261" s="85"/>
      <c r="P261" s="215">
        <f>O261*H261</f>
        <v>0</v>
      </c>
      <c r="Q261" s="215">
        <v>0</v>
      </c>
      <c r="R261" s="215">
        <f>Q261*H261</f>
        <v>0</v>
      </c>
      <c r="S261" s="215">
        <v>0.625</v>
      </c>
      <c r="T261" s="216">
        <f>S261*H261</f>
        <v>1663.7212500000001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7" t="s">
        <v>136</v>
      </c>
      <c r="AT261" s="217" t="s">
        <v>145</v>
      </c>
      <c r="AU261" s="217" t="s">
        <v>83</v>
      </c>
      <c r="AY261" s="18" t="s">
        <v>128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8" t="s">
        <v>81</v>
      </c>
      <c r="BK261" s="218">
        <f>ROUND(I261*H261,2)</f>
        <v>0</v>
      </c>
      <c r="BL261" s="18" t="s">
        <v>136</v>
      </c>
      <c r="BM261" s="217" t="s">
        <v>302</v>
      </c>
    </row>
    <row r="262" s="2" customFormat="1">
      <c r="A262" s="39"/>
      <c r="B262" s="40"/>
      <c r="C262" s="41"/>
      <c r="D262" s="219" t="s">
        <v>138</v>
      </c>
      <c r="E262" s="41"/>
      <c r="F262" s="220" t="s">
        <v>303</v>
      </c>
      <c r="G262" s="41"/>
      <c r="H262" s="41"/>
      <c r="I262" s="221"/>
      <c r="J262" s="41"/>
      <c r="K262" s="41"/>
      <c r="L262" s="45"/>
      <c r="M262" s="222"/>
      <c r="N262" s="223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138</v>
      </c>
      <c r="AU262" s="18" t="s">
        <v>83</v>
      </c>
    </row>
    <row r="263" s="2" customFormat="1">
      <c r="A263" s="39"/>
      <c r="B263" s="40"/>
      <c r="C263" s="41"/>
      <c r="D263" s="255" t="s">
        <v>151</v>
      </c>
      <c r="E263" s="41"/>
      <c r="F263" s="256" t="s">
        <v>304</v>
      </c>
      <c r="G263" s="41"/>
      <c r="H263" s="41"/>
      <c r="I263" s="221"/>
      <c r="J263" s="41"/>
      <c r="K263" s="41"/>
      <c r="L263" s="45"/>
      <c r="M263" s="222"/>
      <c r="N263" s="223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151</v>
      </c>
      <c r="AU263" s="18" t="s">
        <v>83</v>
      </c>
    </row>
    <row r="264" s="13" customFormat="1">
      <c r="A264" s="13"/>
      <c r="B264" s="224"/>
      <c r="C264" s="225"/>
      <c r="D264" s="219" t="s">
        <v>139</v>
      </c>
      <c r="E264" s="226" t="s">
        <v>19</v>
      </c>
      <c r="F264" s="227" t="s">
        <v>244</v>
      </c>
      <c r="G264" s="225"/>
      <c r="H264" s="228">
        <v>3394.6900000000001</v>
      </c>
      <c r="I264" s="229"/>
      <c r="J264" s="225"/>
      <c r="K264" s="225"/>
      <c r="L264" s="230"/>
      <c r="M264" s="231"/>
      <c r="N264" s="232"/>
      <c r="O264" s="232"/>
      <c r="P264" s="232"/>
      <c r="Q264" s="232"/>
      <c r="R264" s="232"/>
      <c r="S264" s="232"/>
      <c r="T264" s="23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4" t="s">
        <v>139</v>
      </c>
      <c r="AU264" s="234" t="s">
        <v>83</v>
      </c>
      <c r="AV264" s="13" t="s">
        <v>83</v>
      </c>
      <c r="AW264" s="13" t="s">
        <v>35</v>
      </c>
      <c r="AX264" s="13" t="s">
        <v>73</v>
      </c>
      <c r="AY264" s="234" t="s">
        <v>128</v>
      </c>
    </row>
    <row r="265" s="13" customFormat="1">
      <c r="A265" s="13"/>
      <c r="B265" s="224"/>
      <c r="C265" s="225"/>
      <c r="D265" s="219" t="s">
        <v>139</v>
      </c>
      <c r="E265" s="226" t="s">
        <v>19</v>
      </c>
      <c r="F265" s="227" t="s">
        <v>245</v>
      </c>
      <c r="G265" s="225"/>
      <c r="H265" s="228">
        <v>352.69</v>
      </c>
      <c r="I265" s="229"/>
      <c r="J265" s="225"/>
      <c r="K265" s="225"/>
      <c r="L265" s="230"/>
      <c r="M265" s="231"/>
      <c r="N265" s="232"/>
      <c r="O265" s="232"/>
      <c r="P265" s="232"/>
      <c r="Q265" s="232"/>
      <c r="R265" s="232"/>
      <c r="S265" s="232"/>
      <c r="T265" s="23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4" t="s">
        <v>139</v>
      </c>
      <c r="AU265" s="234" t="s">
        <v>83</v>
      </c>
      <c r="AV265" s="13" t="s">
        <v>83</v>
      </c>
      <c r="AW265" s="13" t="s">
        <v>35</v>
      </c>
      <c r="AX265" s="13" t="s">
        <v>73</v>
      </c>
      <c r="AY265" s="234" t="s">
        <v>128</v>
      </c>
    </row>
    <row r="266" s="13" customFormat="1">
      <c r="A266" s="13"/>
      <c r="B266" s="224"/>
      <c r="C266" s="225"/>
      <c r="D266" s="219" t="s">
        <v>139</v>
      </c>
      <c r="E266" s="226" t="s">
        <v>19</v>
      </c>
      <c r="F266" s="227" t="s">
        <v>246</v>
      </c>
      <c r="G266" s="225"/>
      <c r="H266" s="228">
        <v>548.78999999999996</v>
      </c>
      <c r="I266" s="229"/>
      <c r="J266" s="225"/>
      <c r="K266" s="225"/>
      <c r="L266" s="230"/>
      <c r="M266" s="231"/>
      <c r="N266" s="232"/>
      <c r="O266" s="232"/>
      <c r="P266" s="232"/>
      <c r="Q266" s="232"/>
      <c r="R266" s="232"/>
      <c r="S266" s="232"/>
      <c r="T266" s="23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4" t="s">
        <v>139</v>
      </c>
      <c r="AU266" s="234" t="s">
        <v>83</v>
      </c>
      <c r="AV266" s="13" t="s">
        <v>83</v>
      </c>
      <c r="AW266" s="13" t="s">
        <v>35</v>
      </c>
      <c r="AX266" s="13" t="s">
        <v>73</v>
      </c>
      <c r="AY266" s="234" t="s">
        <v>128</v>
      </c>
    </row>
    <row r="267" s="13" customFormat="1">
      <c r="A267" s="13"/>
      <c r="B267" s="224"/>
      <c r="C267" s="225"/>
      <c r="D267" s="219" t="s">
        <v>139</v>
      </c>
      <c r="E267" s="226" t="s">
        <v>19</v>
      </c>
      <c r="F267" s="227" t="s">
        <v>247</v>
      </c>
      <c r="G267" s="225"/>
      <c r="H267" s="228">
        <v>4.4199999999999999</v>
      </c>
      <c r="I267" s="229"/>
      <c r="J267" s="225"/>
      <c r="K267" s="225"/>
      <c r="L267" s="230"/>
      <c r="M267" s="231"/>
      <c r="N267" s="232"/>
      <c r="O267" s="232"/>
      <c r="P267" s="232"/>
      <c r="Q267" s="232"/>
      <c r="R267" s="232"/>
      <c r="S267" s="232"/>
      <c r="T267" s="23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4" t="s">
        <v>139</v>
      </c>
      <c r="AU267" s="234" t="s">
        <v>83</v>
      </c>
      <c r="AV267" s="13" t="s">
        <v>83</v>
      </c>
      <c r="AW267" s="13" t="s">
        <v>35</v>
      </c>
      <c r="AX267" s="13" t="s">
        <v>73</v>
      </c>
      <c r="AY267" s="234" t="s">
        <v>128</v>
      </c>
    </row>
    <row r="268" s="13" customFormat="1">
      <c r="A268" s="13"/>
      <c r="B268" s="224"/>
      <c r="C268" s="225"/>
      <c r="D268" s="219" t="s">
        <v>139</v>
      </c>
      <c r="E268" s="226" t="s">
        <v>19</v>
      </c>
      <c r="F268" s="227" t="s">
        <v>248</v>
      </c>
      <c r="G268" s="225"/>
      <c r="H268" s="228">
        <v>136</v>
      </c>
      <c r="I268" s="229"/>
      <c r="J268" s="225"/>
      <c r="K268" s="225"/>
      <c r="L268" s="230"/>
      <c r="M268" s="231"/>
      <c r="N268" s="232"/>
      <c r="O268" s="232"/>
      <c r="P268" s="232"/>
      <c r="Q268" s="232"/>
      <c r="R268" s="232"/>
      <c r="S268" s="232"/>
      <c r="T268" s="23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4" t="s">
        <v>139</v>
      </c>
      <c r="AU268" s="234" t="s">
        <v>83</v>
      </c>
      <c r="AV268" s="13" t="s">
        <v>83</v>
      </c>
      <c r="AW268" s="13" t="s">
        <v>35</v>
      </c>
      <c r="AX268" s="13" t="s">
        <v>73</v>
      </c>
      <c r="AY268" s="234" t="s">
        <v>128</v>
      </c>
    </row>
    <row r="269" s="14" customFormat="1">
      <c r="A269" s="14"/>
      <c r="B269" s="235"/>
      <c r="C269" s="236"/>
      <c r="D269" s="219" t="s">
        <v>139</v>
      </c>
      <c r="E269" s="237" t="s">
        <v>19</v>
      </c>
      <c r="F269" s="238" t="s">
        <v>144</v>
      </c>
      <c r="G269" s="236"/>
      <c r="H269" s="239">
        <v>4436.5900000000001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5" t="s">
        <v>139</v>
      </c>
      <c r="AU269" s="245" t="s">
        <v>83</v>
      </c>
      <c r="AV269" s="14" t="s">
        <v>136</v>
      </c>
      <c r="AW269" s="14" t="s">
        <v>35</v>
      </c>
      <c r="AX269" s="14" t="s">
        <v>73</v>
      </c>
      <c r="AY269" s="245" t="s">
        <v>128</v>
      </c>
    </row>
    <row r="270" s="13" customFormat="1">
      <c r="A270" s="13"/>
      <c r="B270" s="224"/>
      <c r="C270" s="225"/>
      <c r="D270" s="219" t="s">
        <v>139</v>
      </c>
      <c r="E270" s="226" t="s">
        <v>19</v>
      </c>
      <c r="F270" s="227" t="s">
        <v>305</v>
      </c>
      <c r="G270" s="225"/>
      <c r="H270" s="228">
        <v>2661.9540000000002</v>
      </c>
      <c r="I270" s="229"/>
      <c r="J270" s="225"/>
      <c r="K270" s="225"/>
      <c r="L270" s="230"/>
      <c r="M270" s="231"/>
      <c r="N270" s="232"/>
      <c r="O270" s="232"/>
      <c r="P270" s="232"/>
      <c r="Q270" s="232"/>
      <c r="R270" s="232"/>
      <c r="S270" s="232"/>
      <c r="T270" s="23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4" t="s">
        <v>139</v>
      </c>
      <c r="AU270" s="234" t="s">
        <v>83</v>
      </c>
      <c r="AV270" s="13" t="s">
        <v>83</v>
      </c>
      <c r="AW270" s="13" t="s">
        <v>35</v>
      </c>
      <c r="AX270" s="13" t="s">
        <v>81</v>
      </c>
      <c r="AY270" s="234" t="s">
        <v>128</v>
      </c>
    </row>
    <row r="271" s="2" customFormat="1" ht="21.75" customHeight="1">
      <c r="A271" s="39"/>
      <c r="B271" s="40"/>
      <c r="C271" s="246" t="s">
        <v>306</v>
      </c>
      <c r="D271" s="246" t="s">
        <v>145</v>
      </c>
      <c r="E271" s="247" t="s">
        <v>307</v>
      </c>
      <c r="F271" s="248" t="s">
        <v>308</v>
      </c>
      <c r="G271" s="249" t="s">
        <v>148</v>
      </c>
      <c r="H271" s="250">
        <v>55.356000000000002</v>
      </c>
      <c r="I271" s="251"/>
      <c r="J271" s="252">
        <f>ROUND(I271*H271,2)</f>
        <v>0</v>
      </c>
      <c r="K271" s="248" t="s">
        <v>134</v>
      </c>
      <c r="L271" s="45"/>
      <c r="M271" s="253" t="s">
        <v>19</v>
      </c>
      <c r="N271" s="254" t="s">
        <v>44</v>
      </c>
      <c r="O271" s="85"/>
      <c r="P271" s="215">
        <f>O271*H271</f>
        <v>0</v>
      </c>
      <c r="Q271" s="215">
        <v>0</v>
      </c>
      <c r="R271" s="215">
        <f>Q271*H271</f>
        <v>0</v>
      </c>
      <c r="S271" s="215">
        <v>0.63</v>
      </c>
      <c r="T271" s="216">
        <f>S271*H271</f>
        <v>34.874279999999999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7" t="s">
        <v>136</v>
      </c>
      <c r="AT271" s="217" t="s">
        <v>145</v>
      </c>
      <c r="AU271" s="217" t="s">
        <v>83</v>
      </c>
      <c r="AY271" s="18" t="s">
        <v>128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8" t="s">
        <v>81</v>
      </c>
      <c r="BK271" s="218">
        <f>ROUND(I271*H271,2)</f>
        <v>0</v>
      </c>
      <c r="BL271" s="18" t="s">
        <v>136</v>
      </c>
      <c r="BM271" s="217" t="s">
        <v>309</v>
      </c>
    </row>
    <row r="272" s="2" customFormat="1">
      <c r="A272" s="39"/>
      <c r="B272" s="40"/>
      <c r="C272" s="41"/>
      <c r="D272" s="219" t="s">
        <v>138</v>
      </c>
      <c r="E272" s="41"/>
      <c r="F272" s="220" t="s">
        <v>310</v>
      </c>
      <c r="G272" s="41"/>
      <c r="H272" s="41"/>
      <c r="I272" s="221"/>
      <c r="J272" s="41"/>
      <c r="K272" s="41"/>
      <c r="L272" s="45"/>
      <c r="M272" s="222"/>
      <c r="N272" s="223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138</v>
      </c>
      <c r="AU272" s="18" t="s">
        <v>83</v>
      </c>
    </row>
    <row r="273" s="2" customFormat="1">
      <c r="A273" s="39"/>
      <c r="B273" s="40"/>
      <c r="C273" s="41"/>
      <c r="D273" s="255" t="s">
        <v>151</v>
      </c>
      <c r="E273" s="41"/>
      <c r="F273" s="256" t="s">
        <v>311</v>
      </c>
      <c r="G273" s="41"/>
      <c r="H273" s="41"/>
      <c r="I273" s="221"/>
      <c r="J273" s="41"/>
      <c r="K273" s="41"/>
      <c r="L273" s="45"/>
      <c r="M273" s="222"/>
      <c r="N273" s="223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151</v>
      </c>
      <c r="AU273" s="18" t="s">
        <v>83</v>
      </c>
    </row>
    <row r="274" s="13" customFormat="1">
      <c r="A274" s="13"/>
      <c r="B274" s="224"/>
      <c r="C274" s="225"/>
      <c r="D274" s="219" t="s">
        <v>139</v>
      </c>
      <c r="E274" s="226" t="s">
        <v>19</v>
      </c>
      <c r="F274" s="227" t="s">
        <v>256</v>
      </c>
      <c r="G274" s="225"/>
      <c r="H274" s="228">
        <v>92.260000000000005</v>
      </c>
      <c r="I274" s="229"/>
      <c r="J274" s="225"/>
      <c r="K274" s="225"/>
      <c r="L274" s="230"/>
      <c r="M274" s="231"/>
      <c r="N274" s="232"/>
      <c r="O274" s="232"/>
      <c r="P274" s="232"/>
      <c r="Q274" s="232"/>
      <c r="R274" s="232"/>
      <c r="S274" s="232"/>
      <c r="T274" s="23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4" t="s">
        <v>139</v>
      </c>
      <c r="AU274" s="234" t="s">
        <v>83</v>
      </c>
      <c r="AV274" s="13" t="s">
        <v>83</v>
      </c>
      <c r="AW274" s="13" t="s">
        <v>35</v>
      </c>
      <c r="AX274" s="13" t="s">
        <v>73</v>
      </c>
      <c r="AY274" s="234" t="s">
        <v>128</v>
      </c>
    </row>
    <row r="275" s="14" customFormat="1">
      <c r="A275" s="14"/>
      <c r="B275" s="235"/>
      <c r="C275" s="236"/>
      <c r="D275" s="219" t="s">
        <v>139</v>
      </c>
      <c r="E275" s="237" t="s">
        <v>19</v>
      </c>
      <c r="F275" s="238" t="s">
        <v>144</v>
      </c>
      <c r="G275" s="236"/>
      <c r="H275" s="239">
        <v>92.260000000000005</v>
      </c>
      <c r="I275" s="240"/>
      <c r="J275" s="236"/>
      <c r="K275" s="236"/>
      <c r="L275" s="241"/>
      <c r="M275" s="242"/>
      <c r="N275" s="243"/>
      <c r="O275" s="243"/>
      <c r="P275" s="243"/>
      <c r="Q275" s="243"/>
      <c r="R275" s="243"/>
      <c r="S275" s="243"/>
      <c r="T275" s="24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5" t="s">
        <v>139</v>
      </c>
      <c r="AU275" s="245" t="s">
        <v>83</v>
      </c>
      <c r="AV275" s="14" t="s">
        <v>136</v>
      </c>
      <c r="AW275" s="14" t="s">
        <v>35</v>
      </c>
      <c r="AX275" s="14" t="s">
        <v>73</v>
      </c>
      <c r="AY275" s="245" t="s">
        <v>128</v>
      </c>
    </row>
    <row r="276" s="13" customFormat="1">
      <c r="A276" s="13"/>
      <c r="B276" s="224"/>
      <c r="C276" s="225"/>
      <c r="D276" s="219" t="s">
        <v>139</v>
      </c>
      <c r="E276" s="226" t="s">
        <v>19</v>
      </c>
      <c r="F276" s="227" t="s">
        <v>312</v>
      </c>
      <c r="G276" s="225"/>
      <c r="H276" s="228">
        <v>55.356000000000002</v>
      </c>
      <c r="I276" s="229"/>
      <c r="J276" s="225"/>
      <c r="K276" s="225"/>
      <c r="L276" s="230"/>
      <c r="M276" s="231"/>
      <c r="N276" s="232"/>
      <c r="O276" s="232"/>
      <c r="P276" s="232"/>
      <c r="Q276" s="232"/>
      <c r="R276" s="232"/>
      <c r="S276" s="232"/>
      <c r="T276" s="23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4" t="s">
        <v>139</v>
      </c>
      <c r="AU276" s="234" t="s">
        <v>83</v>
      </c>
      <c r="AV276" s="13" t="s">
        <v>83</v>
      </c>
      <c r="AW276" s="13" t="s">
        <v>35</v>
      </c>
      <c r="AX276" s="13" t="s">
        <v>81</v>
      </c>
      <c r="AY276" s="234" t="s">
        <v>128</v>
      </c>
    </row>
    <row r="277" s="2" customFormat="1" ht="16.5" customHeight="1">
      <c r="A277" s="39"/>
      <c r="B277" s="40"/>
      <c r="C277" s="246" t="s">
        <v>313</v>
      </c>
      <c r="D277" s="246" t="s">
        <v>145</v>
      </c>
      <c r="E277" s="247" t="s">
        <v>314</v>
      </c>
      <c r="F277" s="248" t="s">
        <v>315</v>
      </c>
      <c r="G277" s="249" t="s">
        <v>148</v>
      </c>
      <c r="H277" s="250">
        <v>11079.700000000001</v>
      </c>
      <c r="I277" s="251"/>
      <c r="J277" s="252">
        <f>ROUND(I277*H277,2)</f>
        <v>0</v>
      </c>
      <c r="K277" s="248" t="s">
        <v>134</v>
      </c>
      <c r="L277" s="45"/>
      <c r="M277" s="253" t="s">
        <v>19</v>
      </c>
      <c r="N277" s="254" t="s">
        <v>44</v>
      </c>
      <c r="O277" s="85"/>
      <c r="P277" s="215">
        <f>O277*H277</f>
        <v>0</v>
      </c>
      <c r="Q277" s="215">
        <v>0</v>
      </c>
      <c r="R277" s="215">
        <f>Q277*H277</f>
        <v>0</v>
      </c>
      <c r="S277" s="215">
        <v>0.098000000000000004</v>
      </c>
      <c r="T277" s="216">
        <f>S277*H277</f>
        <v>1085.8106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17" t="s">
        <v>136</v>
      </c>
      <c r="AT277" s="217" t="s">
        <v>145</v>
      </c>
      <c r="AU277" s="217" t="s">
        <v>83</v>
      </c>
      <c r="AY277" s="18" t="s">
        <v>128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8" t="s">
        <v>81</v>
      </c>
      <c r="BK277" s="218">
        <f>ROUND(I277*H277,2)</f>
        <v>0</v>
      </c>
      <c r="BL277" s="18" t="s">
        <v>136</v>
      </c>
      <c r="BM277" s="217" t="s">
        <v>316</v>
      </c>
    </row>
    <row r="278" s="2" customFormat="1">
      <c r="A278" s="39"/>
      <c r="B278" s="40"/>
      <c r="C278" s="41"/>
      <c r="D278" s="219" t="s">
        <v>138</v>
      </c>
      <c r="E278" s="41"/>
      <c r="F278" s="220" t="s">
        <v>317</v>
      </c>
      <c r="G278" s="41"/>
      <c r="H278" s="41"/>
      <c r="I278" s="221"/>
      <c r="J278" s="41"/>
      <c r="K278" s="41"/>
      <c r="L278" s="45"/>
      <c r="M278" s="222"/>
      <c r="N278" s="223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138</v>
      </c>
      <c r="AU278" s="18" t="s">
        <v>83</v>
      </c>
    </row>
    <row r="279" s="2" customFormat="1">
      <c r="A279" s="39"/>
      <c r="B279" s="40"/>
      <c r="C279" s="41"/>
      <c r="D279" s="255" t="s">
        <v>151</v>
      </c>
      <c r="E279" s="41"/>
      <c r="F279" s="256" t="s">
        <v>318</v>
      </c>
      <c r="G279" s="41"/>
      <c r="H279" s="41"/>
      <c r="I279" s="221"/>
      <c r="J279" s="41"/>
      <c r="K279" s="41"/>
      <c r="L279" s="45"/>
      <c r="M279" s="222"/>
      <c r="N279" s="223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151</v>
      </c>
      <c r="AU279" s="18" t="s">
        <v>83</v>
      </c>
    </row>
    <row r="280" s="13" customFormat="1">
      <c r="A280" s="13"/>
      <c r="B280" s="224"/>
      <c r="C280" s="225"/>
      <c r="D280" s="219" t="s">
        <v>139</v>
      </c>
      <c r="E280" s="226" t="s">
        <v>19</v>
      </c>
      <c r="F280" s="227" t="s">
        <v>319</v>
      </c>
      <c r="G280" s="225"/>
      <c r="H280" s="228">
        <v>4813.8699999999999</v>
      </c>
      <c r="I280" s="229"/>
      <c r="J280" s="225"/>
      <c r="K280" s="225"/>
      <c r="L280" s="230"/>
      <c r="M280" s="231"/>
      <c r="N280" s="232"/>
      <c r="O280" s="232"/>
      <c r="P280" s="232"/>
      <c r="Q280" s="232"/>
      <c r="R280" s="232"/>
      <c r="S280" s="232"/>
      <c r="T280" s="23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4" t="s">
        <v>139</v>
      </c>
      <c r="AU280" s="234" t="s">
        <v>83</v>
      </c>
      <c r="AV280" s="13" t="s">
        <v>83</v>
      </c>
      <c r="AW280" s="13" t="s">
        <v>35</v>
      </c>
      <c r="AX280" s="13" t="s">
        <v>73</v>
      </c>
      <c r="AY280" s="234" t="s">
        <v>128</v>
      </c>
    </row>
    <row r="281" s="13" customFormat="1">
      <c r="A281" s="13"/>
      <c r="B281" s="224"/>
      <c r="C281" s="225"/>
      <c r="D281" s="219" t="s">
        <v>139</v>
      </c>
      <c r="E281" s="226" t="s">
        <v>19</v>
      </c>
      <c r="F281" s="227" t="s">
        <v>320</v>
      </c>
      <c r="G281" s="225"/>
      <c r="H281" s="228">
        <v>748.48000000000002</v>
      </c>
      <c r="I281" s="229"/>
      <c r="J281" s="225"/>
      <c r="K281" s="225"/>
      <c r="L281" s="230"/>
      <c r="M281" s="231"/>
      <c r="N281" s="232"/>
      <c r="O281" s="232"/>
      <c r="P281" s="232"/>
      <c r="Q281" s="232"/>
      <c r="R281" s="232"/>
      <c r="S281" s="232"/>
      <c r="T281" s="23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4" t="s">
        <v>139</v>
      </c>
      <c r="AU281" s="234" t="s">
        <v>83</v>
      </c>
      <c r="AV281" s="13" t="s">
        <v>83</v>
      </c>
      <c r="AW281" s="13" t="s">
        <v>35</v>
      </c>
      <c r="AX281" s="13" t="s">
        <v>73</v>
      </c>
      <c r="AY281" s="234" t="s">
        <v>128</v>
      </c>
    </row>
    <row r="282" s="13" customFormat="1">
      <c r="A282" s="13"/>
      <c r="B282" s="224"/>
      <c r="C282" s="225"/>
      <c r="D282" s="219" t="s">
        <v>139</v>
      </c>
      <c r="E282" s="226" t="s">
        <v>19</v>
      </c>
      <c r="F282" s="227" t="s">
        <v>321</v>
      </c>
      <c r="G282" s="225"/>
      <c r="H282" s="228">
        <v>379.45999999999998</v>
      </c>
      <c r="I282" s="229"/>
      <c r="J282" s="225"/>
      <c r="K282" s="225"/>
      <c r="L282" s="230"/>
      <c r="M282" s="231"/>
      <c r="N282" s="232"/>
      <c r="O282" s="232"/>
      <c r="P282" s="232"/>
      <c r="Q282" s="232"/>
      <c r="R282" s="232"/>
      <c r="S282" s="232"/>
      <c r="T282" s="23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4" t="s">
        <v>139</v>
      </c>
      <c r="AU282" s="234" t="s">
        <v>83</v>
      </c>
      <c r="AV282" s="13" t="s">
        <v>83</v>
      </c>
      <c r="AW282" s="13" t="s">
        <v>35</v>
      </c>
      <c r="AX282" s="13" t="s">
        <v>73</v>
      </c>
      <c r="AY282" s="234" t="s">
        <v>128</v>
      </c>
    </row>
    <row r="283" s="13" customFormat="1">
      <c r="A283" s="13"/>
      <c r="B283" s="224"/>
      <c r="C283" s="225"/>
      <c r="D283" s="219" t="s">
        <v>139</v>
      </c>
      <c r="E283" s="226" t="s">
        <v>19</v>
      </c>
      <c r="F283" s="227" t="s">
        <v>322</v>
      </c>
      <c r="G283" s="225"/>
      <c r="H283" s="228">
        <v>464</v>
      </c>
      <c r="I283" s="229"/>
      <c r="J283" s="225"/>
      <c r="K283" s="225"/>
      <c r="L283" s="230"/>
      <c r="M283" s="231"/>
      <c r="N283" s="232"/>
      <c r="O283" s="232"/>
      <c r="P283" s="232"/>
      <c r="Q283" s="232"/>
      <c r="R283" s="232"/>
      <c r="S283" s="232"/>
      <c r="T283" s="23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4" t="s">
        <v>139</v>
      </c>
      <c r="AU283" s="234" t="s">
        <v>83</v>
      </c>
      <c r="AV283" s="13" t="s">
        <v>83</v>
      </c>
      <c r="AW283" s="13" t="s">
        <v>35</v>
      </c>
      <c r="AX283" s="13" t="s">
        <v>73</v>
      </c>
      <c r="AY283" s="234" t="s">
        <v>128</v>
      </c>
    </row>
    <row r="284" s="13" customFormat="1">
      <c r="A284" s="13"/>
      <c r="B284" s="224"/>
      <c r="C284" s="225"/>
      <c r="D284" s="219" t="s">
        <v>139</v>
      </c>
      <c r="E284" s="226" t="s">
        <v>19</v>
      </c>
      <c r="F284" s="227" t="s">
        <v>323</v>
      </c>
      <c r="G284" s="225"/>
      <c r="H284" s="228">
        <v>92.450000000000003</v>
      </c>
      <c r="I284" s="229"/>
      <c r="J284" s="225"/>
      <c r="K284" s="225"/>
      <c r="L284" s="230"/>
      <c r="M284" s="231"/>
      <c r="N284" s="232"/>
      <c r="O284" s="232"/>
      <c r="P284" s="232"/>
      <c r="Q284" s="232"/>
      <c r="R284" s="232"/>
      <c r="S284" s="232"/>
      <c r="T284" s="23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4" t="s">
        <v>139</v>
      </c>
      <c r="AU284" s="234" t="s">
        <v>83</v>
      </c>
      <c r="AV284" s="13" t="s">
        <v>83</v>
      </c>
      <c r="AW284" s="13" t="s">
        <v>35</v>
      </c>
      <c r="AX284" s="13" t="s">
        <v>73</v>
      </c>
      <c r="AY284" s="234" t="s">
        <v>128</v>
      </c>
    </row>
    <row r="285" s="13" customFormat="1">
      <c r="A285" s="13"/>
      <c r="B285" s="224"/>
      <c r="C285" s="225"/>
      <c r="D285" s="219" t="s">
        <v>139</v>
      </c>
      <c r="E285" s="226" t="s">
        <v>19</v>
      </c>
      <c r="F285" s="227" t="s">
        <v>324</v>
      </c>
      <c r="G285" s="225"/>
      <c r="H285" s="228">
        <v>35.630000000000003</v>
      </c>
      <c r="I285" s="229"/>
      <c r="J285" s="225"/>
      <c r="K285" s="225"/>
      <c r="L285" s="230"/>
      <c r="M285" s="231"/>
      <c r="N285" s="232"/>
      <c r="O285" s="232"/>
      <c r="P285" s="232"/>
      <c r="Q285" s="232"/>
      <c r="R285" s="232"/>
      <c r="S285" s="232"/>
      <c r="T285" s="23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4" t="s">
        <v>139</v>
      </c>
      <c r="AU285" s="234" t="s">
        <v>83</v>
      </c>
      <c r="AV285" s="13" t="s">
        <v>83</v>
      </c>
      <c r="AW285" s="13" t="s">
        <v>35</v>
      </c>
      <c r="AX285" s="13" t="s">
        <v>73</v>
      </c>
      <c r="AY285" s="234" t="s">
        <v>128</v>
      </c>
    </row>
    <row r="286" s="13" customFormat="1">
      <c r="A286" s="13"/>
      <c r="B286" s="224"/>
      <c r="C286" s="225"/>
      <c r="D286" s="219" t="s">
        <v>139</v>
      </c>
      <c r="E286" s="226" t="s">
        <v>19</v>
      </c>
      <c r="F286" s="227" t="s">
        <v>325</v>
      </c>
      <c r="G286" s="225"/>
      <c r="H286" s="228">
        <v>109.22</v>
      </c>
      <c r="I286" s="229"/>
      <c r="J286" s="225"/>
      <c r="K286" s="225"/>
      <c r="L286" s="230"/>
      <c r="M286" s="231"/>
      <c r="N286" s="232"/>
      <c r="O286" s="232"/>
      <c r="P286" s="232"/>
      <c r="Q286" s="232"/>
      <c r="R286" s="232"/>
      <c r="S286" s="232"/>
      <c r="T286" s="23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4" t="s">
        <v>139</v>
      </c>
      <c r="AU286" s="234" t="s">
        <v>83</v>
      </c>
      <c r="AV286" s="13" t="s">
        <v>83</v>
      </c>
      <c r="AW286" s="13" t="s">
        <v>35</v>
      </c>
      <c r="AX286" s="13" t="s">
        <v>73</v>
      </c>
      <c r="AY286" s="234" t="s">
        <v>128</v>
      </c>
    </row>
    <row r="287" s="13" customFormat="1">
      <c r="A287" s="13"/>
      <c r="B287" s="224"/>
      <c r="C287" s="225"/>
      <c r="D287" s="219" t="s">
        <v>139</v>
      </c>
      <c r="E287" s="226" t="s">
        <v>19</v>
      </c>
      <c r="F287" s="227" t="s">
        <v>244</v>
      </c>
      <c r="G287" s="225"/>
      <c r="H287" s="228">
        <v>3394.6900000000001</v>
      </c>
      <c r="I287" s="229"/>
      <c r="J287" s="225"/>
      <c r="K287" s="225"/>
      <c r="L287" s="230"/>
      <c r="M287" s="231"/>
      <c r="N287" s="232"/>
      <c r="O287" s="232"/>
      <c r="P287" s="232"/>
      <c r="Q287" s="232"/>
      <c r="R287" s="232"/>
      <c r="S287" s="232"/>
      <c r="T287" s="23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4" t="s">
        <v>139</v>
      </c>
      <c r="AU287" s="234" t="s">
        <v>83</v>
      </c>
      <c r="AV287" s="13" t="s">
        <v>83</v>
      </c>
      <c r="AW287" s="13" t="s">
        <v>35</v>
      </c>
      <c r="AX287" s="13" t="s">
        <v>73</v>
      </c>
      <c r="AY287" s="234" t="s">
        <v>128</v>
      </c>
    </row>
    <row r="288" s="13" customFormat="1">
      <c r="A288" s="13"/>
      <c r="B288" s="224"/>
      <c r="C288" s="225"/>
      <c r="D288" s="219" t="s">
        <v>139</v>
      </c>
      <c r="E288" s="226" t="s">
        <v>19</v>
      </c>
      <c r="F288" s="227" t="s">
        <v>245</v>
      </c>
      <c r="G288" s="225"/>
      <c r="H288" s="228">
        <v>352.69</v>
      </c>
      <c r="I288" s="229"/>
      <c r="J288" s="225"/>
      <c r="K288" s="225"/>
      <c r="L288" s="230"/>
      <c r="M288" s="231"/>
      <c r="N288" s="232"/>
      <c r="O288" s="232"/>
      <c r="P288" s="232"/>
      <c r="Q288" s="232"/>
      <c r="R288" s="232"/>
      <c r="S288" s="232"/>
      <c r="T288" s="23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4" t="s">
        <v>139</v>
      </c>
      <c r="AU288" s="234" t="s">
        <v>83</v>
      </c>
      <c r="AV288" s="13" t="s">
        <v>83</v>
      </c>
      <c r="AW288" s="13" t="s">
        <v>35</v>
      </c>
      <c r="AX288" s="13" t="s">
        <v>73</v>
      </c>
      <c r="AY288" s="234" t="s">
        <v>128</v>
      </c>
    </row>
    <row r="289" s="13" customFormat="1">
      <c r="A289" s="13"/>
      <c r="B289" s="224"/>
      <c r="C289" s="225"/>
      <c r="D289" s="219" t="s">
        <v>139</v>
      </c>
      <c r="E289" s="226" t="s">
        <v>19</v>
      </c>
      <c r="F289" s="227" t="s">
        <v>246</v>
      </c>
      <c r="G289" s="225"/>
      <c r="H289" s="228">
        <v>548.78999999999996</v>
      </c>
      <c r="I289" s="229"/>
      <c r="J289" s="225"/>
      <c r="K289" s="225"/>
      <c r="L289" s="230"/>
      <c r="M289" s="231"/>
      <c r="N289" s="232"/>
      <c r="O289" s="232"/>
      <c r="P289" s="232"/>
      <c r="Q289" s="232"/>
      <c r="R289" s="232"/>
      <c r="S289" s="232"/>
      <c r="T289" s="23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4" t="s">
        <v>139</v>
      </c>
      <c r="AU289" s="234" t="s">
        <v>83</v>
      </c>
      <c r="AV289" s="13" t="s">
        <v>83</v>
      </c>
      <c r="AW289" s="13" t="s">
        <v>35</v>
      </c>
      <c r="AX289" s="13" t="s">
        <v>73</v>
      </c>
      <c r="AY289" s="234" t="s">
        <v>128</v>
      </c>
    </row>
    <row r="290" s="13" customFormat="1">
      <c r="A290" s="13"/>
      <c r="B290" s="224"/>
      <c r="C290" s="225"/>
      <c r="D290" s="219" t="s">
        <v>139</v>
      </c>
      <c r="E290" s="226" t="s">
        <v>19</v>
      </c>
      <c r="F290" s="227" t="s">
        <v>247</v>
      </c>
      <c r="G290" s="225"/>
      <c r="H290" s="228">
        <v>4.4199999999999999</v>
      </c>
      <c r="I290" s="229"/>
      <c r="J290" s="225"/>
      <c r="K290" s="225"/>
      <c r="L290" s="230"/>
      <c r="M290" s="231"/>
      <c r="N290" s="232"/>
      <c r="O290" s="232"/>
      <c r="P290" s="232"/>
      <c r="Q290" s="232"/>
      <c r="R290" s="232"/>
      <c r="S290" s="232"/>
      <c r="T290" s="23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4" t="s">
        <v>139</v>
      </c>
      <c r="AU290" s="234" t="s">
        <v>83</v>
      </c>
      <c r="AV290" s="13" t="s">
        <v>83</v>
      </c>
      <c r="AW290" s="13" t="s">
        <v>35</v>
      </c>
      <c r="AX290" s="13" t="s">
        <v>73</v>
      </c>
      <c r="AY290" s="234" t="s">
        <v>128</v>
      </c>
    </row>
    <row r="291" s="13" customFormat="1">
      <c r="A291" s="13"/>
      <c r="B291" s="224"/>
      <c r="C291" s="225"/>
      <c r="D291" s="219" t="s">
        <v>139</v>
      </c>
      <c r="E291" s="226" t="s">
        <v>19</v>
      </c>
      <c r="F291" s="227" t="s">
        <v>326</v>
      </c>
      <c r="G291" s="225"/>
      <c r="H291" s="228">
        <v>136</v>
      </c>
      <c r="I291" s="229"/>
      <c r="J291" s="225"/>
      <c r="K291" s="225"/>
      <c r="L291" s="230"/>
      <c r="M291" s="231"/>
      <c r="N291" s="232"/>
      <c r="O291" s="232"/>
      <c r="P291" s="232"/>
      <c r="Q291" s="232"/>
      <c r="R291" s="232"/>
      <c r="S291" s="232"/>
      <c r="T291" s="23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4" t="s">
        <v>139</v>
      </c>
      <c r="AU291" s="234" t="s">
        <v>83</v>
      </c>
      <c r="AV291" s="13" t="s">
        <v>83</v>
      </c>
      <c r="AW291" s="13" t="s">
        <v>35</v>
      </c>
      <c r="AX291" s="13" t="s">
        <v>73</v>
      </c>
      <c r="AY291" s="234" t="s">
        <v>128</v>
      </c>
    </row>
    <row r="292" s="14" customFormat="1">
      <c r="A292" s="14"/>
      <c r="B292" s="235"/>
      <c r="C292" s="236"/>
      <c r="D292" s="219" t="s">
        <v>139</v>
      </c>
      <c r="E292" s="237" t="s">
        <v>19</v>
      </c>
      <c r="F292" s="238" t="s">
        <v>144</v>
      </c>
      <c r="G292" s="236"/>
      <c r="H292" s="239">
        <v>11079.700000000003</v>
      </c>
      <c r="I292" s="240"/>
      <c r="J292" s="236"/>
      <c r="K292" s="236"/>
      <c r="L292" s="241"/>
      <c r="M292" s="242"/>
      <c r="N292" s="243"/>
      <c r="O292" s="243"/>
      <c r="P292" s="243"/>
      <c r="Q292" s="243"/>
      <c r="R292" s="243"/>
      <c r="S292" s="243"/>
      <c r="T292" s="24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5" t="s">
        <v>139</v>
      </c>
      <c r="AU292" s="245" t="s">
        <v>83</v>
      </c>
      <c r="AV292" s="14" t="s">
        <v>136</v>
      </c>
      <c r="AW292" s="14" t="s">
        <v>35</v>
      </c>
      <c r="AX292" s="14" t="s">
        <v>81</v>
      </c>
      <c r="AY292" s="245" t="s">
        <v>128</v>
      </c>
    </row>
    <row r="293" s="2" customFormat="1" ht="16.5" customHeight="1">
      <c r="A293" s="39"/>
      <c r="B293" s="40"/>
      <c r="C293" s="246" t="s">
        <v>7</v>
      </c>
      <c r="D293" s="246" t="s">
        <v>145</v>
      </c>
      <c r="E293" s="247" t="s">
        <v>327</v>
      </c>
      <c r="F293" s="248" t="s">
        <v>328</v>
      </c>
      <c r="G293" s="249" t="s">
        <v>148</v>
      </c>
      <c r="H293" s="250">
        <v>420.87</v>
      </c>
      <c r="I293" s="251"/>
      <c r="J293" s="252">
        <f>ROUND(I293*H293,2)</f>
        <v>0</v>
      </c>
      <c r="K293" s="248" t="s">
        <v>134</v>
      </c>
      <c r="L293" s="45"/>
      <c r="M293" s="253" t="s">
        <v>19</v>
      </c>
      <c r="N293" s="254" t="s">
        <v>44</v>
      </c>
      <c r="O293" s="85"/>
      <c r="P293" s="215">
        <f>O293*H293</f>
        <v>0</v>
      </c>
      <c r="Q293" s="215">
        <v>0</v>
      </c>
      <c r="R293" s="215">
        <f>Q293*H293</f>
        <v>0</v>
      </c>
      <c r="S293" s="215">
        <v>0.58199999999999996</v>
      </c>
      <c r="T293" s="216">
        <f>S293*H293</f>
        <v>244.94633999999999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17" t="s">
        <v>136</v>
      </c>
      <c r="AT293" s="217" t="s">
        <v>145</v>
      </c>
      <c r="AU293" s="217" t="s">
        <v>83</v>
      </c>
      <c r="AY293" s="18" t="s">
        <v>128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8" t="s">
        <v>81</v>
      </c>
      <c r="BK293" s="218">
        <f>ROUND(I293*H293,2)</f>
        <v>0</v>
      </c>
      <c r="BL293" s="18" t="s">
        <v>136</v>
      </c>
      <c r="BM293" s="217" t="s">
        <v>329</v>
      </c>
    </row>
    <row r="294" s="2" customFormat="1">
      <c r="A294" s="39"/>
      <c r="B294" s="40"/>
      <c r="C294" s="41"/>
      <c r="D294" s="219" t="s">
        <v>138</v>
      </c>
      <c r="E294" s="41"/>
      <c r="F294" s="220" t="s">
        <v>330</v>
      </c>
      <c r="G294" s="41"/>
      <c r="H294" s="41"/>
      <c r="I294" s="221"/>
      <c r="J294" s="41"/>
      <c r="K294" s="41"/>
      <c r="L294" s="45"/>
      <c r="M294" s="222"/>
      <c r="N294" s="223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138</v>
      </c>
      <c r="AU294" s="18" t="s">
        <v>83</v>
      </c>
    </row>
    <row r="295" s="2" customFormat="1">
      <c r="A295" s="39"/>
      <c r="B295" s="40"/>
      <c r="C295" s="41"/>
      <c r="D295" s="255" t="s">
        <v>151</v>
      </c>
      <c r="E295" s="41"/>
      <c r="F295" s="256" t="s">
        <v>331</v>
      </c>
      <c r="G295" s="41"/>
      <c r="H295" s="41"/>
      <c r="I295" s="221"/>
      <c r="J295" s="41"/>
      <c r="K295" s="41"/>
      <c r="L295" s="45"/>
      <c r="M295" s="222"/>
      <c r="N295" s="223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151</v>
      </c>
      <c r="AU295" s="18" t="s">
        <v>83</v>
      </c>
    </row>
    <row r="296" s="13" customFormat="1">
      <c r="A296" s="13"/>
      <c r="B296" s="224"/>
      <c r="C296" s="225"/>
      <c r="D296" s="219" t="s">
        <v>139</v>
      </c>
      <c r="E296" s="226" t="s">
        <v>19</v>
      </c>
      <c r="F296" s="227" t="s">
        <v>190</v>
      </c>
      <c r="G296" s="225"/>
      <c r="H296" s="228">
        <v>236.81999999999999</v>
      </c>
      <c r="I296" s="229"/>
      <c r="J296" s="225"/>
      <c r="K296" s="225"/>
      <c r="L296" s="230"/>
      <c r="M296" s="231"/>
      <c r="N296" s="232"/>
      <c r="O296" s="232"/>
      <c r="P296" s="232"/>
      <c r="Q296" s="232"/>
      <c r="R296" s="232"/>
      <c r="S296" s="232"/>
      <c r="T296" s="23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4" t="s">
        <v>139</v>
      </c>
      <c r="AU296" s="234" t="s">
        <v>83</v>
      </c>
      <c r="AV296" s="13" t="s">
        <v>83</v>
      </c>
      <c r="AW296" s="13" t="s">
        <v>35</v>
      </c>
      <c r="AX296" s="13" t="s">
        <v>73</v>
      </c>
      <c r="AY296" s="234" t="s">
        <v>128</v>
      </c>
    </row>
    <row r="297" s="13" customFormat="1">
      <c r="A297" s="13"/>
      <c r="B297" s="224"/>
      <c r="C297" s="225"/>
      <c r="D297" s="219" t="s">
        <v>139</v>
      </c>
      <c r="E297" s="226" t="s">
        <v>19</v>
      </c>
      <c r="F297" s="227" t="s">
        <v>191</v>
      </c>
      <c r="G297" s="225"/>
      <c r="H297" s="228">
        <v>81.989999999999995</v>
      </c>
      <c r="I297" s="229"/>
      <c r="J297" s="225"/>
      <c r="K297" s="225"/>
      <c r="L297" s="230"/>
      <c r="M297" s="231"/>
      <c r="N297" s="232"/>
      <c r="O297" s="232"/>
      <c r="P297" s="232"/>
      <c r="Q297" s="232"/>
      <c r="R297" s="232"/>
      <c r="S297" s="232"/>
      <c r="T297" s="23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4" t="s">
        <v>139</v>
      </c>
      <c r="AU297" s="234" t="s">
        <v>83</v>
      </c>
      <c r="AV297" s="13" t="s">
        <v>83</v>
      </c>
      <c r="AW297" s="13" t="s">
        <v>35</v>
      </c>
      <c r="AX297" s="13" t="s">
        <v>73</v>
      </c>
      <c r="AY297" s="234" t="s">
        <v>128</v>
      </c>
    </row>
    <row r="298" s="13" customFormat="1">
      <c r="A298" s="13"/>
      <c r="B298" s="224"/>
      <c r="C298" s="225"/>
      <c r="D298" s="219" t="s">
        <v>139</v>
      </c>
      <c r="E298" s="226" t="s">
        <v>19</v>
      </c>
      <c r="F298" s="227" t="s">
        <v>332</v>
      </c>
      <c r="G298" s="225"/>
      <c r="H298" s="228">
        <v>102.06</v>
      </c>
      <c r="I298" s="229"/>
      <c r="J298" s="225"/>
      <c r="K298" s="225"/>
      <c r="L298" s="230"/>
      <c r="M298" s="231"/>
      <c r="N298" s="232"/>
      <c r="O298" s="232"/>
      <c r="P298" s="232"/>
      <c r="Q298" s="232"/>
      <c r="R298" s="232"/>
      <c r="S298" s="232"/>
      <c r="T298" s="23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4" t="s">
        <v>139</v>
      </c>
      <c r="AU298" s="234" t="s">
        <v>83</v>
      </c>
      <c r="AV298" s="13" t="s">
        <v>83</v>
      </c>
      <c r="AW298" s="13" t="s">
        <v>35</v>
      </c>
      <c r="AX298" s="13" t="s">
        <v>73</v>
      </c>
      <c r="AY298" s="234" t="s">
        <v>128</v>
      </c>
    </row>
    <row r="299" s="14" customFormat="1">
      <c r="A299" s="14"/>
      <c r="B299" s="235"/>
      <c r="C299" s="236"/>
      <c r="D299" s="219" t="s">
        <v>139</v>
      </c>
      <c r="E299" s="237" t="s">
        <v>19</v>
      </c>
      <c r="F299" s="238" t="s">
        <v>144</v>
      </c>
      <c r="G299" s="236"/>
      <c r="H299" s="239">
        <v>420.87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5" t="s">
        <v>139</v>
      </c>
      <c r="AU299" s="245" t="s">
        <v>83</v>
      </c>
      <c r="AV299" s="14" t="s">
        <v>136</v>
      </c>
      <c r="AW299" s="14" t="s">
        <v>35</v>
      </c>
      <c r="AX299" s="14" t="s">
        <v>81</v>
      </c>
      <c r="AY299" s="245" t="s">
        <v>128</v>
      </c>
    </row>
    <row r="300" s="2" customFormat="1" ht="21.75" customHeight="1">
      <c r="A300" s="39"/>
      <c r="B300" s="40"/>
      <c r="C300" s="246" t="s">
        <v>333</v>
      </c>
      <c r="D300" s="246" t="s">
        <v>145</v>
      </c>
      <c r="E300" s="247" t="s">
        <v>334</v>
      </c>
      <c r="F300" s="248" t="s">
        <v>335</v>
      </c>
      <c r="G300" s="249" t="s">
        <v>148</v>
      </c>
      <c r="H300" s="250">
        <v>6971.7299999999996</v>
      </c>
      <c r="I300" s="251"/>
      <c r="J300" s="252">
        <f>ROUND(I300*H300,2)</f>
        <v>0</v>
      </c>
      <c r="K300" s="248" t="s">
        <v>134</v>
      </c>
      <c r="L300" s="45"/>
      <c r="M300" s="253" t="s">
        <v>19</v>
      </c>
      <c r="N300" s="254" t="s">
        <v>44</v>
      </c>
      <c r="O300" s="85"/>
      <c r="P300" s="215">
        <f>O300*H300</f>
        <v>0</v>
      </c>
      <c r="Q300" s="215">
        <v>0.00016000000000000001</v>
      </c>
      <c r="R300" s="215">
        <f>Q300*H300</f>
        <v>1.1154767999999999</v>
      </c>
      <c r="S300" s="215">
        <v>0.23000000000000001</v>
      </c>
      <c r="T300" s="216">
        <f>S300*H300</f>
        <v>1603.4979000000001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17" t="s">
        <v>136</v>
      </c>
      <c r="AT300" s="217" t="s">
        <v>145</v>
      </c>
      <c r="AU300" s="217" t="s">
        <v>83</v>
      </c>
      <c r="AY300" s="18" t="s">
        <v>128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8" t="s">
        <v>81</v>
      </c>
      <c r="BK300" s="218">
        <f>ROUND(I300*H300,2)</f>
        <v>0</v>
      </c>
      <c r="BL300" s="18" t="s">
        <v>136</v>
      </c>
      <c r="BM300" s="217" t="s">
        <v>336</v>
      </c>
    </row>
    <row r="301" s="2" customFormat="1">
      <c r="A301" s="39"/>
      <c r="B301" s="40"/>
      <c r="C301" s="41"/>
      <c r="D301" s="219" t="s">
        <v>138</v>
      </c>
      <c r="E301" s="41"/>
      <c r="F301" s="220" t="s">
        <v>337</v>
      </c>
      <c r="G301" s="41"/>
      <c r="H301" s="41"/>
      <c r="I301" s="221"/>
      <c r="J301" s="41"/>
      <c r="K301" s="41"/>
      <c r="L301" s="45"/>
      <c r="M301" s="222"/>
      <c r="N301" s="223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138</v>
      </c>
      <c r="AU301" s="18" t="s">
        <v>83</v>
      </c>
    </row>
    <row r="302" s="2" customFormat="1">
      <c r="A302" s="39"/>
      <c r="B302" s="40"/>
      <c r="C302" s="41"/>
      <c r="D302" s="255" t="s">
        <v>151</v>
      </c>
      <c r="E302" s="41"/>
      <c r="F302" s="256" t="s">
        <v>338</v>
      </c>
      <c r="G302" s="41"/>
      <c r="H302" s="41"/>
      <c r="I302" s="221"/>
      <c r="J302" s="41"/>
      <c r="K302" s="41"/>
      <c r="L302" s="45"/>
      <c r="M302" s="222"/>
      <c r="N302" s="223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151</v>
      </c>
      <c r="AU302" s="18" t="s">
        <v>83</v>
      </c>
    </row>
    <row r="303" s="13" customFormat="1">
      <c r="A303" s="13"/>
      <c r="B303" s="224"/>
      <c r="C303" s="225"/>
      <c r="D303" s="219" t="s">
        <v>139</v>
      </c>
      <c r="E303" s="226" t="s">
        <v>19</v>
      </c>
      <c r="F303" s="227" t="s">
        <v>339</v>
      </c>
      <c r="G303" s="225"/>
      <c r="H303" s="228">
        <v>5050.6899999999996</v>
      </c>
      <c r="I303" s="229"/>
      <c r="J303" s="225"/>
      <c r="K303" s="225"/>
      <c r="L303" s="230"/>
      <c r="M303" s="231"/>
      <c r="N303" s="232"/>
      <c r="O303" s="232"/>
      <c r="P303" s="232"/>
      <c r="Q303" s="232"/>
      <c r="R303" s="232"/>
      <c r="S303" s="232"/>
      <c r="T303" s="23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4" t="s">
        <v>139</v>
      </c>
      <c r="AU303" s="234" t="s">
        <v>83</v>
      </c>
      <c r="AV303" s="13" t="s">
        <v>83</v>
      </c>
      <c r="AW303" s="13" t="s">
        <v>35</v>
      </c>
      <c r="AX303" s="13" t="s">
        <v>73</v>
      </c>
      <c r="AY303" s="234" t="s">
        <v>128</v>
      </c>
    </row>
    <row r="304" s="13" customFormat="1">
      <c r="A304" s="13"/>
      <c r="B304" s="224"/>
      <c r="C304" s="225"/>
      <c r="D304" s="219" t="s">
        <v>139</v>
      </c>
      <c r="E304" s="226" t="s">
        <v>19</v>
      </c>
      <c r="F304" s="227" t="s">
        <v>340</v>
      </c>
      <c r="G304" s="225"/>
      <c r="H304" s="228">
        <v>830.47000000000003</v>
      </c>
      <c r="I304" s="229"/>
      <c r="J304" s="225"/>
      <c r="K304" s="225"/>
      <c r="L304" s="230"/>
      <c r="M304" s="231"/>
      <c r="N304" s="232"/>
      <c r="O304" s="232"/>
      <c r="P304" s="232"/>
      <c r="Q304" s="232"/>
      <c r="R304" s="232"/>
      <c r="S304" s="232"/>
      <c r="T304" s="23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4" t="s">
        <v>139</v>
      </c>
      <c r="AU304" s="234" t="s">
        <v>83</v>
      </c>
      <c r="AV304" s="13" t="s">
        <v>83</v>
      </c>
      <c r="AW304" s="13" t="s">
        <v>35</v>
      </c>
      <c r="AX304" s="13" t="s">
        <v>73</v>
      </c>
      <c r="AY304" s="234" t="s">
        <v>128</v>
      </c>
    </row>
    <row r="305" s="13" customFormat="1">
      <c r="A305" s="13"/>
      <c r="B305" s="224"/>
      <c r="C305" s="225"/>
      <c r="D305" s="219" t="s">
        <v>139</v>
      </c>
      <c r="E305" s="226" t="s">
        <v>19</v>
      </c>
      <c r="F305" s="227" t="s">
        <v>169</v>
      </c>
      <c r="G305" s="225"/>
      <c r="H305" s="228">
        <v>379.45999999999998</v>
      </c>
      <c r="I305" s="229"/>
      <c r="J305" s="225"/>
      <c r="K305" s="225"/>
      <c r="L305" s="230"/>
      <c r="M305" s="231"/>
      <c r="N305" s="232"/>
      <c r="O305" s="232"/>
      <c r="P305" s="232"/>
      <c r="Q305" s="232"/>
      <c r="R305" s="232"/>
      <c r="S305" s="232"/>
      <c r="T305" s="23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4" t="s">
        <v>139</v>
      </c>
      <c r="AU305" s="234" t="s">
        <v>83</v>
      </c>
      <c r="AV305" s="13" t="s">
        <v>83</v>
      </c>
      <c r="AW305" s="13" t="s">
        <v>35</v>
      </c>
      <c r="AX305" s="13" t="s">
        <v>73</v>
      </c>
      <c r="AY305" s="234" t="s">
        <v>128</v>
      </c>
    </row>
    <row r="306" s="13" customFormat="1">
      <c r="A306" s="13"/>
      <c r="B306" s="224"/>
      <c r="C306" s="225"/>
      <c r="D306" s="219" t="s">
        <v>139</v>
      </c>
      <c r="E306" s="226" t="s">
        <v>19</v>
      </c>
      <c r="F306" s="227" t="s">
        <v>178</v>
      </c>
      <c r="G306" s="225"/>
      <c r="H306" s="228">
        <v>566.07000000000005</v>
      </c>
      <c r="I306" s="229"/>
      <c r="J306" s="225"/>
      <c r="K306" s="225"/>
      <c r="L306" s="230"/>
      <c r="M306" s="231"/>
      <c r="N306" s="232"/>
      <c r="O306" s="232"/>
      <c r="P306" s="232"/>
      <c r="Q306" s="232"/>
      <c r="R306" s="232"/>
      <c r="S306" s="232"/>
      <c r="T306" s="23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4" t="s">
        <v>139</v>
      </c>
      <c r="AU306" s="234" t="s">
        <v>83</v>
      </c>
      <c r="AV306" s="13" t="s">
        <v>83</v>
      </c>
      <c r="AW306" s="13" t="s">
        <v>35</v>
      </c>
      <c r="AX306" s="13" t="s">
        <v>73</v>
      </c>
      <c r="AY306" s="234" t="s">
        <v>128</v>
      </c>
    </row>
    <row r="307" s="13" customFormat="1">
      <c r="A307" s="13"/>
      <c r="B307" s="224"/>
      <c r="C307" s="225"/>
      <c r="D307" s="219" t="s">
        <v>139</v>
      </c>
      <c r="E307" s="226" t="s">
        <v>19</v>
      </c>
      <c r="F307" s="227" t="s">
        <v>171</v>
      </c>
      <c r="G307" s="225"/>
      <c r="H307" s="228">
        <v>92.450000000000003</v>
      </c>
      <c r="I307" s="229"/>
      <c r="J307" s="225"/>
      <c r="K307" s="225"/>
      <c r="L307" s="230"/>
      <c r="M307" s="231"/>
      <c r="N307" s="232"/>
      <c r="O307" s="232"/>
      <c r="P307" s="232"/>
      <c r="Q307" s="232"/>
      <c r="R307" s="232"/>
      <c r="S307" s="232"/>
      <c r="T307" s="23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4" t="s">
        <v>139</v>
      </c>
      <c r="AU307" s="234" t="s">
        <v>83</v>
      </c>
      <c r="AV307" s="13" t="s">
        <v>83</v>
      </c>
      <c r="AW307" s="13" t="s">
        <v>35</v>
      </c>
      <c r="AX307" s="13" t="s">
        <v>73</v>
      </c>
      <c r="AY307" s="234" t="s">
        <v>128</v>
      </c>
    </row>
    <row r="308" s="13" customFormat="1">
      <c r="A308" s="13"/>
      <c r="B308" s="224"/>
      <c r="C308" s="225"/>
      <c r="D308" s="219" t="s">
        <v>139</v>
      </c>
      <c r="E308" s="226" t="s">
        <v>19</v>
      </c>
      <c r="F308" s="227" t="s">
        <v>172</v>
      </c>
      <c r="G308" s="225"/>
      <c r="H308" s="228">
        <v>35.630000000000003</v>
      </c>
      <c r="I308" s="229"/>
      <c r="J308" s="225"/>
      <c r="K308" s="225"/>
      <c r="L308" s="230"/>
      <c r="M308" s="231"/>
      <c r="N308" s="232"/>
      <c r="O308" s="232"/>
      <c r="P308" s="232"/>
      <c r="Q308" s="232"/>
      <c r="R308" s="232"/>
      <c r="S308" s="232"/>
      <c r="T308" s="23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4" t="s">
        <v>139</v>
      </c>
      <c r="AU308" s="234" t="s">
        <v>83</v>
      </c>
      <c r="AV308" s="13" t="s">
        <v>83</v>
      </c>
      <c r="AW308" s="13" t="s">
        <v>35</v>
      </c>
      <c r="AX308" s="13" t="s">
        <v>73</v>
      </c>
      <c r="AY308" s="234" t="s">
        <v>128</v>
      </c>
    </row>
    <row r="309" s="13" customFormat="1">
      <c r="A309" s="13"/>
      <c r="B309" s="224"/>
      <c r="C309" s="225"/>
      <c r="D309" s="219" t="s">
        <v>139</v>
      </c>
      <c r="E309" s="226" t="s">
        <v>19</v>
      </c>
      <c r="F309" s="227" t="s">
        <v>341</v>
      </c>
      <c r="G309" s="225"/>
      <c r="H309" s="228">
        <v>16.960000000000001</v>
      </c>
      <c r="I309" s="229"/>
      <c r="J309" s="225"/>
      <c r="K309" s="225"/>
      <c r="L309" s="230"/>
      <c r="M309" s="231"/>
      <c r="N309" s="232"/>
      <c r="O309" s="232"/>
      <c r="P309" s="232"/>
      <c r="Q309" s="232"/>
      <c r="R309" s="232"/>
      <c r="S309" s="232"/>
      <c r="T309" s="23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4" t="s">
        <v>139</v>
      </c>
      <c r="AU309" s="234" t="s">
        <v>83</v>
      </c>
      <c r="AV309" s="13" t="s">
        <v>83</v>
      </c>
      <c r="AW309" s="13" t="s">
        <v>35</v>
      </c>
      <c r="AX309" s="13" t="s">
        <v>73</v>
      </c>
      <c r="AY309" s="234" t="s">
        <v>128</v>
      </c>
    </row>
    <row r="310" s="14" customFormat="1">
      <c r="A310" s="14"/>
      <c r="B310" s="235"/>
      <c r="C310" s="236"/>
      <c r="D310" s="219" t="s">
        <v>139</v>
      </c>
      <c r="E310" s="237" t="s">
        <v>19</v>
      </c>
      <c r="F310" s="238" t="s">
        <v>144</v>
      </c>
      <c r="G310" s="236"/>
      <c r="H310" s="239">
        <v>6971.7299999999996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5" t="s">
        <v>139</v>
      </c>
      <c r="AU310" s="245" t="s">
        <v>83</v>
      </c>
      <c r="AV310" s="14" t="s">
        <v>136</v>
      </c>
      <c r="AW310" s="14" t="s">
        <v>35</v>
      </c>
      <c r="AX310" s="14" t="s">
        <v>81</v>
      </c>
      <c r="AY310" s="245" t="s">
        <v>128</v>
      </c>
    </row>
    <row r="311" s="2" customFormat="1" ht="16.5" customHeight="1">
      <c r="A311" s="39"/>
      <c r="B311" s="40"/>
      <c r="C311" s="246" t="s">
        <v>342</v>
      </c>
      <c r="D311" s="246" t="s">
        <v>145</v>
      </c>
      <c r="E311" s="247" t="s">
        <v>343</v>
      </c>
      <c r="F311" s="248" t="s">
        <v>344</v>
      </c>
      <c r="G311" s="249" t="s">
        <v>345</v>
      </c>
      <c r="H311" s="250">
        <v>1791.1600000000001</v>
      </c>
      <c r="I311" s="251"/>
      <c r="J311" s="252">
        <f>ROUND(I311*H311,2)</f>
        <v>0</v>
      </c>
      <c r="K311" s="248" t="s">
        <v>134</v>
      </c>
      <c r="L311" s="45"/>
      <c r="M311" s="253" t="s">
        <v>19</v>
      </c>
      <c r="N311" s="254" t="s">
        <v>44</v>
      </c>
      <c r="O311" s="85"/>
      <c r="P311" s="215">
        <f>O311*H311</f>
        <v>0</v>
      </c>
      <c r="Q311" s="215">
        <v>0</v>
      </c>
      <c r="R311" s="215">
        <f>Q311*H311</f>
        <v>0</v>
      </c>
      <c r="S311" s="215">
        <v>0.28999999999999998</v>
      </c>
      <c r="T311" s="216">
        <f>S311*H311</f>
        <v>519.43639999999994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17" t="s">
        <v>136</v>
      </c>
      <c r="AT311" s="217" t="s">
        <v>145</v>
      </c>
      <c r="AU311" s="217" t="s">
        <v>83</v>
      </c>
      <c r="AY311" s="18" t="s">
        <v>128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8" t="s">
        <v>81</v>
      </c>
      <c r="BK311" s="218">
        <f>ROUND(I311*H311,2)</f>
        <v>0</v>
      </c>
      <c r="BL311" s="18" t="s">
        <v>136</v>
      </c>
      <c r="BM311" s="217" t="s">
        <v>346</v>
      </c>
    </row>
    <row r="312" s="2" customFormat="1">
      <c r="A312" s="39"/>
      <c r="B312" s="40"/>
      <c r="C312" s="41"/>
      <c r="D312" s="219" t="s">
        <v>138</v>
      </c>
      <c r="E312" s="41"/>
      <c r="F312" s="220" t="s">
        <v>347</v>
      </c>
      <c r="G312" s="41"/>
      <c r="H312" s="41"/>
      <c r="I312" s="221"/>
      <c r="J312" s="41"/>
      <c r="K312" s="41"/>
      <c r="L312" s="45"/>
      <c r="M312" s="222"/>
      <c r="N312" s="223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138</v>
      </c>
      <c r="AU312" s="18" t="s">
        <v>83</v>
      </c>
    </row>
    <row r="313" s="2" customFormat="1">
      <c r="A313" s="39"/>
      <c r="B313" s="40"/>
      <c r="C313" s="41"/>
      <c r="D313" s="255" t="s">
        <v>151</v>
      </c>
      <c r="E313" s="41"/>
      <c r="F313" s="256" t="s">
        <v>348</v>
      </c>
      <c r="G313" s="41"/>
      <c r="H313" s="41"/>
      <c r="I313" s="221"/>
      <c r="J313" s="41"/>
      <c r="K313" s="41"/>
      <c r="L313" s="45"/>
      <c r="M313" s="222"/>
      <c r="N313" s="223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151</v>
      </c>
      <c r="AU313" s="18" t="s">
        <v>83</v>
      </c>
    </row>
    <row r="314" s="2" customFormat="1">
      <c r="A314" s="39"/>
      <c r="B314" s="40"/>
      <c r="C314" s="41"/>
      <c r="D314" s="219" t="s">
        <v>153</v>
      </c>
      <c r="E314" s="41"/>
      <c r="F314" s="257" t="s">
        <v>349</v>
      </c>
      <c r="G314" s="41"/>
      <c r="H314" s="41"/>
      <c r="I314" s="221"/>
      <c r="J314" s="41"/>
      <c r="K314" s="41"/>
      <c r="L314" s="45"/>
      <c r="M314" s="222"/>
      <c r="N314" s="223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153</v>
      </c>
      <c r="AU314" s="18" t="s">
        <v>83</v>
      </c>
    </row>
    <row r="315" s="13" customFormat="1">
      <c r="A315" s="13"/>
      <c r="B315" s="224"/>
      <c r="C315" s="225"/>
      <c r="D315" s="219" t="s">
        <v>139</v>
      </c>
      <c r="E315" s="226" t="s">
        <v>19</v>
      </c>
      <c r="F315" s="227" t="s">
        <v>350</v>
      </c>
      <c r="G315" s="225"/>
      <c r="H315" s="228">
        <v>345.5</v>
      </c>
      <c r="I315" s="229"/>
      <c r="J315" s="225"/>
      <c r="K315" s="225"/>
      <c r="L315" s="230"/>
      <c r="M315" s="231"/>
      <c r="N315" s="232"/>
      <c r="O315" s="232"/>
      <c r="P315" s="232"/>
      <c r="Q315" s="232"/>
      <c r="R315" s="232"/>
      <c r="S315" s="232"/>
      <c r="T315" s="23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4" t="s">
        <v>139</v>
      </c>
      <c r="AU315" s="234" t="s">
        <v>83</v>
      </c>
      <c r="AV315" s="13" t="s">
        <v>83</v>
      </c>
      <c r="AW315" s="13" t="s">
        <v>35</v>
      </c>
      <c r="AX315" s="13" t="s">
        <v>73</v>
      </c>
      <c r="AY315" s="234" t="s">
        <v>128</v>
      </c>
    </row>
    <row r="316" s="13" customFormat="1">
      <c r="A316" s="13"/>
      <c r="B316" s="224"/>
      <c r="C316" s="225"/>
      <c r="D316" s="219" t="s">
        <v>139</v>
      </c>
      <c r="E316" s="226" t="s">
        <v>19</v>
      </c>
      <c r="F316" s="227" t="s">
        <v>351</v>
      </c>
      <c r="G316" s="225"/>
      <c r="H316" s="228">
        <v>1445.6600000000001</v>
      </c>
      <c r="I316" s="229"/>
      <c r="J316" s="225"/>
      <c r="K316" s="225"/>
      <c r="L316" s="230"/>
      <c r="M316" s="231"/>
      <c r="N316" s="232"/>
      <c r="O316" s="232"/>
      <c r="P316" s="232"/>
      <c r="Q316" s="232"/>
      <c r="R316" s="232"/>
      <c r="S316" s="232"/>
      <c r="T316" s="23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4" t="s">
        <v>139</v>
      </c>
      <c r="AU316" s="234" t="s">
        <v>83</v>
      </c>
      <c r="AV316" s="13" t="s">
        <v>83</v>
      </c>
      <c r="AW316" s="13" t="s">
        <v>35</v>
      </c>
      <c r="AX316" s="13" t="s">
        <v>73</v>
      </c>
      <c r="AY316" s="234" t="s">
        <v>128</v>
      </c>
    </row>
    <row r="317" s="14" customFormat="1">
      <c r="A317" s="14"/>
      <c r="B317" s="235"/>
      <c r="C317" s="236"/>
      <c r="D317" s="219" t="s">
        <v>139</v>
      </c>
      <c r="E317" s="237" t="s">
        <v>19</v>
      </c>
      <c r="F317" s="238" t="s">
        <v>144</v>
      </c>
      <c r="G317" s="236"/>
      <c r="H317" s="239">
        <v>1791.1600000000001</v>
      </c>
      <c r="I317" s="240"/>
      <c r="J317" s="236"/>
      <c r="K317" s="236"/>
      <c r="L317" s="241"/>
      <c r="M317" s="242"/>
      <c r="N317" s="243"/>
      <c r="O317" s="243"/>
      <c r="P317" s="243"/>
      <c r="Q317" s="243"/>
      <c r="R317" s="243"/>
      <c r="S317" s="243"/>
      <c r="T317" s="24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5" t="s">
        <v>139</v>
      </c>
      <c r="AU317" s="245" t="s">
        <v>83</v>
      </c>
      <c r="AV317" s="14" t="s">
        <v>136</v>
      </c>
      <c r="AW317" s="14" t="s">
        <v>35</v>
      </c>
      <c r="AX317" s="14" t="s">
        <v>81</v>
      </c>
      <c r="AY317" s="245" t="s">
        <v>128</v>
      </c>
    </row>
    <row r="318" s="2" customFormat="1" ht="16.5" customHeight="1">
      <c r="A318" s="39"/>
      <c r="B318" s="40"/>
      <c r="C318" s="246" t="s">
        <v>352</v>
      </c>
      <c r="D318" s="246" t="s">
        <v>145</v>
      </c>
      <c r="E318" s="247" t="s">
        <v>353</v>
      </c>
      <c r="F318" s="248" t="s">
        <v>354</v>
      </c>
      <c r="G318" s="249" t="s">
        <v>345</v>
      </c>
      <c r="H318" s="250">
        <v>235.47</v>
      </c>
      <c r="I318" s="251"/>
      <c r="J318" s="252">
        <f>ROUND(I318*H318,2)</f>
        <v>0</v>
      </c>
      <c r="K318" s="248" t="s">
        <v>134</v>
      </c>
      <c r="L318" s="45"/>
      <c r="M318" s="253" t="s">
        <v>19</v>
      </c>
      <c r="N318" s="254" t="s">
        <v>44</v>
      </c>
      <c r="O318" s="85"/>
      <c r="P318" s="215">
        <f>O318*H318</f>
        <v>0</v>
      </c>
      <c r="Q318" s="215">
        <v>0</v>
      </c>
      <c r="R318" s="215">
        <f>Q318*H318</f>
        <v>0</v>
      </c>
      <c r="S318" s="215">
        <v>0.040000000000000001</v>
      </c>
      <c r="T318" s="216">
        <f>S318*H318</f>
        <v>9.4188000000000009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17" t="s">
        <v>136</v>
      </c>
      <c r="AT318" s="217" t="s">
        <v>145</v>
      </c>
      <c r="AU318" s="217" t="s">
        <v>83</v>
      </c>
      <c r="AY318" s="18" t="s">
        <v>128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8" t="s">
        <v>81</v>
      </c>
      <c r="BK318" s="218">
        <f>ROUND(I318*H318,2)</f>
        <v>0</v>
      </c>
      <c r="BL318" s="18" t="s">
        <v>136</v>
      </c>
      <c r="BM318" s="217" t="s">
        <v>355</v>
      </c>
    </row>
    <row r="319" s="2" customFormat="1">
      <c r="A319" s="39"/>
      <c r="B319" s="40"/>
      <c r="C319" s="41"/>
      <c r="D319" s="219" t="s">
        <v>138</v>
      </c>
      <c r="E319" s="41"/>
      <c r="F319" s="220" t="s">
        <v>356</v>
      </c>
      <c r="G319" s="41"/>
      <c r="H319" s="41"/>
      <c r="I319" s="221"/>
      <c r="J319" s="41"/>
      <c r="K319" s="41"/>
      <c r="L319" s="45"/>
      <c r="M319" s="222"/>
      <c r="N319" s="223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138</v>
      </c>
      <c r="AU319" s="18" t="s">
        <v>83</v>
      </c>
    </row>
    <row r="320" s="2" customFormat="1">
      <c r="A320" s="39"/>
      <c r="B320" s="40"/>
      <c r="C320" s="41"/>
      <c r="D320" s="255" t="s">
        <v>151</v>
      </c>
      <c r="E320" s="41"/>
      <c r="F320" s="256" t="s">
        <v>357</v>
      </c>
      <c r="G320" s="41"/>
      <c r="H320" s="41"/>
      <c r="I320" s="221"/>
      <c r="J320" s="41"/>
      <c r="K320" s="41"/>
      <c r="L320" s="45"/>
      <c r="M320" s="222"/>
      <c r="N320" s="223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151</v>
      </c>
      <c r="AU320" s="18" t="s">
        <v>83</v>
      </c>
    </row>
    <row r="321" s="13" customFormat="1">
      <c r="A321" s="13"/>
      <c r="B321" s="224"/>
      <c r="C321" s="225"/>
      <c r="D321" s="219" t="s">
        <v>139</v>
      </c>
      <c r="E321" s="226" t="s">
        <v>19</v>
      </c>
      <c r="F321" s="227" t="s">
        <v>358</v>
      </c>
      <c r="G321" s="225"/>
      <c r="H321" s="228">
        <v>235.47</v>
      </c>
      <c r="I321" s="229"/>
      <c r="J321" s="225"/>
      <c r="K321" s="225"/>
      <c r="L321" s="230"/>
      <c r="M321" s="231"/>
      <c r="N321" s="232"/>
      <c r="O321" s="232"/>
      <c r="P321" s="232"/>
      <c r="Q321" s="232"/>
      <c r="R321" s="232"/>
      <c r="S321" s="232"/>
      <c r="T321" s="23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4" t="s">
        <v>139</v>
      </c>
      <c r="AU321" s="234" t="s">
        <v>83</v>
      </c>
      <c r="AV321" s="13" t="s">
        <v>83</v>
      </c>
      <c r="AW321" s="13" t="s">
        <v>35</v>
      </c>
      <c r="AX321" s="13" t="s">
        <v>73</v>
      </c>
      <c r="AY321" s="234" t="s">
        <v>128</v>
      </c>
    </row>
    <row r="322" s="14" customFormat="1">
      <c r="A322" s="14"/>
      <c r="B322" s="235"/>
      <c r="C322" s="236"/>
      <c r="D322" s="219" t="s">
        <v>139</v>
      </c>
      <c r="E322" s="237" t="s">
        <v>19</v>
      </c>
      <c r="F322" s="238" t="s">
        <v>144</v>
      </c>
      <c r="G322" s="236"/>
      <c r="H322" s="239">
        <v>235.47</v>
      </c>
      <c r="I322" s="240"/>
      <c r="J322" s="236"/>
      <c r="K322" s="236"/>
      <c r="L322" s="241"/>
      <c r="M322" s="242"/>
      <c r="N322" s="243"/>
      <c r="O322" s="243"/>
      <c r="P322" s="243"/>
      <c r="Q322" s="243"/>
      <c r="R322" s="243"/>
      <c r="S322" s="243"/>
      <c r="T322" s="24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5" t="s">
        <v>139</v>
      </c>
      <c r="AU322" s="245" t="s">
        <v>83</v>
      </c>
      <c r="AV322" s="14" t="s">
        <v>136</v>
      </c>
      <c r="AW322" s="14" t="s">
        <v>35</v>
      </c>
      <c r="AX322" s="14" t="s">
        <v>81</v>
      </c>
      <c r="AY322" s="245" t="s">
        <v>128</v>
      </c>
    </row>
    <row r="323" s="2" customFormat="1" ht="16.5" customHeight="1">
      <c r="A323" s="39"/>
      <c r="B323" s="40"/>
      <c r="C323" s="246" t="s">
        <v>359</v>
      </c>
      <c r="D323" s="246" t="s">
        <v>145</v>
      </c>
      <c r="E323" s="247" t="s">
        <v>360</v>
      </c>
      <c r="F323" s="248" t="s">
        <v>361</v>
      </c>
      <c r="G323" s="249" t="s">
        <v>148</v>
      </c>
      <c r="H323" s="250">
        <v>290.56999999999999</v>
      </c>
      <c r="I323" s="251"/>
      <c r="J323" s="252">
        <f>ROUND(I323*H323,2)</f>
        <v>0</v>
      </c>
      <c r="K323" s="248" t="s">
        <v>134</v>
      </c>
      <c r="L323" s="45"/>
      <c r="M323" s="253" t="s">
        <v>19</v>
      </c>
      <c r="N323" s="254" t="s">
        <v>44</v>
      </c>
      <c r="O323" s="85"/>
      <c r="P323" s="215">
        <f>O323*H323</f>
        <v>0</v>
      </c>
      <c r="Q323" s="215">
        <v>0</v>
      </c>
      <c r="R323" s="215">
        <f>Q323*H323</f>
        <v>0</v>
      </c>
      <c r="S323" s="215">
        <v>0</v>
      </c>
      <c r="T323" s="216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17" t="s">
        <v>136</v>
      </c>
      <c r="AT323" s="217" t="s">
        <v>145</v>
      </c>
      <c r="AU323" s="217" t="s">
        <v>83</v>
      </c>
      <c r="AY323" s="18" t="s">
        <v>128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8" t="s">
        <v>81</v>
      </c>
      <c r="BK323" s="218">
        <f>ROUND(I323*H323,2)</f>
        <v>0</v>
      </c>
      <c r="BL323" s="18" t="s">
        <v>136</v>
      </c>
      <c r="BM323" s="217" t="s">
        <v>362</v>
      </c>
    </row>
    <row r="324" s="2" customFormat="1">
      <c r="A324" s="39"/>
      <c r="B324" s="40"/>
      <c r="C324" s="41"/>
      <c r="D324" s="219" t="s">
        <v>138</v>
      </c>
      <c r="E324" s="41"/>
      <c r="F324" s="220" t="s">
        <v>363</v>
      </c>
      <c r="G324" s="41"/>
      <c r="H324" s="41"/>
      <c r="I324" s="221"/>
      <c r="J324" s="41"/>
      <c r="K324" s="41"/>
      <c r="L324" s="45"/>
      <c r="M324" s="222"/>
      <c r="N324" s="223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138</v>
      </c>
      <c r="AU324" s="18" t="s">
        <v>83</v>
      </c>
    </row>
    <row r="325" s="2" customFormat="1">
      <c r="A325" s="39"/>
      <c r="B325" s="40"/>
      <c r="C325" s="41"/>
      <c r="D325" s="255" t="s">
        <v>151</v>
      </c>
      <c r="E325" s="41"/>
      <c r="F325" s="256" t="s">
        <v>364</v>
      </c>
      <c r="G325" s="41"/>
      <c r="H325" s="41"/>
      <c r="I325" s="221"/>
      <c r="J325" s="41"/>
      <c r="K325" s="41"/>
      <c r="L325" s="45"/>
      <c r="M325" s="222"/>
      <c r="N325" s="223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151</v>
      </c>
      <c r="AU325" s="18" t="s">
        <v>83</v>
      </c>
    </row>
    <row r="326" s="13" customFormat="1">
      <c r="A326" s="13"/>
      <c r="B326" s="224"/>
      <c r="C326" s="225"/>
      <c r="D326" s="219" t="s">
        <v>139</v>
      </c>
      <c r="E326" s="226" t="s">
        <v>19</v>
      </c>
      <c r="F326" s="227" t="s">
        <v>365</v>
      </c>
      <c r="G326" s="225"/>
      <c r="H326" s="228">
        <v>290.56999999999999</v>
      </c>
      <c r="I326" s="229"/>
      <c r="J326" s="225"/>
      <c r="K326" s="225"/>
      <c r="L326" s="230"/>
      <c r="M326" s="231"/>
      <c r="N326" s="232"/>
      <c r="O326" s="232"/>
      <c r="P326" s="232"/>
      <c r="Q326" s="232"/>
      <c r="R326" s="232"/>
      <c r="S326" s="232"/>
      <c r="T326" s="23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4" t="s">
        <v>139</v>
      </c>
      <c r="AU326" s="234" t="s">
        <v>83</v>
      </c>
      <c r="AV326" s="13" t="s">
        <v>83</v>
      </c>
      <c r="AW326" s="13" t="s">
        <v>35</v>
      </c>
      <c r="AX326" s="13" t="s">
        <v>73</v>
      </c>
      <c r="AY326" s="234" t="s">
        <v>128</v>
      </c>
    </row>
    <row r="327" s="14" customFormat="1">
      <c r="A327" s="14"/>
      <c r="B327" s="235"/>
      <c r="C327" s="236"/>
      <c r="D327" s="219" t="s">
        <v>139</v>
      </c>
      <c r="E327" s="237" t="s">
        <v>19</v>
      </c>
      <c r="F327" s="238" t="s">
        <v>144</v>
      </c>
      <c r="G327" s="236"/>
      <c r="H327" s="239">
        <v>290.56999999999999</v>
      </c>
      <c r="I327" s="240"/>
      <c r="J327" s="236"/>
      <c r="K327" s="236"/>
      <c r="L327" s="241"/>
      <c r="M327" s="242"/>
      <c r="N327" s="243"/>
      <c r="O327" s="243"/>
      <c r="P327" s="243"/>
      <c r="Q327" s="243"/>
      <c r="R327" s="243"/>
      <c r="S327" s="243"/>
      <c r="T327" s="24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5" t="s">
        <v>139</v>
      </c>
      <c r="AU327" s="245" t="s">
        <v>83</v>
      </c>
      <c r="AV327" s="14" t="s">
        <v>136</v>
      </c>
      <c r="AW327" s="14" t="s">
        <v>35</v>
      </c>
      <c r="AX327" s="14" t="s">
        <v>81</v>
      </c>
      <c r="AY327" s="245" t="s">
        <v>128</v>
      </c>
    </row>
    <row r="328" s="2" customFormat="1" ht="24.15" customHeight="1">
      <c r="A328" s="39"/>
      <c r="B328" s="40"/>
      <c r="C328" s="246" t="s">
        <v>366</v>
      </c>
      <c r="D328" s="246" t="s">
        <v>145</v>
      </c>
      <c r="E328" s="247" t="s">
        <v>367</v>
      </c>
      <c r="F328" s="248" t="s">
        <v>368</v>
      </c>
      <c r="G328" s="249" t="s">
        <v>369</v>
      </c>
      <c r="H328" s="250">
        <v>3295.2600000000002</v>
      </c>
      <c r="I328" s="251"/>
      <c r="J328" s="252">
        <f>ROUND(I328*H328,2)</f>
        <v>0</v>
      </c>
      <c r="K328" s="248" t="s">
        <v>134</v>
      </c>
      <c r="L328" s="45"/>
      <c r="M328" s="253" t="s">
        <v>19</v>
      </c>
      <c r="N328" s="254" t="s">
        <v>44</v>
      </c>
      <c r="O328" s="85"/>
      <c r="P328" s="215">
        <f>O328*H328</f>
        <v>0</v>
      </c>
      <c r="Q328" s="215">
        <v>0</v>
      </c>
      <c r="R328" s="215">
        <f>Q328*H328</f>
        <v>0</v>
      </c>
      <c r="S328" s="215">
        <v>0</v>
      </c>
      <c r="T328" s="216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17" t="s">
        <v>136</v>
      </c>
      <c r="AT328" s="217" t="s">
        <v>145</v>
      </c>
      <c r="AU328" s="217" t="s">
        <v>83</v>
      </c>
      <c r="AY328" s="18" t="s">
        <v>128</v>
      </c>
      <c r="BE328" s="218">
        <f>IF(N328="základní",J328,0)</f>
        <v>0</v>
      </c>
      <c r="BF328" s="218">
        <f>IF(N328="snížená",J328,0)</f>
        <v>0</v>
      </c>
      <c r="BG328" s="218">
        <f>IF(N328="zákl. přenesená",J328,0)</f>
        <v>0</v>
      </c>
      <c r="BH328" s="218">
        <f>IF(N328="sníž. přenesená",J328,0)</f>
        <v>0</v>
      </c>
      <c r="BI328" s="218">
        <f>IF(N328="nulová",J328,0)</f>
        <v>0</v>
      </c>
      <c r="BJ328" s="18" t="s">
        <v>81</v>
      </c>
      <c r="BK328" s="218">
        <f>ROUND(I328*H328,2)</f>
        <v>0</v>
      </c>
      <c r="BL328" s="18" t="s">
        <v>136</v>
      </c>
      <c r="BM328" s="217" t="s">
        <v>370</v>
      </c>
    </row>
    <row r="329" s="2" customFormat="1">
      <c r="A329" s="39"/>
      <c r="B329" s="40"/>
      <c r="C329" s="41"/>
      <c r="D329" s="219" t="s">
        <v>138</v>
      </c>
      <c r="E329" s="41"/>
      <c r="F329" s="220" t="s">
        <v>371</v>
      </c>
      <c r="G329" s="41"/>
      <c r="H329" s="41"/>
      <c r="I329" s="221"/>
      <c r="J329" s="41"/>
      <c r="K329" s="41"/>
      <c r="L329" s="45"/>
      <c r="M329" s="222"/>
      <c r="N329" s="223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138</v>
      </c>
      <c r="AU329" s="18" t="s">
        <v>83</v>
      </c>
    </row>
    <row r="330" s="2" customFormat="1">
      <c r="A330" s="39"/>
      <c r="B330" s="40"/>
      <c r="C330" s="41"/>
      <c r="D330" s="255" t="s">
        <v>151</v>
      </c>
      <c r="E330" s="41"/>
      <c r="F330" s="256" t="s">
        <v>372</v>
      </c>
      <c r="G330" s="41"/>
      <c r="H330" s="41"/>
      <c r="I330" s="221"/>
      <c r="J330" s="41"/>
      <c r="K330" s="41"/>
      <c r="L330" s="45"/>
      <c r="M330" s="222"/>
      <c r="N330" s="223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151</v>
      </c>
      <c r="AU330" s="18" t="s">
        <v>83</v>
      </c>
    </row>
    <row r="331" s="13" customFormat="1">
      <c r="A331" s="13"/>
      <c r="B331" s="224"/>
      <c r="C331" s="225"/>
      <c r="D331" s="219" t="s">
        <v>139</v>
      </c>
      <c r="E331" s="226" t="s">
        <v>19</v>
      </c>
      <c r="F331" s="227" t="s">
        <v>373</v>
      </c>
      <c r="G331" s="225"/>
      <c r="H331" s="228">
        <v>413.06</v>
      </c>
      <c r="I331" s="229"/>
      <c r="J331" s="225"/>
      <c r="K331" s="225"/>
      <c r="L331" s="230"/>
      <c r="M331" s="231"/>
      <c r="N331" s="232"/>
      <c r="O331" s="232"/>
      <c r="P331" s="232"/>
      <c r="Q331" s="232"/>
      <c r="R331" s="232"/>
      <c r="S331" s="232"/>
      <c r="T331" s="23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4" t="s">
        <v>139</v>
      </c>
      <c r="AU331" s="234" t="s">
        <v>83</v>
      </c>
      <c r="AV331" s="13" t="s">
        <v>83</v>
      </c>
      <c r="AW331" s="13" t="s">
        <v>35</v>
      </c>
      <c r="AX331" s="13" t="s">
        <v>73</v>
      </c>
      <c r="AY331" s="234" t="s">
        <v>128</v>
      </c>
    </row>
    <row r="332" s="13" customFormat="1">
      <c r="A332" s="13"/>
      <c r="B332" s="224"/>
      <c r="C332" s="225"/>
      <c r="D332" s="219" t="s">
        <v>139</v>
      </c>
      <c r="E332" s="226" t="s">
        <v>19</v>
      </c>
      <c r="F332" s="227" t="s">
        <v>374</v>
      </c>
      <c r="G332" s="225"/>
      <c r="H332" s="228">
        <v>159.09</v>
      </c>
      <c r="I332" s="229"/>
      <c r="J332" s="225"/>
      <c r="K332" s="225"/>
      <c r="L332" s="230"/>
      <c r="M332" s="231"/>
      <c r="N332" s="232"/>
      <c r="O332" s="232"/>
      <c r="P332" s="232"/>
      <c r="Q332" s="232"/>
      <c r="R332" s="232"/>
      <c r="S332" s="232"/>
      <c r="T332" s="23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4" t="s">
        <v>139</v>
      </c>
      <c r="AU332" s="234" t="s">
        <v>83</v>
      </c>
      <c r="AV332" s="13" t="s">
        <v>83</v>
      </c>
      <c r="AW332" s="13" t="s">
        <v>35</v>
      </c>
      <c r="AX332" s="13" t="s">
        <v>73</v>
      </c>
      <c r="AY332" s="234" t="s">
        <v>128</v>
      </c>
    </row>
    <row r="333" s="13" customFormat="1">
      <c r="A333" s="13"/>
      <c r="B333" s="224"/>
      <c r="C333" s="225"/>
      <c r="D333" s="219" t="s">
        <v>139</v>
      </c>
      <c r="E333" s="226" t="s">
        <v>19</v>
      </c>
      <c r="F333" s="227" t="s">
        <v>375</v>
      </c>
      <c r="G333" s="225"/>
      <c r="H333" s="228">
        <v>178.93000000000001</v>
      </c>
      <c r="I333" s="229"/>
      <c r="J333" s="225"/>
      <c r="K333" s="225"/>
      <c r="L333" s="230"/>
      <c r="M333" s="231"/>
      <c r="N333" s="232"/>
      <c r="O333" s="232"/>
      <c r="P333" s="232"/>
      <c r="Q333" s="232"/>
      <c r="R333" s="232"/>
      <c r="S333" s="232"/>
      <c r="T333" s="23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4" t="s">
        <v>139</v>
      </c>
      <c r="AU333" s="234" t="s">
        <v>83</v>
      </c>
      <c r="AV333" s="13" t="s">
        <v>83</v>
      </c>
      <c r="AW333" s="13" t="s">
        <v>35</v>
      </c>
      <c r="AX333" s="13" t="s">
        <v>73</v>
      </c>
      <c r="AY333" s="234" t="s">
        <v>128</v>
      </c>
    </row>
    <row r="334" s="13" customFormat="1">
      <c r="A334" s="13"/>
      <c r="B334" s="224"/>
      <c r="C334" s="225"/>
      <c r="D334" s="219" t="s">
        <v>139</v>
      </c>
      <c r="E334" s="226" t="s">
        <v>19</v>
      </c>
      <c r="F334" s="227" t="s">
        <v>376</v>
      </c>
      <c r="G334" s="225"/>
      <c r="H334" s="228">
        <v>17.93</v>
      </c>
      <c r="I334" s="229"/>
      <c r="J334" s="225"/>
      <c r="K334" s="225"/>
      <c r="L334" s="230"/>
      <c r="M334" s="231"/>
      <c r="N334" s="232"/>
      <c r="O334" s="232"/>
      <c r="P334" s="232"/>
      <c r="Q334" s="232"/>
      <c r="R334" s="232"/>
      <c r="S334" s="232"/>
      <c r="T334" s="23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4" t="s">
        <v>139</v>
      </c>
      <c r="AU334" s="234" t="s">
        <v>83</v>
      </c>
      <c r="AV334" s="13" t="s">
        <v>83</v>
      </c>
      <c r="AW334" s="13" t="s">
        <v>35</v>
      </c>
      <c r="AX334" s="13" t="s">
        <v>73</v>
      </c>
      <c r="AY334" s="234" t="s">
        <v>128</v>
      </c>
    </row>
    <row r="335" s="13" customFormat="1">
      <c r="A335" s="13"/>
      <c r="B335" s="224"/>
      <c r="C335" s="225"/>
      <c r="D335" s="219" t="s">
        <v>139</v>
      </c>
      <c r="E335" s="226" t="s">
        <v>19</v>
      </c>
      <c r="F335" s="227" t="s">
        <v>377</v>
      </c>
      <c r="G335" s="225"/>
      <c r="H335" s="228">
        <v>12.210000000000001</v>
      </c>
      <c r="I335" s="229"/>
      <c r="J335" s="225"/>
      <c r="K335" s="225"/>
      <c r="L335" s="230"/>
      <c r="M335" s="231"/>
      <c r="N335" s="232"/>
      <c r="O335" s="232"/>
      <c r="P335" s="232"/>
      <c r="Q335" s="232"/>
      <c r="R335" s="232"/>
      <c r="S335" s="232"/>
      <c r="T335" s="23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4" t="s">
        <v>139</v>
      </c>
      <c r="AU335" s="234" t="s">
        <v>83</v>
      </c>
      <c r="AV335" s="13" t="s">
        <v>83</v>
      </c>
      <c r="AW335" s="13" t="s">
        <v>35</v>
      </c>
      <c r="AX335" s="13" t="s">
        <v>73</v>
      </c>
      <c r="AY335" s="234" t="s">
        <v>128</v>
      </c>
    </row>
    <row r="336" s="13" customFormat="1">
      <c r="A336" s="13"/>
      <c r="B336" s="224"/>
      <c r="C336" s="225"/>
      <c r="D336" s="219" t="s">
        <v>139</v>
      </c>
      <c r="E336" s="226" t="s">
        <v>19</v>
      </c>
      <c r="F336" s="227" t="s">
        <v>378</v>
      </c>
      <c r="G336" s="225"/>
      <c r="H336" s="228">
        <v>3.6600000000000001</v>
      </c>
      <c r="I336" s="229"/>
      <c r="J336" s="225"/>
      <c r="K336" s="225"/>
      <c r="L336" s="230"/>
      <c r="M336" s="231"/>
      <c r="N336" s="232"/>
      <c r="O336" s="232"/>
      <c r="P336" s="232"/>
      <c r="Q336" s="232"/>
      <c r="R336" s="232"/>
      <c r="S336" s="232"/>
      <c r="T336" s="23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4" t="s">
        <v>139</v>
      </c>
      <c r="AU336" s="234" t="s">
        <v>83</v>
      </c>
      <c r="AV336" s="13" t="s">
        <v>83</v>
      </c>
      <c r="AW336" s="13" t="s">
        <v>35</v>
      </c>
      <c r="AX336" s="13" t="s">
        <v>73</v>
      </c>
      <c r="AY336" s="234" t="s">
        <v>128</v>
      </c>
    </row>
    <row r="337" s="13" customFormat="1">
      <c r="A337" s="13"/>
      <c r="B337" s="224"/>
      <c r="C337" s="225"/>
      <c r="D337" s="219" t="s">
        <v>139</v>
      </c>
      <c r="E337" s="226" t="s">
        <v>19</v>
      </c>
      <c r="F337" s="227" t="s">
        <v>379</v>
      </c>
      <c r="G337" s="225"/>
      <c r="H337" s="228">
        <v>42.299999999999997</v>
      </c>
      <c r="I337" s="229"/>
      <c r="J337" s="225"/>
      <c r="K337" s="225"/>
      <c r="L337" s="230"/>
      <c r="M337" s="231"/>
      <c r="N337" s="232"/>
      <c r="O337" s="232"/>
      <c r="P337" s="232"/>
      <c r="Q337" s="232"/>
      <c r="R337" s="232"/>
      <c r="S337" s="232"/>
      <c r="T337" s="23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4" t="s">
        <v>139</v>
      </c>
      <c r="AU337" s="234" t="s">
        <v>83</v>
      </c>
      <c r="AV337" s="13" t="s">
        <v>83</v>
      </c>
      <c r="AW337" s="13" t="s">
        <v>35</v>
      </c>
      <c r="AX337" s="13" t="s">
        <v>73</v>
      </c>
      <c r="AY337" s="234" t="s">
        <v>128</v>
      </c>
    </row>
    <row r="338" s="13" customFormat="1">
      <c r="A338" s="13"/>
      <c r="B338" s="224"/>
      <c r="C338" s="225"/>
      <c r="D338" s="219" t="s">
        <v>139</v>
      </c>
      <c r="E338" s="226" t="s">
        <v>19</v>
      </c>
      <c r="F338" s="227" t="s">
        <v>380</v>
      </c>
      <c r="G338" s="225"/>
      <c r="H338" s="228">
        <v>1642.5</v>
      </c>
      <c r="I338" s="229"/>
      <c r="J338" s="225"/>
      <c r="K338" s="225"/>
      <c r="L338" s="230"/>
      <c r="M338" s="231"/>
      <c r="N338" s="232"/>
      <c r="O338" s="232"/>
      <c r="P338" s="232"/>
      <c r="Q338" s="232"/>
      <c r="R338" s="232"/>
      <c r="S338" s="232"/>
      <c r="T338" s="23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4" t="s">
        <v>139</v>
      </c>
      <c r="AU338" s="234" t="s">
        <v>83</v>
      </c>
      <c r="AV338" s="13" t="s">
        <v>83</v>
      </c>
      <c r="AW338" s="13" t="s">
        <v>35</v>
      </c>
      <c r="AX338" s="13" t="s">
        <v>73</v>
      </c>
      <c r="AY338" s="234" t="s">
        <v>128</v>
      </c>
    </row>
    <row r="339" s="13" customFormat="1">
      <c r="A339" s="13"/>
      <c r="B339" s="224"/>
      <c r="C339" s="225"/>
      <c r="D339" s="219" t="s">
        <v>139</v>
      </c>
      <c r="E339" s="226" t="s">
        <v>19</v>
      </c>
      <c r="F339" s="227" t="s">
        <v>381</v>
      </c>
      <c r="G339" s="225"/>
      <c r="H339" s="228">
        <v>265.75</v>
      </c>
      <c r="I339" s="229"/>
      <c r="J339" s="225"/>
      <c r="K339" s="225"/>
      <c r="L339" s="230"/>
      <c r="M339" s="231"/>
      <c r="N339" s="232"/>
      <c r="O339" s="232"/>
      <c r="P339" s="232"/>
      <c r="Q339" s="232"/>
      <c r="R339" s="232"/>
      <c r="S339" s="232"/>
      <c r="T339" s="23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4" t="s">
        <v>139</v>
      </c>
      <c r="AU339" s="234" t="s">
        <v>83</v>
      </c>
      <c r="AV339" s="13" t="s">
        <v>83</v>
      </c>
      <c r="AW339" s="13" t="s">
        <v>35</v>
      </c>
      <c r="AX339" s="13" t="s">
        <v>73</v>
      </c>
      <c r="AY339" s="234" t="s">
        <v>128</v>
      </c>
    </row>
    <row r="340" s="13" customFormat="1">
      <c r="A340" s="13"/>
      <c r="B340" s="224"/>
      <c r="C340" s="225"/>
      <c r="D340" s="219" t="s">
        <v>139</v>
      </c>
      <c r="E340" s="226" t="s">
        <v>19</v>
      </c>
      <c r="F340" s="227" t="s">
        <v>382</v>
      </c>
      <c r="G340" s="225"/>
      <c r="H340" s="228">
        <v>440.38</v>
      </c>
      <c r="I340" s="229"/>
      <c r="J340" s="225"/>
      <c r="K340" s="225"/>
      <c r="L340" s="230"/>
      <c r="M340" s="231"/>
      <c r="N340" s="232"/>
      <c r="O340" s="232"/>
      <c r="P340" s="232"/>
      <c r="Q340" s="232"/>
      <c r="R340" s="232"/>
      <c r="S340" s="232"/>
      <c r="T340" s="23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4" t="s">
        <v>139</v>
      </c>
      <c r="AU340" s="234" t="s">
        <v>83</v>
      </c>
      <c r="AV340" s="13" t="s">
        <v>83</v>
      </c>
      <c r="AW340" s="13" t="s">
        <v>35</v>
      </c>
      <c r="AX340" s="13" t="s">
        <v>73</v>
      </c>
      <c r="AY340" s="234" t="s">
        <v>128</v>
      </c>
    </row>
    <row r="341" s="13" customFormat="1">
      <c r="A341" s="13"/>
      <c r="B341" s="224"/>
      <c r="C341" s="225"/>
      <c r="D341" s="219" t="s">
        <v>139</v>
      </c>
      <c r="E341" s="226" t="s">
        <v>19</v>
      </c>
      <c r="F341" s="227" t="s">
        <v>383</v>
      </c>
      <c r="G341" s="225"/>
      <c r="H341" s="228">
        <v>73.689999999999998</v>
      </c>
      <c r="I341" s="229"/>
      <c r="J341" s="225"/>
      <c r="K341" s="225"/>
      <c r="L341" s="230"/>
      <c r="M341" s="231"/>
      <c r="N341" s="232"/>
      <c r="O341" s="232"/>
      <c r="P341" s="232"/>
      <c r="Q341" s="232"/>
      <c r="R341" s="232"/>
      <c r="S341" s="232"/>
      <c r="T341" s="23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4" t="s">
        <v>139</v>
      </c>
      <c r="AU341" s="234" t="s">
        <v>83</v>
      </c>
      <c r="AV341" s="13" t="s">
        <v>83</v>
      </c>
      <c r="AW341" s="13" t="s">
        <v>35</v>
      </c>
      <c r="AX341" s="13" t="s">
        <v>73</v>
      </c>
      <c r="AY341" s="234" t="s">
        <v>128</v>
      </c>
    </row>
    <row r="342" s="13" customFormat="1">
      <c r="A342" s="13"/>
      <c r="B342" s="224"/>
      <c r="C342" s="225"/>
      <c r="D342" s="219" t="s">
        <v>139</v>
      </c>
      <c r="E342" s="226" t="s">
        <v>19</v>
      </c>
      <c r="F342" s="227" t="s">
        <v>384</v>
      </c>
      <c r="G342" s="225"/>
      <c r="H342" s="228">
        <v>42.159999999999997</v>
      </c>
      <c r="I342" s="229"/>
      <c r="J342" s="225"/>
      <c r="K342" s="225"/>
      <c r="L342" s="230"/>
      <c r="M342" s="231"/>
      <c r="N342" s="232"/>
      <c r="O342" s="232"/>
      <c r="P342" s="232"/>
      <c r="Q342" s="232"/>
      <c r="R342" s="232"/>
      <c r="S342" s="232"/>
      <c r="T342" s="23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4" t="s">
        <v>139</v>
      </c>
      <c r="AU342" s="234" t="s">
        <v>83</v>
      </c>
      <c r="AV342" s="13" t="s">
        <v>83</v>
      </c>
      <c r="AW342" s="13" t="s">
        <v>35</v>
      </c>
      <c r="AX342" s="13" t="s">
        <v>73</v>
      </c>
      <c r="AY342" s="234" t="s">
        <v>128</v>
      </c>
    </row>
    <row r="343" s="13" customFormat="1">
      <c r="A343" s="13"/>
      <c r="B343" s="224"/>
      <c r="C343" s="225"/>
      <c r="D343" s="219" t="s">
        <v>139</v>
      </c>
      <c r="E343" s="226" t="s">
        <v>19</v>
      </c>
      <c r="F343" s="227" t="s">
        <v>385</v>
      </c>
      <c r="G343" s="225"/>
      <c r="H343" s="228">
        <v>3.6000000000000001</v>
      </c>
      <c r="I343" s="229"/>
      <c r="J343" s="225"/>
      <c r="K343" s="225"/>
      <c r="L343" s="230"/>
      <c r="M343" s="231"/>
      <c r="N343" s="232"/>
      <c r="O343" s="232"/>
      <c r="P343" s="232"/>
      <c r="Q343" s="232"/>
      <c r="R343" s="232"/>
      <c r="S343" s="232"/>
      <c r="T343" s="23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4" t="s">
        <v>139</v>
      </c>
      <c r="AU343" s="234" t="s">
        <v>83</v>
      </c>
      <c r="AV343" s="13" t="s">
        <v>83</v>
      </c>
      <c r="AW343" s="13" t="s">
        <v>35</v>
      </c>
      <c r="AX343" s="13" t="s">
        <v>73</v>
      </c>
      <c r="AY343" s="234" t="s">
        <v>128</v>
      </c>
    </row>
    <row r="344" s="14" customFormat="1">
      <c r="A344" s="14"/>
      <c r="B344" s="235"/>
      <c r="C344" s="236"/>
      <c r="D344" s="219" t="s">
        <v>139</v>
      </c>
      <c r="E344" s="237" t="s">
        <v>19</v>
      </c>
      <c r="F344" s="238" t="s">
        <v>144</v>
      </c>
      <c r="G344" s="236"/>
      <c r="H344" s="239">
        <v>3295.2599999999998</v>
      </c>
      <c r="I344" s="240"/>
      <c r="J344" s="236"/>
      <c r="K344" s="236"/>
      <c r="L344" s="241"/>
      <c r="M344" s="242"/>
      <c r="N344" s="243"/>
      <c r="O344" s="243"/>
      <c r="P344" s="243"/>
      <c r="Q344" s="243"/>
      <c r="R344" s="243"/>
      <c r="S344" s="243"/>
      <c r="T344" s="24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5" t="s">
        <v>139</v>
      </c>
      <c r="AU344" s="245" t="s">
        <v>83</v>
      </c>
      <c r="AV344" s="14" t="s">
        <v>136</v>
      </c>
      <c r="AW344" s="14" t="s">
        <v>35</v>
      </c>
      <c r="AX344" s="14" t="s">
        <v>81</v>
      </c>
      <c r="AY344" s="245" t="s">
        <v>128</v>
      </c>
    </row>
    <row r="345" s="2" customFormat="1" ht="21.75" customHeight="1">
      <c r="A345" s="39"/>
      <c r="B345" s="40"/>
      <c r="C345" s="246" t="s">
        <v>386</v>
      </c>
      <c r="D345" s="246" t="s">
        <v>145</v>
      </c>
      <c r="E345" s="247" t="s">
        <v>387</v>
      </c>
      <c r="F345" s="248" t="s">
        <v>388</v>
      </c>
      <c r="G345" s="249" t="s">
        <v>369</v>
      </c>
      <c r="H345" s="250">
        <v>33</v>
      </c>
      <c r="I345" s="251"/>
      <c r="J345" s="252">
        <f>ROUND(I345*H345,2)</f>
        <v>0</v>
      </c>
      <c r="K345" s="248" t="s">
        <v>134</v>
      </c>
      <c r="L345" s="45"/>
      <c r="M345" s="253" t="s">
        <v>19</v>
      </c>
      <c r="N345" s="254" t="s">
        <v>44</v>
      </c>
      <c r="O345" s="85"/>
      <c r="P345" s="215">
        <f>O345*H345</f>
        <v>0</v>
      </c>
      <c r="Q345" s="215">
        <v>0</v>
      </c>
      <c r="R345" s="215">
        <f>Q345*H345</f>
        <v>0</v>
      </c>
      <c r="S345" s="215">
        <v>0</v>
      </c>
      <c r="T345" s="216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17" t="s">
        <v>136</v>
      </c>
      <c r="AT345" s="217" t="s">
        <v>145</v>
      </c>
      <c r="AU345" s="217" t="s">
        <v>83</v>
      </c>
      <c r="AY345" s="18" t="s">
        <v>128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8" t="s">
        <v>81</v>
      </c>
      <c r="BK345" s="218">
        <f>ROUND(I345*H345,2)</f>
        <v>0</v>
      </c>
      <c r="BL345" s="18" t="s">
        <v>136</v>
      </c>
      <c r="BM345" s="217" t="s">
        <v>389</v>
      </c>
    </row>
    <row r="346" s="2" customFormat="1">
      <c r="A346" s="39"/>
      <c r="B346" s="40"/>
      <c r="C346" s="41"/>
      <c r="D346" s="219" t="s">
        <v>138</v>
      </c>
      <c r="E346" s="41"/>
      <c r="F346" s="220" t="s">
        <v>390</v>
      </c>
      <c r="G346" s="41"/>
      <c r="H346" s="41"/>
      <c r="I346" s="221"/>
      <c r="J346" s="41"/>
      <c r="K346" s="41"/>
      <c r="L346" s="45"/>
      <c r="M346" s="222"/>
      <c r="N346" s="223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138</v>
      </c>
      <c r="AU346" s="18" t="s">
        <v>83</v>
      </c>
    </row>
    <row r="347" s="2" customFormat="1">
      <c r="A347" s="39"/>
      <c r="B347" s="40"/>
      <c r="C347" s="41"/>
      <c r="D347" s="255" t="s">
        <v>151</v>
      </c>
      <c r="E347" s="41"/>
      <c r="F347" s="256" t="s">
        <v>391</v>
      </c>
      <c r="G347" s="41"/>
      <c r="H347" s="41"/>
      <c r="I347" s="221"/>
      <c r="J347" s="41"/>
      <c r="K347" s="41"/>
      <c r="L347" s="45"/>
      <c r="M347" s="222"/>
      <c r="N347" s="223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151</v>
      </c>
      <c r="AU347" s="18" t="s">
        <v>83</v>
      </c>
    </row>
    <row r="348" s="13" customFormat="1">
      <c r="A348" s="13"/>
      <c r="B348" s="224"/>
      <c r="C348" s="225"/>
      <c r="D348" s="219" t="s">
        <v>139</v>
      </c>
      <c r="E348" s="226" t="s">
        <v>19</v>
      </c>
      <c r="F348" s="227" t="s">
        <v>392</v>
      </c>
      <c r="G348" s="225"/>
      <c r="H348" s="228">
        <v>33</v>
      </c>
      <c r="I348" s="229"/>
      <c r="J348" s="225"/>
      <c r="K348" s="225"/>
      <c r="L348" s="230"/>
      <c r="M348" s="231"/>
      <c r="N348" s="232"/>
      <c r="O348" s="232"/>
      <c r="P348" s="232"/>
      <c r="Q348" s="232"/>
      <c r="R348" s="232"/>
      <c r="S348" s="232"/>
      <c r="T348" s="23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4" t="s">
        <v>139</v>
      </c>
      <c r="AU348" s="234" t="s">
        <v>83</v>
      </c>
      <c r="AV348" s="13" t="s">
        <v>83</v>
      </c>
      <c r="AW348" s="13" t="s">
        <v>35</v>
      </c>
      <c r="AX348" s="13" t="s">
        <v>73</v>
      </c>
      <c r="AY348" s="234" t="s">
        <v>128</v>
      </c>
    </row>
    <row r="349" s="14" customFormat="1">
      <c r="A349" s="14"/>
      <c r="B349" s="235"/>
      <c r="C349" s="236"/>
      <c r="D349" s="219" t="s">
        <v>139</v>
      </c>
      <c r="E349" s="237" t="s">
        <v>19</v>
      </c>
      <c r="F349" s="238" t="s">
        <v>144</v>
      </c>
      <c r="G349" s="236"/>
      <c r="H349" s="239">
        <v>33</v>
      </c>
      <c r="I349" s="240"/>
      <c r="J349" s="236"/>
      <c r="K349" s="236"/>
      <c r="L349" s="241"/>
      <c r="M349" s="242"/>
      <c r="N349" s="243"/>
      <c r="O349" s="243"/>
      <c r="P349" s="243"/>
      <c r="Q349" s="243"/>
      <c r="R349" s="243"/>
      <c r="S349" s="243"/>
      <c r="T349" s="24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5" t="s">
        <v>139</v>
      </c>
      <c r="AU349" s="245" t="s">
        <v>83</v>
      </c>
      <c r="AV349" s="14" t="s">
        <v>136</v>
      </c>
      <c r="AW349" s="14" t="s">
        <v>35</v>
      </c>
      <c r="AX349" s="14" t="s">
        <v>81</v>
      </c>
      <c r="AY349" s="245" t="s">
        <v>128</v>
      </c>
    </row>
    <row r="350" s="2" customFormat="1" ht="21.75" customHeight="1">
      <c r="A350" s="39"/>
      <c r="B350" s="40"/>
      <c r="C350" s="246" t="s">
        <v>393</v>
      </c>
      <c r="D350" s="246" t="s">
        <v>145</v>
      </c>
      <c r="E350" s="247" t="s">
        <v>394</v>
      </c>
      <c r="F350" s="248" t="s">
        <v>395</v>
      </c>
      <c r="G350" s="249" t="s">
        <v>369</v>
      </c>
      <c r="H350" s="250">
        <v>101.568</v>
      </c>
      <c r="I350" s="251"/>
      <c r="J350" s="252">
        <f>ROUND(I350*H350,2)</f>
        <v>0</v>
      </c>
      <c r="K350" s="248" t="s">
        <v>134</v>
      </c>
      <c r="L350" s="45"/>
      <c r="M350" s="253" t="s">
        <v>19</v>
      </c>
      <c r="N350" s="254" t="s">
        <v>44</v>
      </c>
      <c r="O350" s="85"/>
      <c r="P350" s="215">
        <f>O350*H350</f>
        <v>0</v>
      </c>
      <c r="Q350" s="215">
        <v>0</v>
      </c>
      <c r="R350" s="215">
        <f>Q350*H350</f>
        <v>0</v>
      </c>
      <c r="S350" s="215">
        <v>0</v>
      </c>
      <c r="T350" s="216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17" t="s">
        <v>136</v>
      </c>
      <c r="AT350" s="217" t="s">
        <v>145</v>
      </c>
      <c r="AU350" s="217" t="s">
        <v>83</v>
      </c>
      <c r="AY350" s="18" t="s">
        <v>128</v>
      </c>
      <c r="BE350" s="218">
        <f>IF(N350="základní",J350,0)</f>
        <v>0</v>
      </c>
      <c r="BF350" s="218">
        <f>IF(N350="snížená",J350,0)</f>
        <v>0</v>
      </c>
      <c r="BG350" s="218">
        <f>IF(N350="zákl. přenesená",J350,0)</f>
        <v>0</v>
      </c>
      <c r="BH350" s="218">
        <f>IF(N350="sníž. přenesená",J350,0)</f>
        <v>0</v>
      </c>
      <c r="BI350" s="218">
        <f>IF(N350="nulová",J350,0)</f>
        <v>0</v>
      </c>
      <c r="BJ350" s="18" t="s">
        <v>81</v>
      </c>
      <c r="BK350" s="218">
        <f>ROUND(I350*H350,2)</f>
        <v>0</v>
      </c>
      <c r="BL350" s="18" t="s">
        <v>136</v>
      </c>
      <c r="BM350" s="217" t="s">
        <v>396</v>
      </c>
    </row>
    <row r="351" s="2" customFormat="1">
      <c r="A351" s="39"/>
      <c r="B351" s="40"/>
      <c r="C351" s="41"/>
      <c r="D351" s="219" t="s">
        <v>138</v>
      </c>
      <c r="E351" s="41"/>
      <c r="F351" s="220" t="s">
        <v>397</v>
      </c>
      <c r="G351" s="41"/>
      <c r="H351" s="41"/>
      <c r="I351" s="221"/>
      <c r="J351" s="41"/>
      <c r="K351" s="41"/>
      <c r="L351" s="45"/>
      <c r="M351" s="222"/>
      <c r="N351" s="223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138</v>
      </c>
      <c r="AU351" s="18" t="s">
        <v>83</v>
      </c>
    </row>
    <row r="352" s="2" customFormat="1">
      <c r="A352" s="39"/>
      <c r="B352" s="40"/>
      <c r="C352" s="41"/>
      <c r="D352" s="255" t="s">
        <v>151</v>
      </c>
      <c r="E352" s="41"/>
      <c r="F352" s="256" t="s">
        <v>398</v>
      </c>
      <c r="G352" s="41"/>
      <c r="H352" s="41"/>
      <c r="I352" s="221"/>
      <c r="J352" s="41"/>
      <c r="K352" s="41"/>
      <c r="L352" s="45"/>
      <c r="M352" s="222"/>
      <c r="N352" s="223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151</v>
      </c>
      <c r="AU352" s="18" t="s">
        <v>83</v>
      </c>
    </row>
    <row r="353" s="13" customFormat="1">
      <c r="A353" s="13"/>
      <c r="B353" s="224"/>
      <c r="C353" s="225"/>
      <c r="D353" s="219" t="s">
        <v>139</v>
      </c>
      <c r="E353" s="226" t="s">
        <v>19</v>
      </c>
      <c r="F353" s="227" t="s">
        <v>399</v>
      </c>
      <c r="G353" s="225"/>
      <c r="H353" s="228">
        <v>101.568</v>
      </c>
      <c r="I353" s="229"/>
      <c r="J353" s="225"/>
      <c r="K353" s="225"/>
      <c r="L353" s="230"/>
      <c r="M353" s="231"/>
      <c r="N353" s="232"/>
      <c r="O353" s="232"/>
      <c r="P353" s="232"/>
      <c r="Q353" s="232"/>
      <c r="R353" s="232"/>
      <c r="S353" s="232"/>
      <c r="T353" s="23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4" t="s">
        <v>139</v>
      </c>
      <c r="AU353" s="234" t="s">
        <v>83</v>
      </c>
      <c r="AV353" s="13" t="s">
        <v>83</v>
      </c>
      <c r="AW353" s="13" t="s">
        <v>35</v>
      </c>
      <c r="AX353" s="13" t="s">
        <v>73</v>
      </c>
      <c r="AY353" s="234" t="s">
        <v>128</v>
      </c>
    </row>
    <row r="354" s="14" customFormat="1">
      <c r="A354" s="14"/>
      <c r="B354" s="235"/>
      <c r="C354" s="236"/>
      <c r="D354" s="219" t="s">
        <v>139</v>
      </c>
      <c r="E354" s="237" t="s">
        <v>19</v>
      </c>
      <c r="F354" s="238" t="s">
        <v>144</v>
      </c>
      <c r="G354" s="236"/>
      <c r="H354" s="239">
        <v>101.568</v>
      </c>
      <c r="I354" s="240"/>
      <c r="J354" s="236"/>
      <c r="K354" s="236"/>
      <c r="L354" s="241"/>
      <c r="M354" s="242"/>
      <c r="N354" s="243"/>
      <c r="O354" s="243"/>
      <c r="P354" s="243"/>
      <c r="Q354" s="243"/>
      <c r="R354" s="243"/>
      <c r="S354" s="243"/>
      <c r="T354" s="24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5" t="s">
        <v>139</v>
      </c>
      <c r="AU354" s="245" t="s">
        <v>83</v>
      </c>
      <c r="AV354" s="14" t="s">
        <v>136</v>
      </c>
      <c r="AW354" s="14" t="s">
        <v>35</v>
      </c>
      <c r="AX354" s="14" t="s">
        <v>81</v>
      </c>
      <c r="AY354" s="245" t="s">
        <v>128</v>
      </c>
    </row>
    <row r="355" s="2" customFormat="1" ht="21.75" customHeight="1">
      <c r="A355" s="39"/>
      <c r="B355" s="40"/>
      <c r="C355" s="246" t="s">
        <v>400</v>
      </c>
      <c r="D355" s="246" t="s">
        <v>145</v>
      </c>
      <c r="E355" s="247" t="s">
        <v>401</v>
      </c>
      <c r="F355" s="248" t="s">
        <v>402</v>
      </c>
      <c r="G355" s="249" t="s">
        <v>369</v>
      </c>
      <c r="H355" s="250">
        <v>3426.2280000000001</v>
      </c>
      <c r="I355" s="251"/>
      <c r="J355" s="252">
        <f>ROUND(I355*H355,2)</f>
        <v>0</v>
      </c>
      <c r="K355" s="248" t="s">
        <v>134</v>
      </c>
      <c r="L355" s="45"/>
      <c r="M355" s="253" t="s">
        <v>19</v>
      </c>
      <c r="N355" s="254" t="s">
        <v>44</v>
      </c>
      <c r="O355" s="85"/>
      <c r="P355" s="215">
        <f>O355*H355</f>
        <v>0</v>
      </c>
      <c r="Q355" s="215">
        <v>0</v>
      </c>
      <c r="R355" s="215">
        <f>Q355*H355</f>
        <v>0</v>
      </c>
      <c r="S355" s="215">
        <v>0</v>
      </c>
      <c r="T355" s="216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17" t="s">
        <v>136</v>
      </c>
      <c r="AT355" s="217" t="s">
        <v>145</v>
      </c>
      <c r="AU355" s="217" t="s">
        <v>83</v>
      </c>
      <c r="AY355" s="18" t="s">
        <v>128</v>
      </c>
      <c r="BE355" s="218">
        <f>IF(N355="základní",J355,0)</f>
        <v>0</v>
      </c>
      <c r="BF355" s="218">
        <f>IF(N355="snížená",J355,0)</f>
        <v>0</v>
      </c>
      <c r="BG355" s="218">
        <f>IF(N355="zákl. přenesená",J355,0)</f>
        <v>0</v>
      </c>
      <c r="BH355" s="218">
        <f>IF(N355="sníž. přenesená",J355,0)</f>
        <v>0</v>
      </c>
      <c r="BI355" s="218">
        <f>IF(N355="nulová",J355,0)</f>
        <v>0</v>
      </c>
      <c r="BJ355" s="18" t="s">
        <v>81</v>
      </c>
      <c r="BK355" s="218">
        <f>ROUND(I355*H355,2)</f>
        <v>0</v>
      </c>
      <c r="BL355" s="18" t="s">
        <v>136</v>
      </c>
      <c r="BM355" s="217" t="s">
        <v>403</v>
      </c>
    </row>
    <row r="356" s="2" customFormat="1">
      <c r="A356" s="39"/>
      <c r="B356" s="40"/>
      <c r="C356" s="41"/>
      <c r="D356" s="219" t="s">
        <v>138</v>
      </c>
      <c r="E356" s="41"/>
      <c r="F356" s="220" t="s">
        <v>404</v>
      </c>
      <c r="G356" s="41"/>
      <c r="H356" s="41"/>
      <c r="I356" s="221"/>
      <c r="J356" s="41"/>
      <c r="K356" s="41"/>
      <c r="L356" s="45"/>
      <c r="M356" s="222"/>
      <c r="N356" s="223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138</v>
      </c>
      <c r="AU356" s="18" t="s">
        <v>83</v>
      </c>
    </row>
    <row r="357" s="2" customFormat="1">
      <c r="A357" s="39"/>
      <c r="B357" s="40"/>
      <c r="C357" s="41"/>
      <c r="D357" s="255" t="s">
        <v>151</v>
      </c>
      <c r="E357" s="41"/>
      <c r="F357" s="256" t="s">
        <v>405</v>
      </c>
      <c r="G357" s="41"/>
      <c r="H357" s="41"/>
      <c r="I357" s="221"/>
      <c r="J357" s="41"/>
      <c r="K357" s="41"/>
      <c r="L357" s="45"/>
      <c r="M357" s="222"/>
      <c r="N357" s="223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151</v>
      </c>
      <c r="AU357" s="18" t="s">
        <v>83</v>
      </c>
    </row>
    <row r="358" s="13" customFormat="1">
      <c r="A358" s="13"/>
      <c r="B358" s="224"/>
      <c r="C358" s="225"/>
      <c r="D358" s="219" t="s">
        <v>139</v>
      </c>
      <c r="E358" s="226" t="s">
        <v>19</v>
      </c>
      <c r="F358" s="227" t="s">
        <v>373</v>
      </c>
      <c r="G358" s="225"/>
      <c r="H358" s="228">
        <v>413.06</v>
      </c>
      <c r="I358" s="229"/>
      <c r="J358" s="225"/>
      <c r="K358" s="225"/>
      <c r="L358" s="230"/>
      <c r="M358" s="231"/>
      <c r="N358" s="232"/>
      <c r="O358" s="232"/>
      <c r="P358" s="232"/>
      <c r="Q358" s="232"/>
      <c r="R358" s="232"/>
      <c r="S358" s="232"/>
      <c r="T358" s="23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4" t="s">
        <v>139</v>
      </c>
      <c r="AU358" s="234" t="s">
        <v>83</v>
      </c>
      <c r="AV358" s="13" t="s">
        <v>83</v>
      </c>
      <c r="AW358" s="13" t="s">
        <v>35</v>
      </c>
      <c r="AX358" s="13" t="s">
        <v>73</v>
      </c>
      <c r="AY358" s="234" t="s">
        <v>128</v>
      </c>
    </row>
    <row r="359" s="13" customFormat="1">
      <c r="A359" s="13"/>
      <c r="B359" s="224"/>
      <c r="C359" s="225"/>
      <c r="D359" s="219" t="s">
        <v>139</v>
      </c>
      <c r="E359" s="226" t="s">
        <v>19</v>
      </c>
      <c r="F359" s="227" t="s">
        <v>374</v>
      </c>
      <c r="G359" s="225"/>
      <c r="H359" s="228">
        <v>159.09</v>
      </c>
      <c r="I359" s="229"/>
      <c r="J359" s="225"/>
      <c r="K359" s="225"/>
      <c r="L359" s="230"/>
      <c r="M359" s="231"/>
      <c r="N359" s="232"/>
      <c r="O359" s="232"/>
      <c r="P359" s="232"/>
      <c r="Q359" s="232"/>
      <c r="R359" s="232"/>
      <c r="S359" s="232"/>
      <c r="T359" s="23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4" t="s">
        <v>139</v>
      </c>
      <c r="AU359" s="234" t="s">
        <v>83</v>
      </c>
      <c r="AV359" s="13" t="s">
        <v>83</v>
      </c>
      <c r="AW359" s="13" t="s">
        <v>35</v>
      </c>
      <c r="AX359" s="13" t="s">
        <v>73</v>
      </c>
      <c r="AY359" s="234" t="s">
        <v>128</v>
      </c>
    </row>
    <row r="360" s="13" customFormat="1">
      <c r="A360" s="13"/>
      <c r="B360" s="224"/>
      <c r="C360" s="225"/>
      <c r="D360" s="219" t="s">
        <v>139</v>
      </c>
      <c r="E360" s="226" t="s">
        <v>19</v>
      </c>
      <c r="F360" s="227" t="s">
        <v>406</v>
      </c>
      <c r="G360" s="225"/>
      <c r="H360" s="228">
        <v>42.159999999999997</v>
      </c>
      <c r="I360" s="229"/>
      <c r="J360" s="225"/>
      <c r="K360" s="225"/>
      <c r="L360" s="230"/>
      <c r="M360" s="231"/>
      <c r="N360" s="232"/>
      <c r="O360" s="232"/>
      <c r="P360" s="232"/>
      <c r="Q360" s="232"/>
      <c r="R360" s="232"/>
      <c r="S360" s="232"/>
      <c r="T360" s="23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4" t="s">
        <v>139</v>
      </c>
      <c r="AU360" s="234" t="s">
        <v>83</v>
      </c>
      <c r="AV360" s="13" t="s">
        <v>83</v>
      </c>
      <c r="AW360" s="13" t="s">
        <v>35</v>
      </c>
      <c r="AX360" s="13" t="s">
        <v>73</v>
      </c>
      <c r="AY360" s="234" t="s">
        <v>128</v>
      </c>
    </row>
    <row r="361" s="13" customFormat="1">
      <c r="A361" s="13"/>
      <c r="B361" s="224"/>
      <c r="C361" s="225"/>
      <c r="D361" s="219" t="s">
        <v>139</v>
      </c>
      <c r="E361" s="226" t="s">
        <v>19</v>
      </c>
      <c r="F361" s="227" t="s">
        <v>375</v>
      </c>
      <c r="G361" s="225"/>
      <c r="H361" s="228">
        <v>178.93000000000001</v>
      </c>
      <c r="I361" s="229"/>
      <c r="J361" s="225"/>
      <c r="K361" s="225"/>
      <c r="L361" s="230"/>
      <c r="M361" s="231"/>
      <c r="N361" s="232"/>
      <c r="O361" s="232"/>
      <c r="P361" s="232"/>
      <c r="Q361" s="232"/>
      <c r="R361" s="232"/>
      <c r="S361" s="232"/>
      <c r="T361" s="23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4" t="s">
        <v>139</v>
      </c>
      <c r="AU361" s="234" t="s">
        <v>83</v>
      </c>
      <c r="AV361" s="13" t="s">
        <v>83</v>
      </c>
      <c r="AW361" s="13" t="s">
        <v>35</v>
      </c>
      <c r="AX361" s="13" t="s">
        <v>73</v>
      </c>
      <c r="AY361" s="234" t="s">
        <v>128</v>
      </c>
    </row>
    <row r="362" s="13" customFormat="1">
      <c r="A362" s="13"/>
      <c r="B362" s="224"/>
      <c r="C362" s="225"/>
      <c r="D362" s="219" t="s">
        <v>139</v>
      </c>
      <c r="E362" s="226" t="s">
        <v>19</v>
      </c>
      <c r="F362" s="227" t="s">
        <v>376</v>
      </c>
      <c r="G362" s="225"/>
      <c r="H362" s="228">
        <v>17.93</v>
      </c>
      <c r="I362" s="229"/>
      <c r="J362" s="225"/>
      <c r="K362" s="225"/>
      <c r="L362" s="230"/>
      <c r="M362" s="231"/>
      <c r="N362" s="232"/>
      <c r="O362" s="232"/>
      <c r="P362" s="232"/>
      <c r="Q362" s="232"/>
      <c r="R362" s="232"/>
      <c r="S362" s="232"/>
      <c r="T362" s="23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4" t="s">
        <v>139</v>
      </c>
      <c r="AU362" s="234" t="s">
        <v>83</v>
      </c>
      <c r="AV362" s="13" t="s">
        <v>83</v>
      </c>
      <c r="AW362" s="13" t="s">
        <v>35</v>
      </c>
      <c r="AX362" s="13" t="s">
        <v>73</v>
      </c>
      <c r="AY362" s="234" t="s">
        <v>128</v>
      </c>
    </row>
    <row r="363" s="13" customFormat="1">
      <c r="A363" s="13"/>
      <c r="B363" s="224"/>
      <c r="C363" s="225"/>
      <c r="D363" s="219" t="s">
        <v>139</v>
      </c>
      <c r="E363" s="226" t="s">
        <v>19</v>
      </c>
      <c r="F363" s="227" t="s">
        <v>377</v>
      </c>
      <c r="G363" s="225"/>
      <c r="H363" s="228">
        <v>12.210000000000001</v>
      </c>
      <c r="I363" s="229"/>
      <c r="J363" s="225"/>
      <c r="K363" s="225"/>
      <c r="L363" s="230"/>
      <c r="M363" s="231"/>
      <c r="N363" s="232"/>
      <c r="O363" s="232"/>
      <c r="P363" s="232"/>
      <c r="Q363" s="232"/>
      <c r="R363" s="232"/>
      <c r="S363" s="232"/>
      <c r="T363" s="23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4" t="s">
        <v>139</v>
      </c>
      <c r="AU363" s="234" t="s">
        <v>83</v>
      </c>
      <c r="AV363" s="13" t="s">
        <v>83</v>
      </c>
      <c r="AW363" s="13" t="s">
        <v>35</v>
      </c>
      <c r="AX363" s="13" t="s">
        <v>73</v>
      </c>
      <c r="AY363" s="234" t="s">
        <v>128</v>
      </c>
    </row>
    <row r="364" s="13" customFormat="1">
      <c r="A364" s="13"/>
      <c r="B364" s="224"/>
      <c r="C364" s="225"/>
      <c r="D364" s="219" t="s">
        <v>139</v>
      </c>
      <c r="E364" s="226" t="s">
        <v>19</v>
      </c>
      <c r="F364" s="227" t="s">
        <v>378</v>
      </c>
      <c r="G364" s="225"/>
      <c r="H364" s="228">
        <v>3.6600000000000001</v>
      </c>
      <c r="I364" s="229"/>
      <c r="J364" s="225"/>
      <c r="K364" s="225"/>
      <c r="L364" s="230"/>
      <c r="M364" s="231"/>
      <c r="N364" s="232"/>
      <c r="O364" s="232"/>
      <c r="P364" s="232"/>
      <c r="Q364" s="232"/>
      <c r="R364" s="232"/>
      <c r="S364" s="232"/>
      <c r="T364" s="23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4" t="s">
        <v>139</v>
      </c>
      <c r="AU364" s="234" t="s">
        <v>83</v>
      </c>
      <c r="AV364" s="13" t="s">
        <v>83</v>
      </c>
      <c r="AW364" s="13" t="s">
        <v>35</v>
      </c>
      <c r="AX364" s="13" t="s">
        <v>73</v>
      </c>
      <c r="AY364" s="234" t="s">
        <v>128</v>
      </c>
    </row>
    <row r="365" s="13" customFormat="1">
      <c r="A365" s="13"/>
      <c r="B365" s="224"/>
      <c r="C365" s="225"/>
      <c r="D365" s="219" t="s">
        <v>139</v>
      </c>
      <c r="E365" s="226" t="s">
        <v>19</v>
      </c>
      <c r="F365" s="227" t="s">
        <v>379</v>
      </c>
      <c r="G365" s="225"/>
      <c r="H365" s="228">
        <v>42.299999999999997</v>
      </c>
      <c r="I365" s="229"/>
      <c r="J365" s="225"/>
      <c r="K365" s="225"/>
      <c r="L365" s="230"/>
      <c r="M365" s="231"/>
      <c r="N365" s="232"/>
      <c r="O365" s="232"/>
      <c r="P365" s="232"/>
      <c r="Q365" s="232"/>
      <c r="R365" s="232"/>
      <c r="S365" s="232"/>
      <c r="T365" s="23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4" t="s">
        <v>139</v>
      </c>
      <c r="AU365" s="234" t="s">
        <v>83</v>
      </c>
      <c r="AV365" s="13" t="s">
        <v>83</v>
      </c>
      <c r="AW365" s="13" t="s">
        <v>35</v>
      </c>
      <c r="AX365" s="13" t="s">
        <v>73</v>
      </c>
      <c r="AY365" s="234" t="s">
        <v>128</v>
      </c>
    </row>
    <row r="366" s="13" customFormat="1">
      <c r="A366" s="13"/>
      <c r="B366" s="224"/>
      <c r="C366" s="225"/>
      <c r="D366" s="219" t="s">
        <v>139</v>
      </c>
      <c r="E366" s="226" t="s">
        <v>19</v>
      </c>
      <c r="F366" s="227" t="s">
        <v>380</v>
      </c>
      <c r="G366" s="225"/>
      <c r="H366" s="228">
        <v>1642.5</v>
      </c>
      <c r="I366" s="229"/>
      <c r="J366" s="225"/>
      <c r="K366" s="225"/>
      <c r="L366" s="230"/>
      <c r="M366" s="231"/>
      <c r="N366" s="232"/>
      <c r="O366" s="232"/>
      <c r="P366" s="232"/>
      <c r="Q366" s="232"/>
      <c r="R366" s="232"/>
      <c r="S366" s="232"/>
      <c r="T366" s="23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4" t="s">
        <v>139</v>
      </c>
      <c r="AU366" s="234" t="s">
        <v>83</v>
      </c>
      <c r="AV366" s="13" t="s">
        <v>83</v>
      </c>
      <c r="AW366" s="13" t="s">
        <v>35</v>
      </c>
      <c r="AX366" s="13" t="s">
        <v>73</v>
      </c>
      <c r="AY366" s="234" t="s">
        <v>128</v>
      </c>
    </row>
    <row r="367" s="13" customFormat="1">
      <c r="A367" s="13"/>
      <c r="B367" s="224"/>
      <c r="C367" s="225"/>
      <c r="D367" s="219" t="s">
        <v>139</v>
      </c>
      <c r="E367" s="226" t="s">
        <v>19</v>
      </c>
      <c r="F367" s="227" t="s">
        <v>381</v>
      </c>
      <c r="G367" s="225"/>
      <c r="H367" s="228">
        <v>265.75</v>
      </c>
      <c r="I367" s="229"/>
      <c r="J367" s="225"/>
      <c r="K367" s="225"/>
      <c r="L367" s="230"/>
      <c r="M367" s="231"/>
      <c r="N367" s="232"/>
      <c r="O367" s="232"/>
      <c r="P367" s="232"/>
      <c r="Q367" s="232"/>
      <c r="R367" s="232"/>
      <c r="S367" s="232"/>
      <c r="T367" s="23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4" t="s">
        <v>139</v>
      </c>
      <c r="AU367" s="234" t="s">
        <v>83</v>
      </c>
      <c r="AV367" s="13" t="s">
        <v>83</v>
      </c>
      <c r="AW367" s="13" t="s">
        <v>35</v>
      </c>
      <c r="AX367" s="13" t="s">
        <v>73</v>
      </c>
      <c r="AY367" s="234" t="s">
        <v>128</v>
      </c>
    </row>
    <row r="368" s="13" customFormat="1">
      <c r="A368" s="13"/>
      <c r="B368" s="224"/>
      <c r="C368" s="225"/>
      <c r="D368" s="219" t="s">
        <v>139</v>
      </c>
      <c r="E368" s="226" t="s">
        <v>19</v>
      </c>
      <c r="F368" s="227" t="s">
        <v>382</v>
      </c>
      <c r="G368" s="225"/>
      <c r="H368" s="228">
        <v>440.38</v>
      </c>
      <c r="I368" s="229"/>
      <c r="J368" s="225"/>
      <c r="K368" s="225"/>
      <c r="L368" s="230"/>
      <c r="M368" s="231"/>
      <c r="N368" s="232"/>
      <c r="O368" s="232"/>
      <c r="P368" s="232"/>
      <c r="Q368" s="232"/>
      <c r="R368" s="232"/>
      <c r="S368" s="232"/>
      <c r="T368" s="23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4" t="s">
        <v>139</v>
      </c>
      <c r="AU368" s="234" t="s">
        <v>83</v>
      </c>
      <c r="AV368" s="13" t="s">
        <v>83</v>
      </c>
      <c r="AW368" s="13" t="s">
        <v>35</v>
      </c>
      <c r="AX368" s="13" t="s">
        <v>73</v>
      </c>
      <c r="AY368" s="234" t="s">
        <v>128</v>
      </c>
    </row>
    <row r="369" s="13" customFormat="1">
      <c r="A369" s="13"/>
      <c r="B369" s="224"/>
      <c r="C369" s="225"/>
      <c r="D369" s="219" t="s">
        <v>139</v>
      </c>
      <c r="E369" s="226" t="s">
        <v>19</v>
      </c>
      <c r="F369" s="227" t="s">
        <v>383</v>
      </c>
      <c r="G369" s="225"/>
      <c r="H369" s="228">
        <v>73.689999999999998</v>
      </c>
      <c r="I369" s="229"/>
      <c r="J369" s="225"/>
      <c r="K369" s="225"/>
      <c r="L369" s="230"/>
      <c r="M369" s="231"/>
      <c r="N369" s="232"/>
      <c r="O369" s="232"/>
      <c r="P369" s="232"/>
      <c r="Q369" s="232"/>
      <c r="R369" s="232"/>
      <c r="S369" s="232"/>
      <c r="T369" s="23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4" t="s">
        <v>139</v>
      </c>
      <c r="AU369" s="234" t="s">
        <v>83</v>
      </c>
      <c r="AV369" s="13" t="s">
        <v>83</v>
      </c>
      <c r="AW369" s="13" t="s">
        <v>35</v>
      </c>
      <c r="AX369" s="13" t="s">
        <v>73</v>
      </c>
      <c r="AY369" s="234" t="s">
        <v>128</v>
      </c>
    </row>
    <row r="370" s="13" customFormat="1">
      <c r="A370" s="13"/>
      <c r="B370" s="224"/>
      <c r="C370" s="225"/>
      <c r="D370" s="219" t="s">
        <v>139</v>
      </c>
      <c r="E370" s="226" t="s">
        <v>19</v>
      </c>
      <c r="F370" s="227" t="s">
        <v>392</v>
      </c>
      <c r="G370" s="225"/>
      <c r="H370" s="228">
        <v>33</v>
      </c>
      <c r="I370" s="229"/>
      <c r="J370" s="225"/>
      <c r="K370" s="225"/>
      <c r="L370" s="230"/>
      <c r="M370" s="231"/>
      <c r="N370" s="232"/>
      <c r="O370" s="232"/>
      <c r="P370" s="232"/>
      <c r="Q370" s="232"/>
      <c r="R370" s="232"/>
      <c r="S370" s="232"/>
      <c r="T370" s="23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4" t="s">
        <v>139</v>
      </c>
      <c r="AU370" s="234" t="s">
        <v>83</v>
      </c>
      <c r="AV370" s="13" t="s">
        <v>83</v>
      </c>
      <c r="AW370" s="13" t="s">
        <v>35</v>
      </c>
      <c r="AX370" s="13" t="s">
        <v>73</v>
      </c>
      <c r="AY370" s="234" t="s">
        <v>128</v>
      </c>
    </row>
    <row r="371" s="13" customFormat="1">
      <c r="A371" s="13"/>
      <c r="B371" s="224"/>
      <c r="C371" s="225"/>
      <c r="D371" s="219" t="s">
        <v>139</v>
      </c>
      <c r="E371" s="226" t="s">
        <v>19</v>
      </c>
      <c r="F371" s="227" t="s">
        <v>399</v>
      </c>
      <c r="G371" s="225"/>
      <c r="H371" s="228">
        <v>101.568</v>
      </c>
      <c r="I371" s="229"/>
      <c r="J371" s="225"/>
      <c r="K371" s="225"/>
      <c r="L371" s="230"/>
      <c r="M371" s="231"/>
      <c r="N371" s="232"/>
      <c r="O371" s="232"/>
      <c r="P371" s="232"/>
      <c r="Q371" s="232"/>
      <c r="R371" s="232"/>
      <c r="S371" s="232"/>
      <c r="T371" s="23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4" t="s">
        <v>139</v>
      </c>
      <c r="AU371" s="234" t="s">
        <v>83</v>
      </c>
      <c r="AV371" s="13" t="s">
        <v>83</v>
      </c>
      <c r="AW371" s="13" t="s">
        <v>35</v>
      </c>
      <c r="AX371" s="13" t="s">
        <v>73</v>
      </c>
      <c r="AY371" s="234" t="s">
        <v>128</v>
      </c>
    </row>
    <row r="372" s="14" customFormat="1">
      <c r="A372" s="14"/>
      <c r="B372" s="235"/>
      <c r="C372" s="236"/>
      <c r="D372" s="219" t="s">
        <v>139</v>
      </c>
      <c r="E372" s="237" t="s">
        <v>19</v>
      </c>
      <c r="F372" s="238" t="s">
        <v>144</v>
      </c>
      <c r="G372" s="236"/>
      <c r="H372" s="239">
        <v>3426.2280000000005</v>
      </c>
      <c r="I372" s="240"/>
      <c r="J372" s="236"/>
      <c r="K372" s="236"/>
      <c r="L372" s="241"/>
      <c r="M372" s="242"/>
      <c r="N372" s="243"/>
      <c r="O372" s="243"/>
      <c r="P372" s="243"/>
      <c r="Q372" s="243"/>
      <c r="R372" s="243"/>
      <c r="S372" s="243"/>
      <c r="T372" s="24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5" t="s">
        <v>139</v>
      </c>
      <c r="AU372" s="245" t="s">
        <v>83</v>
      </c>
      <c r="AV372" s="14" t="s">
        <v>136</v>
      </c>
      <c r="AW372" s="14" t="s">
        <v>35</v>
      </c>
      <c r="AX372" s="14" t="s">
        <v>81</v>
      </c>
      <c r="AY372" s="245" t="s">
        <v>128</v>
      </c>
    </row>
    <row r="373" s="2" customFormat="1" ht="24.15" customHeight="1">
      <c r="A373" s="39"/>
      <c r="B373" s="40"/>
      <c r="C373" s="246" t="s">
        <v>407</v>
      </c>
      <c r="D373" s="246" t="s">
        <v>145</v>
      </c>
      <c r="E373" s="247" t="s">
        <v>408</v>
      </c>
      <c r="F373" s="248" t="s">
        <v>409</v>
      </c>
      <c r="G373" s="249" t="s">
        <v>369</v>
      </c>
      <c r="H373" s="250">
        <v>17131.139999999999</v>
      </c>
      <c r="I373" s="251"/>
      <c r="J373" s="252">
        <f>ROUND(I373*H373,2)</f>
        <v>0</v>
      </c>
      <c r="K373" s="248" t="s">
        <v>134</v>
      </c>
      <c r="L373" s="45"/>
      <c r="M373" s="253" t="s">
        <v>19</v>
      </c>
      <c r="N373" s="254" t="s">
        <v>44</v>
      </c>
      <c r="O373" s="85"/>
      <c r="P373" s="215">
        <f>O373*H373</f>
        <v>0</v>
      </c>
      <c r="Q373" s="215">
        <v>0</v>
      </c>
      <c r="R373" s="215">
        <f>Q373*H373</f>
        <v>0</v>
      </c>
      <c r="S373" s="215">
        <v>0</v>
      </c>
      <c r="T373" s="216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17" t="s">
        <v>136</v>
      </c>
      <c r="AT373" s="217" t="s">
        <v>145</v>
      </c>
      <c r="AU373" s="217" t="s">
        <v>83</v>
      </c>
      <c r="AY373" s="18" t="s">
        <v>128</v>
      </c>
      <c r="BE373" s="218">
        <f>IF(N373="základní",J373,0)</f>
        <v>0</v>
      </c>
      <c r="BF373" s="218">
        <f>IF(N373="snížená",J373,0)</f>
        <v>0</v>
      </c>
      <c r="BG373" s="218">
        <f>IF(N373="zákl. přenesená",J373,0)</f>
        <v>0</v>
      </c>
      <c r="BH373" s="218">
        <f>IF(N373="sníž. přenesená",J373,0)</f>
        <v>0</v>
      </c>
      <c r="BI373" s="218">
        <f>IF(N373="nulová",J373,0)</f>
        <v>0</v>
      </c>
      <c r="BJ373" s="18" t="s">
        <v>81</v>
      </c>
      <c r="BK373" s="218">
        <f>ROUND(I373*H373,2)</f>
        <v>0</v>
      </c>
      <c r="BL373" s="18" t="s">
        <v>136</v>
      </c>
      <c r="BM373" s="217" t="s">
        <v>410</v>
      </c>
    </row>
    <row r="374" s="2" customFormat="1">
      <c r="A374" s="39"/>
      <c r="B374" s="40"/>
      <c r="C374" s="41"/>
      <c r="D374" s="219" t="s">
        <v>138</v>
      </c>
      <c r="E374" s="41"/>
      <c r="F374" s="220" t="s">
        <v>411</v>
      </c>
      <c r="G374" s="41"/>
      <c r="H374" s="41"/>
      <c r="I374" s="221"/>
      <c r="J374" s="41"/>
      <c r="K374" s="41"/>
      <c r="L374" s="45"/>
      <c r="M374" s="222"/>
      <c r="N374" s="223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138</v>
      </c>
      <c r="AU374" s="18" t="s">
        <v>83</v>
      </c>
    </row>
    <row r="375" s="2" customFormat="1">
      <c r="A375" s="39"/>
      <c r="B375" s="40"/>
      <c r="C375" s="41"/>
      <c r="D375" s="255" t="s">
        <v>151</v>
      </c>
      <c r="E375" s="41"/>
      <c r="F375" s="256" t="s">
        <v>412</v>
      </c>
      <c r="G375" s="41"/>
      <c r="H375" s="41"/>
      <c r="I375" s="221"/>
      <c r="J375" s="41"/>
      <c r="K375" s="41"/>
      <c r="L375" s="45"/>
      <c r="M375" s="222"/>
      <c r="N375" s="223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151</v>
      </c>
      <c r="AU375" s="18" t="s">
        <v>83</v>
      </c>
    </row>
    <row r="376" s="13" customFormat="1">
      <c r="A376" s="13"/>
      <c r="B376" s="224"/>
      <c r="C376" s="225"/>
      <c r="D376" s="219" t="s">
        <v>139</v>
      </c>
      <c r="E376" s="226" t="s">
        <v>19</v>
      </c>
      <c r="F376" s="227" t="s">
        <v>413</v>
      </c>
      <c r="G376" s="225"/>
      <c r="H376" s="228">
        <v>17131.139999999999</v>
      </c>
      <c r="I376" s="229"/>
      <c r="J376" s="225"/>
      <c r="K376" s="225"/>
      <c r="L376" s="230"/>
      <c r="M376" s="231"/>
      <c r="N376" s="232"/>
      <c r="O376" s="232"/>
      <c r="P376" s="232"/>
      <c r="Q376" s="232"/>
      <c r="R376" s="232"/>
      <c r="S376" s="232"/>
      <c r="T376" s="23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4" t="s">
        <v>139</v>
      </c>
      <c r="AU376" s="234" t="s">
        <v>83</v>
      </c>
      <c r="AV376" s="13" t="s">
        <v>83</v>
      </c>
      <c r="AW376" s="13" t="s">
        <v>35</v>
      </c>
      <c r="AX376" s="13" t="s">
        <v>81</v>
      </c>
      <c r="AY376" s="234" t="s">
        <v>128</v>
      </c>
    </row>
    <row r="377" s="2" customFormat="1" ht="21.75" customHeight="1">
      <c r="A377" s="39"/>
      <c r="B377" s="40"/>
      <c r="C377" s="246" t="s">
        <v>414</v>
      </c>
      <c r="D377" s="246" t="s">
        <v>145</v>
      </c>
      <c r="E377" s="247" t="s">
        <v>415</v>
      </c>
      <c r="F377" s="248" t="s">
        <v>416</v>
      </c>
      <c r="G377" s="249" t="s">
        <v>369</v>
      </c>
      <c r="H377" s="250">
        <v>3710.8299999999999</v>
      </c>
      <c r="I377" s="251"/>
      <c r="J377" s="252">
        <f>ROUND(I377*H377,2)</f>
        <v>0</v>
      </c>
      <c r="K377" s="248" t="s">
        <v>134</v>
      </c>
      <c r="L377" s="45"/>
      <c r="M377" s="253" t="s">
        <v>19</v>
      </c>
      <c r="N377" s="254" t="s">
        <v>44</v>
      </c>
      <c r="O377" s="85"/>
      <c r="P377" s="215">
        <f>O377*H377</f>
        <v>0</v>
      </c>
      <c r="Q377" s="215">
        <v>0</v>
      </c>
      <c r="R377" s="215">
        <f>Q377*H377</f>
        <v>0</v>
      </c>
      <c r="S377" s="215">
        <v>0</v>
      </c>
      <c r="T377" s="216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17" t="s">
        <v>136</v>
      </c>
      <c r="AT377" s="217" t="s">
        <v>145</v>
      </c>
      <c r="AU377" s="217" t="s">
        <v>83</v>
      </c>
      <c r="AY377" s="18" t="s">
        <v>128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8" t="s">
        <v>81</v>
      </c>
      <c r="BK377" s="218">
        <f>ROUND(I377*H377,2)</f>
        <v>0</v>
      </c>
      <c r="BL377" s="18" t="s">
        <v>136</v>
      </c>
      <c r="BM377" s="217" t="s">
        <v>417</v>
      </c>
    </row>
    <row r="378" s="2" customFormat="1">
      <c r="A378" s="39"/>
      <c r="B378" s="40"/>
      <c r="C378" s="41"/>
      <c r="D378" s="219" t="s">
        <v>138</v>
      </c>
      <c r="E378" s="41"/>
      <c r="F378" s="220" t="s">
        <v>418</v>
      </c>
      <c r="G378" s="41"/>
      <c r="H378" s="41"/>
      <c r="I378" s="221"/>
      <c r="J378" s="41"/>
      <c r="K378" s="41"/>
      <c r="L378" s="45"/>
      <c r="M378" s="222"/>
      <c r="N378" s="223"/>
      <c r="O378" s="85"/>
      <c r="P378" s="85"/>
      <c r="Q378" s="85"/>
      <c r="R378" s="85"/>
      <c r="S378" s="85"/>
      <c r="T378" s="86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138</v>
      </c>
      <c r="AU378" s="18" t="s">
        <v>83</v>
      </c>
    </row>
    <row r="379" s="2" customFormat="1">
      <c r="A379" s="39"/>
      <c r="B379" s="40"/>
      <c r="C379" s="41"/>
      <c r="D379" s="255" t="s">
        <v>151</v>
      </c>
      <c r="E379" s="41"/>
      <c r="F379" s="256" t="s">
        <v>419</v>
      </c>
      <c r="G379" s="41"/>
      <c r="H379" s="41"/>
      <c r="I379" s="221"/>
      <c r="J379" s="41"/>
      <c r="K379" s="41"/>
      <c r="L379" s="45"/>
      <c r="M379" s="222"/>
      <c r="N379" s="223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151</v>
      </c>
      <c r="AU379" s="18" t="s">
        <v>83</v>
      </c>
    </row>
    <row r="380" s="13" customFormat="1">
      <c r="A380" s="13"/>
      <c r="B380" s="224"/>
      <c r="C380" s="225"/>
      <c r="D380" s="219" t="s">
        <v>139</v>
      </c>
      <c r="E380" s="226" t="s">
        <v>19</v>
      </c>
      <c r="F380" s="227" t="s">
        <v>420</v>
      </c>
      <c r="G380" s="225"/>
      <c r="H380" s="228">
        <v>2634.04</v>
      </c>
      <c r="I380" s="229"/>
      <c r="J380" s="225"/>
      <c r="K380" s="225"/>
      <c r="L380" s="230"/>
      <c r="M380" s="231"/>
      <c r="N380" s="232"/>
      <c r="O380" s="232"/>
      <c r="P380" s="232"/>
      <c r="Q380" s="232"/>
      <c r="R380" s="232"/>
      <c r="S380" s="232"/>
      <c r="T380" s="23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4" t="s">
        <v>139</v>
      </c>
      <c r="AU380" s="234" t="s">
        <v>83</v>
      </c>
      <c r="AV380" s="13" t="s">
        <v>83</v>
      </c>
      <c r="AW380" s="13" t="s">
        <v>35</v>
      </c>
      <c r="AX380" s="13" t="s">
        <v>73</v>
      </c>
      <c r="AY380" s="234" t="s">
        <v>128</v>
      </c>
    </row>
    <row r="381" s="13" customFormat="1">
      <c r="A381" s="13"/>
      <c r="B381" s="224"/>
      <c r="C381" s="225"/>
      <c r="D381" s="219" t="s">
        <v>139</v>
      </c>
      <c r="E381" s="226" t="s">
        <v>19</v>
      </c>
      <c r="F381" s="227" t="s">
        <v>421</v>
      </c>
      <c r="G381" s="225"/>
      <c r="H381" s="228">
        <v>448.91500000000002</v>
      </c>
      <c r="I381" s="229"/>
      <c r="J381" s="225"/>
      <c r="K381" s="225"/>
      <c r="L381" s="230"/>
      <c r="M381" s="231"/>
      <c r="N381" s="232"/>
      <c r="O381" s="232"/>
      <c r="P381" s="232"/>
      <c r="Q381" s="232"/>
      <c r="R381" s="232"/>
      <c r="S381" s="232"/>
      <c r="T381" s="23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4" t="s">
        <v>139</v>
      </c>
      <c r="AU381" s="234" t="s">
        <v>83</v>
      </c>
      <c r="AV381" s="13" t="s">
        <v>83</v>
      </c>
      <c r="AW381" s="13" t="s">
        <v>35</v>
      </c>
      <c r="AX381" s="13" t="s">
        <v>73</v>
      </c>
      <c r="AY381" s="234" t="s">
        <v>128</v>
      </c>
    </row>
    <row r="382" s="13" customFormat="1">
      <c r="A382" s="13"/>
      <c r="B382" s="224"/>
      <c r="C382" s="225"/>
      <c r="D382" s="219" t="s">
        <v>139</v>
      </c>
      <c r="E382" s="226" t="s">
        <v>19</v>
      </c>
      <c r="F382" s="227" t="s">
        <v>422</v>
      </c>
      <c r="G382" s="225"/>
      <c r="H382" s="228">
        <v>72.810000000000002</v>
      </c>
      <c r="I382" s="229"/>
      <c r="J382" s="225"/>
      <c r="K382" s="225"/>
      <c r="L382" s="230"/>
      <c r="M382" s="231"/>
      <c r="N382" s="232"/>
      <c r="O382" s="232"/>
      <c r="P382" s="232"/>
      <c r="Q382" s="232"/>
      <c r="R382" s="232"/>
      <c r="S382" s="232"/>
      <c r="T382" s="23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4" t="s">
        <v>139</v>
      </c>
      <c r="AU382" s="234" t="s">
        <v>83</v>
      </c>
      <c r="AV382" s="13" t="s">
        <v>83</v>
      </c>
      <c r="AW382" s="13" t="s">
        <v>35</v>
      </c>
      <c r="AX382" s="13" t="s">
        <v>73</v>
      </c>
      <c r="AY382" s="234" t="s">
        <v>128</v>
      </c>
    </row>
    <row r="383" s="13" customFormat="1">
      <c r="A383" s="13"/>
      <c r="B383" s="224"/>
      <c r="C383" s="225"/>
      <c r="D383" s="219" t="s">
        <v>139</v>
      </c>
      <c r="E383" s="226" t="s">
        <v>19</v>
      </c>
      <c r="F383" s="227" t="s">
        <v>423</v>
      </c>
      <c r="G383" s="225"/>
      <c r="H383" s="228">
        <v>555.06500000000005</v>
      </c>
      <c r="I383" s="229"/>
      <c r="J383" s="225"/>
      <c r="K383" s="225"/>
      <c r="L383" s="230"/>
      <c r="M383" s="231"/>
      <c r="N383" s="232"/>
      <c r="O383" s="232"/>
      <c r="P383" s="232"/>
      <c r="Q383" s="232"/>
      <c r="R383" s="232"/>
      <c r="S383" s="232"/>
      <c r="T383" s="23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4" t="s">
        <v>139</v>
      </c>
      <c r="AU383" s="234" t="s">
        <v>83</v>
      </c>
      <c r="AV383" s="13" t="s">
        <v>83</v>
      </c>
      <c r="AW383" s="13" t="s">
        <v>35</v>
      </c>
      <c r="AX383" s="13" t="s">
        <v>73</v>
      </c>
      <c r="AY383" s="234" t="s">
        <v>128</v>
      </c>
    </row>
    <row r="384" s="14" customFormat="1">
      <c r="A384" s="14"/>
      <c r="B384" s="235"/>
      <c r="C384" s="236"/>
      <c r="D384" s="219" t="s">
        <v>139</v>
      </c>
      <c r="E384" s="237" t="s">
        <v>19</v>
      </c>
      <c r="F384" s="238" t="s">
        <v>144</v>
      </c>
      <c r="G384" s="236"/>
      <c r="H384" s="239">
        <v>3710.8299999999999</v>
      </c>
      <c r="I384" s="240"/>
      <c r="J384" s="236"/>
      <c r="K384" s="236"/>
      <c r="L384" s="241"/>
      <c r="M384" s="242"/>
      <c r="N384" s="243"/>
      <c r="O384" s="243"/>
      <c r="P384" s="243"/>
      <c r="Q384" s="243"/>
      <c r="R384" s="243"/>
      <c r="S384" s="243"/>
      <c r="T384" s="24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5" t="s">
        <v>139</v>
      </c>
      <c r="AU384" s="245" t="s">
        <v>83</v>
      </c>
      <c r="AV384" s="14" t="s">
        <v>136</v>
      </c>
      <c r="AW384" s="14" t="s">
        <v>35</v>
      </c>
      <c r="AX384" s="14" t="s">
        <v>81</v>
      </c>
      <c r="AY384" s="245" t="s">
        <v>128</v>
      </c>
    </row>
    <row r="385" s="2" customFormat="1" ht="16.5" customHeight="1">
      <c r="A385" s="39"/>
      <c r="B385" s="40"/>
      <c r="C385" s="246" t="s">
        <v>424</v>
      </c>
      <c r="D385" s="246" t="s">
        <v>145</v>
      </c>
      <c r="E385" s="247" t="s">
        <v>425</v>
      </c>
      <c r="F385" s="248" t="s">
        <v>426</v>
      </c>
      <c r="G385" s="249" t="s">
        <v>133</v>
      </c>
      <c r="H385" s="250">
        <v>6509.8329999999996</v>
      </c>
      <c r="I385" s="251"/>
      <c r="J385" s="252">
        <f>ROUND(I385*H385,2)</f>
        <v>0</v>
      </c>
      <c r="K385" s="248" t="s">
        <v>134</v>
      </c>
      <c r="L385" s="45"/>
      <c r="M385" s="253" t="s">
        <v>19</v>
      </c>
      <c r="N385" s="254" t="s">
        <v>44</v>
      </c>
      <c r="O385" s="85"/>
      <c r="P385" s="215">
        <f>O385*H385</f>
        <v>0</v>
      </c>
      <c r="Q385" s="215">
        <v>0</v>
      </c>
      <c r="R385" s="215">
        <f>Q385*H385</f>
        <v>0</v>
      </c>
      <c r="S385" s="215">
        <v>0</v>
      </c>
      <c r="T385" s="216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17" t="s">
        <v>136</v>
      </c>
      <c r="AT385" s="217" t="s">
        <v>145</v>
      </c>
      <c r="AU385" s="217" t="s">
        <v>83</v>
      </c>
      <c r="AY385" s="18" t="s">
        <v>128</v>
      </c>
      <c r="BE385" s="218">
        <f>IF(N385="základní",J385,0)</f>
        <v>0</v>
      </c>
      <c r="BF385" s="218">
        <f>IF(N385="snížená",J385,0)</f>
        <v>0</v>
      </c>
      <c r="BG385" s="218">
        <f>IF(N385="zákl. přenesená",J385,0)</f>
        <v>0</v>
      </c>
      <c r="BH385" s="218">
        <f>IF(N385="sníž. přenesená",J385,0)</f>
        <v>0</v>
      </c>
      <c r="BI385" s="218">
        <f>IF(N385="nulová",J385,0)</f>
        <v>0</v>
      </c>
      <c r="BJ385" s="18" t="s">
        <v>81</v>
      </c>
      <c r="BK385" s="218">
        <f>ROUND(I385*H385,2)</f>
        <v>0</v>
      </c>
      <c r="BL385" s="18" t="s">
        <v>136</v>
      </c>
      <c r="BM385" s="217" t="s">
        <v>427</v>
      </c>
    </row>
    <row r="386" s="2" customFormat="1">
      <c r="A386" s="39"/>
      <c r="B386" s="40"/>
      <c r="C386" s="41"/>
      <c r="D386" s="219" t="s">
        <v>138</v>
      </c>
      <c r="E386" s="41"/>
      <c r="F386" s="220" t="s">
        <v>428</v>
      </c>
      <c r="G386" s="41"/>
      <c r="H386" s="41"/>
      <c r="I386" s="221"/>
      <c r="J386" s="41"/>
      <c r="K386" s="41"/>
      <c r="L386" s="45"/>
      <c r="M386" s="222"/>
      <c r="N386" s="223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138</v>
      </c>
      <c r="AU386" s="18" t="s">
        <v>83</v>
      </c>
    </row>
    <row r="387" s="2" customFormat="1">
      <c r="A387" s="39"/>
      <c r="B387" s="40"/>
      <c r="C387" s="41"/>
      <c r="D387" s="255" t="s">
        <v>151</v>
      </c>
      <c r="E387" s="41"/>
      <c r="F387" s="256" t="s">
        <v>429</v>
      </c>
      <c r="G387" s="41"/>
      <c r="H387" s="41"/>
      <c r="I387" s="221"/>
      <c r="J387" s="41"/>
      <c r="K387" s="41"/>
      <c r="L387" s="45"/>
      <c r="M387" s="222"/>
      <c r="N387" s="223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151</v>
      </c>
      <c r="AU387" s="18" t="s">
        <v>83</v>
      </c>
    </row>
    <row r="388" s="13" customFormat="1">
      <c r="A388" s="13"/>
      <c r="B388" s="224"/>
      <c r="C388" s="225"/>
      <c r="D388" s="219" t="s">
        <v>139</v>
      </c>
      <c r="E388" s="226" t="s">
        <v>19</v>
      </c>
      <c r="F388" s="227" t="s">
        <v>430</v>
      </c>
      <c r="G388" s="225"/>
      <c r="H388" s="228">
        <v>6509.8329999999996</v>
      </c>
      <c r="I388" s="229"/>
      <c r="J388" s="225"/>
      <c r="K388" s="225"/>
      <c r="L388" s="230"/>
      <c r="M388" s="231"/>
      <c r="N388" s="232"/>
      <c r="O388" s="232"/>
      <c r="P388" s="232"/>
      <c r="Q388" s="232"/>
      <c r="R388" s="232"/>
      <c r="S388" s="232"/>
      <c r="T388" s="23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4" t="s">
        <v>139</v>
      </c>
      <c r="AU388" s="234" t="s">
        <v>83</v>
      </c>
      <c r="AV388" s="13" t="s">
        <v>83</v>
      </c>
      <c r="AW388" s="13" t="s">
        <v>35</v>
      </c>
      <c r="AX388" s="13" t="s">
        <v>73</v>
      </c>
      <c r="AY388" s="234" t="s">
        <v>128</v>
      </c>
    </row>
    <row r="389" s="14" customFormat="1">
      <c r="A389" s="14"/>
      <c r="B389" s="235"/>
      <c r="C389" s="236"/>
      <c r="D389" s="219" t="s">
        <v>139</v>
      </c>
      <c r="E389" s="237" t="s">
        <v>19</v>
      </c>
      <c r="F389" s="238" t="s">
        <v>144</v>
      </c>
      <c r="G389" s="236"/>
      <c r="H389" s="239">
        <v>6509.8329999999996</v>
      </c>
      <c r="I389" s="240"/>
      <c r="J389" s="236"/>
      <c r="K389" s="236"/>
      <c r="L389" s="241"/>
      <c r="M389" s="242"/>
      <c r="N389" s="243"/>
      <c r="O389" s="243"/>
      <c r="P389" s="243"/>
      <c r="Q389" s="243"/>
      <c r="R389" s="243"/>
      <c r="S389" s="243"/>
      <c r="T389" s="24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5" t="s">
        <v>139</v>
      </c>
      <c r="AU389" s="245" t="s">
        <v>83</v>
      </c>
      <c r="AV389" s="14" t="s">
        <v>136</v>
      </c>
      <c r="AW389" s="14" t="s">
        <v>35</v>
      </c>
      <c r="AX389" s="14" t="s">
        <v>81</v>
      </c>
      <c r="AY389" s="245" t="s">
        <v>128</v>
      </c>
    </row>
    <row r="390" s="2" customFormat="1" ht="16.5" customHeight="1">
      <c r="A390" s="39"/>
      <c r="B390" s="40"/>
      <c r="C390" s="246" t="s">
        <v>431</v>
      </c>
      <c r="D390" s="246" t="s">
        <v>145</v>
      </c>
      <c r="E390" s="247" t="s">
        <v>432</v>
      </c>
      <c r="F390" s="248" t="s">
        <v>433</v>
      </c>
      <c r="G390" s="249" t="s">
        <v>369</v>
      </c>
      <c r="H390" s="250">
        <v>120.03</v>
      </c>
      <c r="I390" s="251"/>
      <c r="J390" s="252">
        <f>ROUND(I390*H390,2)</f>
        <v>0</v>
      </c>
      <c r="K390" s="248" t="s">
        <v>134</v>
      </c>
      <c r="L390" s="45"/>
      <c r="M390" s="253" t="s">
        <v>19</v>
      </c>
      <c r="N390" s="254" t="s">
        <v>44</v>
      </c>
      <c r="O390" s="85"/>
      <c r="P390" s="215">
        <f>O390*H390</f>
        <v>0</v>
      </c>
      <c r="Q390" s="215">
        <v>0</v>
      </c>
      <c r="R390" s="215">
        <f>Q390*H390</f>
        <v>0</v>
      </c>
      <c r="S390" s="215">
        <v>0</v>
      </c>
      <c r="T390" s="216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17" t="s">
        <v>136</v>
      </c>
      <c r="AT390" s="217" t="s">
        <v>145</v>
      </c>
      <c r="AU390" s="217" t="s">
        <v>83</v>
      </c>
      <c r="AY390" s="18" t="s">
        <v>128</v>
      </c>
      <c r="BE390" s="218">
        <f>IF(N390="základní",J390,0)</f>
        <v>0</v>
      </c>
      <c r="BF390" s="218">
        <f>IF(N390="snížená",J390,0)</f>
        <v>0</v>
      </c>
      <c r="BG390" s="218">
        <f>IF(N390="zákl. přenesená",J390,0)</f>
        <v>0</v>
      </c>
      <c r="BH390" s="218">
        <f>IF(N390="sníž. přenesená",J390,0)</f>
        <v>0</v>
      </c>
      <c r="BI390" s="218">
        <f>IF(N390="nulová",J390,0)</f>
        <v>0</v>
      </c>
      <c r="BJ390" s="18" t="s">
        <v>81</v>
      </c>
      <c r="BK390" s="218">
        <f>ROUND(I390*H390,2)</f>
        <v>0</v>
      </c>
      <c r="BL390" s="18" t="s">
        <v>136</v>
      </c>
      <c r="BM390" s="217" t="s">
        <v>434</v>
      </c>
    </row>
    <row r="391" s="2" customFormat="1">
      <c r="A391" s="39"/>
      <c r="B391" s="40"/>
      <c r="C391" s="41"/>
      <c r="D391" s="219" t="s">
        <v>138</v>
      </c>
      <c r="E391" s="41"/>
      <c r="F391" s="220" t="s">
        <v>435</v>
      </c>
      <c r="G391" s="41"/>
      <c r="H391" s="41"/>
      <c r="I391" s="221"/>
      <c r="J391" s="41"/>
      <c r="K391" s="41"/>
      <c r="L391" s="45"/>
      <c r="M391" s="222"/>
      <c r="N391" s="223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138</v>
      </c>
      <c r="AU391" s="18" t="s">
        <v>83</v>
      </c>
    </row>
    <row r="392" s="2" customFormat="1">
      <c r="A392" s="39"/>
      <c r="B392" s="40"/>
      <c r="C392" s="41"/>
      <c r="D392" s="255" t="s">
        <v>151</v>
      </c>
      <c r="E392" s="41"/>
      <c r="F392" s="256" t="s">
        <v>436</v>
      </c>
      <c r="G392" s="41"/>
      <c r="H392" s="41"/>
      <c r="I392" s="221"/>
      <c r="J392" s="41"/>
      <c r="K392" s="41"/>
      <c r="L392" s="45"/>
      <c r="M392" s="222"/>
      <c r="N392" s="223"/>
      <c r="O392" s="85"/>
      <c r="P392" s="85"/>
      <c r="Q392" s="85"/>
      <c r="R392" s="85"/>
      <c r="S392" s="85"/>
      <c r="T392" s="86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151</v>
      </c>
      <c r="AU392" s="18" t="s">
        <v>83</v>
      </c>
    </row>
    <row r="393" s="13" customFormat="1">
      <c r="A393" s="13"/>
      <c r="B393" s="224"/>
      <c r="C393" s="225"/>
      <c r="D393" s="219" t="s">
        <v>139</v>
      </c>
      <c r="E393" s="226" t="s">
        <v>19</v>
      </c>
      <c r="F393" s="227" t="s">
        <v>437</v>
      </c>
      <c r="G393" s="225"/>
      <c r="H393" s="228">
        <v>21.120000000000001</v>
      </c>
      <c r="I393" s="229"/>
      <c r="J393" s="225"/>
      <c r="K393" s="225"/>
      <c r="L393" s="230"/>
      <c r="M393" s="231"/>
      <c r="N393" s="232"/>
      <c r="O393" s="232"/>
      <c r="P393" s="232"/>
      <c r="Q393" s="232"/>
      <c r="R393" s="232"/>
      <c r="S393" s="232"/>
      <c r="T393" s="23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4" t="s">
        <v>139</v>
      </c>
      <c r="AU393" s="234" t="s">
        <v>83</v>
      </c>
      <c r="AV393" s="13" t="s">
        <v>83</v>
      </c>
      <c r="AW393" s="13" t="s">
        <v>35</v>
      </c>
      <c r="AX393" s="13" t="s">
        <v>73</v>
      </c>
      <c r="AY393" s="234" t="s">
        <v>128</v>
      </c>
    </row>
    <row r="394" s="13" customFormat="1">
      <c r="A394" s="13"/>
      <c r="B394" s="224"/>
      <c r="C394" s="225"/>
      <c r="D394" s="219" t="s">
        <v>139</v>
      </c>
      <c r="E394" s="226" t="s">
        <v>19</v>
      </c>
      <c r="F394" s="227" t="s">
        <v>438</v>
      </c>
      <c r="G394" s="225"/>
      <c r="H394" s="228">
        <v>98.909999999999997</v>
      </c>
      <c r="I394" s="229"/>
      <c r="J394" s="225"/>
      <c r="K394" s="225"/>
      <c r="L394" s="230"/>
      <c r="M394" s="231"/>
      <c r="N394" s="232"/>
      <c r="O394" s="232"/>
      <c r="P394" s="232"/>
      <c r="Q394" s="232"/>
      <c r="R394" s="232"/>
      <c r="S394" s="232"/>
      <c r="T394" s="23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4" t="s">
        <v>139</v>
      </c>
      <c r="AU394" s="234" t="s">
        <v>83</v>
      </c>
      <c r="AV394" s="13" t="s">
        <v>83</v>
      </c>
      <c r="AW394" s="13" t="s">
        <v>35</v>
      </c>
      <c r="AX394" s="13" t="s">
        <v>73</v>
      </c>
      <c r="AY394" s="234" t="s">
        <v>128</v>
      </c>
    </row>
    <row r="395" s="14" customFormat="1">
      <c r="A395" s="14"/>
      <c r="B395" s="235"/>
      <c r="C395" s="236"/>
      <c r="D395" s="219" t="s">
        <v>139</v>
      </c>
      <c r="E395" s="237" t="s">
        <v>19</v>
      </c>
      <c r="F395" s="238" t="s">
        <v>144</v>
      </c>
      <c r="G395" s="236"/>
      <c r="H395" s="239">
        <v>120.03</v>
      </c>
      <c r="I395" s="240"/>
      <c r="J395" s="236"/>
      <c r="K395" s="236"/>
      <c r="L395" s="241"/>
      <c r="M395" s="242"/>
      <c r="N395" s="243"/>
      <c r="O395" s="243"/>
      <c r="P395" s="243"/>
      <c r="Q395" s="243"/>
      <c r="R395" s="243"/>
      <c r="S395" s="243"/>
      <c r="T395" s="24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5" t="s">
        <v>139</v>
      </c>
      <c r="AU395" s="245" t="s">
        <v>83</v>
      </c>
      <c r="AV395" s="14" t="s">
        <v>136</v>
      </c>
      <c r="AW395" s="14" t="s">
        <v>35</v>
      </c>
      <c r="AX395" s="14" t="s">
        <v>81</v>
      </c>
      <c r="AY395" s="245" t="s">
        <v>128</v>
      </c>
    </row>
    <row r="396" s="2" customFormat="1" ht="16.5" customHeight="1">
      <c r="A396" s="39"/>
      <c r="B396" s="40"/>
      <c r="C396" s="205" t="s">
        <v>439</v>
      </c>
      <c r="D396" s="205" t="s">
        <v>130</v>
      </c>
      <c r="E396" s="206" t="s">
        <v>440</v>
      </c>
      <c r="F396" s="207" t="s">
        <v>441</v>
      </c>
      <c r="G396" s="208" t="s">
        <v>133</v>
      </c>
      <c r="H396" s="209">
        <v>240.06</v>
      </c>
      <c r="I396" s="210"/>
      <c r="J396" s="211">
        <f>ROUND(I396*H396,2)</f>
        <v>0</v>
      </c>
      <c r="K396" s="207" t="s">
        <v>134</v>
      </c>
      <c r="L396" s="212"/>
      <c r="M396" s="213" t="s">
        <v>19</v>
      </c>
      <c r="N396" s="214" t="s">
        <v>44</v>
      </c>
      <c r="O396" s="85"/>
      <c r="P396" s="215">
        <f>O396*H396</f>
        <v>0</v>
      </c>
      <c r="Q396" s="215">
        <v>1</v>
      </c>
      <c r="R396" s="215">
        <f>Q396*H396</f>
        <v>240.06</v>
      </c>
      <c r="S396" s="215">
        <v>0</v>
      </c>
      <c r="T396" s="216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17" t="s">
        <v>135</v>
      </c>
      <c r="AT396" s="217" t="s">
        <v>130</v>
      </c>
      <c r="AU396" s="217" t="s">
        <v>83</v>
      </c>
      <c r="AY396" s="18" t="s">
        <v>128</v>
      </c>
      <c r="BE396" s="218">
        <f>IF(N396="základní",J396,0)</f>
        <v>0</v>
      </c>
      <c r="BF396" s="218">
        <f>IF(N396="snížená",J396,0)</f>
        <v>0</v>
      </c>
      <c r="BG396" s="218">
        <f>IF(N396="zákl. přenesená",J396,0)</f>
        <v>0</v>
      </c>
      <c r="BH396" s="218">
        <f>IF(N396="sníž. přenesená",J396,0)</f>
        <v>0</v>
      </c>
      <c r="BI396" s="218">
        <f>IF(N396="nulová",J396,0)</f>
        <v>0</v>
      </c>
      <c r="BJ396" s="18" t="s">
        <v>81</v>
      </c>
      <c r="BK396" s="218">
        <f>ROUND(I396*H396,2)</f>
        <v>0</v>
      </c>
      <c r="BL396" s="18" t="s">
        <v>136</v>
      </c>
      <c r="BM396" s="217" t="s">
        <v>442</v>
      </c>
    </row>
    <row r="397" s="2" customFormat="1">
      <c r="A397" s="39"/>
      <c r="B397" s="40"/>
      <c r="C397" s="41"/>
      <c r="D397" s="219" t="s">
        <v>138</v>
      </c>
      <c r="E397" s="41"/>
      <c r="F397" s="220" t="s">
        <v>441</v>
      </c>
      <c r="G397" s="41"/>
      <c r="H397" s="41"/>
      <c r="I397" s="221"/>
      <c r="J397" s="41"/>
      <c r="K397" s="41"/>
      <c r="L397" s="45"/>
      <c r="M397" s="222"/>
      <c r="N397" s="223"/>
      <c r="O397" s="85"/>
      <c r="P397" s="85"/>
      <c r="Q397" s="85"/>
      <c r="R397" s="85"/>
      <c r="S397" s="85"/>
      <c r="T397" s="86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138</v>
      </c>
      <c r="AU397" s="18" t="s">
        <v>83</v>
      </c>
    </row>
    <row r="398" s="13" customFormat="1">
      <c r="A398" s="13"/>
      <c r="B398" s="224"/>
      <c r="C398" s="225"/>
      <c r="D398" s="219" t="s">
        <v>139</v>
      </c>
      <c r="E398" s="226" t="s">
        <v>19</v>
      </c>
      <c r="F398" s="227" t="s">
        <v>443</v>
      </c>
      <c r="G398" s="225"/>
      <c r="H398" s="228">
        <v>240.06</v>
      </c>
      <c r="I398" s="229"/>
      <c r="J398" s="225"/>
      <c r="K398" s="225"/>
      <c r="L398" s="230"/>
      <c r="M398" s="231"/>
      <c r="N398" s="232"/>
      <c r="O398" s="232"/>
      <c r="P398" s="232"/>
      <c r="Q398" s="232"/>
      <c r="R398" s="232"/>
      <c r="S398" s="232"/>
      <c r="T398" s="23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4" t="s">
        <v>139</v>
      </c>
      <c r="AU398" s="234" t="s">
        <v>83</v>
      </c>
      <c r="AV398" s="13" t="s">
        <v>83</v>
      </c>
      <c r="AW398" s="13" t="s">
        <v>35</v>
      </c>
      <c r="AX398" s="13" t="s">
        <v>81</v>
      </c>
      <c r="AY398" s="234" t="s">
        <v>128</v>
      </c>
    </row>
    <row r="399" s="2" customFormat="1" ht="16.5" customHeight="1">
      <c r="A399" s="39"/>
      <c r="B399" s="40"/>
      <c r="C399" s="246" t="s">
        <v>444</v>
      </c>
      <c r="D399" s="246" t="s">
        <v>145</v>
      </c>
      <c r="E399" s="247" t="s">
        <v>445</v>
      </c>
      <c r="F399" s="248" t="s">
        <v>446</v>
      </c>
      <c r="G399" s="249" t="s">
        <v>148</v>
      </c>
      <c r="H399" s="250">
        <v>7421.6599999999999</v>
      </c>
      <c r="I399" s="251"/>
      <c r="J399" s="252">
        <f>ROUND(I399*H399,2)</f>
        <v>0</v>
      </c>
      <c r="K399" s="248" t="s">
        <v>134</v>
      </c>
      <c r="L399" s="45"/>
      <c r="M399" s="253" t="s">
        <v>19</v>
      </c>
      <c r="N399" s="254" t="s">
        <v>44</v>
      </c>
      <c r="O399" s="85"/>
      <c r="P399" s="215">
        <f>O399*H399</f>
        <v>0</v>
      </c>
      <c r="Q399" s="215">
        <v>0</v>
      </c>
      <c r="R399" s="215">
        <f>Q399*H399</f>
        <v>0</v>
      </c>
      <c r="S399" s="215">
        <v>0</v>
      </c>
      <c r="T399" s="216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17" t="s">
        <v>136</v>
      </c>
      <c r="AT399" s="217" t="s">
        <v>145</v>
      </c>
      <c r="AU399" s="217" t="s">
        <v>83</v>
      </c>
      <c r="AY399" s="18" t="s">
        <v>128</v>
      </c>
      <c r="BE399" s="218">
        <f>IF(N399="základní",J399,0)</f>
        <v>0</v>
      </c>
      <c r="BF399" s="218">
        <f>IF(N399="snížená",J399,0)</f>
        <v>0</v>
      </c>
      <c r="BG399" s="218">
        <f>IF(N399="zákl. přenesená",J399,0)</f>
        <v>0</v>
      </c>
      <c r="BH399" s="218">
        <f>IF(N399="sníž. přenesená",J399,0)</f>
        <v>0</v>
      </c>
      <c r="BI399" s="218">
        <f>IF(N399="nulová",J399,0)</f>
        <v>0</v>
      </c>
      <c r="BJ399" s="18" t="s">
        <v>81</v>
      </c>
      <c r="BK399" s="218">
        <f>ROUND(I399*H399,2)</f>
        <v>0</v>
      </c>
      <c r="BL399" s="18" t="s">
        <v>136</v>
      </c>
      <c r="BM399" s="217" t="s">
        <v>447</v>
      </c>
    </row>
    <row r="400" s="2" customFormat="1">
      <c r="A400" s="39"/>
      <c r="B400" s="40"/>
      <c r="C400" s="41"/>
      <c r="D400" s="219" t="s">
        <v>138</v>
      </c>
      <c r="E400" s="41"/>
      <c r="F400" s="220" t="s">
        <v>448</v>
      </c>
      <c r="G400" s="41"/>
      <c r="H400" s="41"/>
      <c r="I400" s="221"/>
      <c r="J400" s="41"/>
      <c r="K400" s="41"/>
      <c r="L400" s="45"/>
      <c r="M400" s="222"/>
      <c r="N400" s="223"/>
      <c r="O400" s="85"/>
      <c r="P400" s="85"/>
      <c r="Q400" s="85"/>
      <c r="R400" s="85"/>
      <c r="S400" s="85"/>
      <c r="T400" s="86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138</v>
      </c>
      <c r="AU400" s="18" t="s">
        <v>83</v>
      </c>
    </row>
    <row r="401" s="2" customFormat="1">
      <c r="A401" s="39"/>
      <c r="B401" s="40"/>
      <c r="C401" s="41"/>
      <c r="D401" s="255" t="s">
        <v>151</v>
      </c>
      <c r="E401" s="41"/>
      <c r="F401" s="256" t="s">
        <v>449</v>
      </c>
      <c r="G401" s="41"/>
      <c r="H401" s="41"/>
      <c r="I401" s="221"/>
      <c r="J401" s="41"/>
      <c r="K401" s="41"/>
      <c r="L401" s="45"/>
      <c r="M401" s="222"/>
      <c r="N401" s="223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151</v>
      </c>
      <c r="AU401" s="18" t="s">
        <v>83</v>
      </c>
    </row>
    <row r="402" s="13" customFormat="1">
      <c r="A402" s="13"/>
      <c r="B402" s="224"/>
      <c r="C402" s="225"/>
      <c r="D402" s="219" t="s">
        <v>139</v>
      </c>
      <c r="E402" s="226" t="s">
        <v>19</v>
      </c>
      <c r="F402" s="227" t="s">
        <v>450</v>
      </c>
      <c r="G402" s="225"/>
      <c r="H402" s="228">
        <v>5268.0799999999999</v>
      </c>
      <c r="I402" s="229"/>
      <c r="J402" s="225"/>
      <c r="K402" s="225"/>
      <c r="L402" s="230"/>
      <c r="M402" s="231"/>
      <c r="N402" s="232"/>
      <c r="O402" s="232"/>
      <c r="P402" s="232"/>
      <c r="Q402" s="232"/>
      <c r="R402" s="232"/>
      <c r="S402" s="232"/>
      <c r="T402" s="23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4" t="s">
        <v>139</v>
      </c>
      <c r="AU402" s="234" t="s">
        <v>83</v>
      </c>
      <c r="AV402" s="13" t="s">
        <v>83</v>
      </c>
      <c r="AW402" s="13" t="s">
        <v>35</v>
      </c>
      <c r="AX402" s="13" t="s">
        <v>73</v>
      </c>
      <c r="AY402" s="234" t="s">
        <v>128</v>
      </c>
    </row>
    <row r="403" s="13" customFormat="1">
      <c r="A403" s="13"/>
      <c r="B403" s="224"/>
      <c r="C403" s="225"/>
      <c r="D403" s="219" t="s">
        <v>139</v>
      </c>
      <c r="E403" s="226" t="s">
        <v>19</v>
      </c>
      <c r="F403" s="227" t="s">
        <v>451</v>
      </c>
      <c r="G403" s="225"/>
      <c r="H403" s="228">
        <v>897.83000000000004</v>
      </c>
      <c r="I403" s="229"/>
      <c r="J403" s="225"/>
      <c r="K403" s="225"/>
      <c r="L403" s="230"/>
      <c r="M403" s="231"/>
      <c r="N403" s="232"/>
      <c r="O403" s="232"/>
      <c r="P403" s="232"/>
      <c r="Q403" s="232"/>
      <c r="R403" s="232"/>
      <c r="S403" s="232"/>
      <c r="T403" s="23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4" t="s">
        <v>139</v>
      </c>
      <c r="AU403" s="234" t="s">
        <v>83</v>
      </c>
      <c r="AV403" s="13" t="s">
        <v>83</v>
      </c>
      <c r="AW403" s="13" t="s">
        <v>35</v>
      </c>
      <c r="AX403" s="13" t="s">
        <v>73</v>
      </c>
      <c r="AY403" s="234" t="s">
        <v>128</v>
      </c>
    </row>
    <row r="404" s="13" customFormat="1">
      <c r="A404" s="13"/>
      <c r="B404" s="224"/>
      <c r="C404" s="225"/>
      <c r="D404" s="219" t="s">
        <v>139</v>
      </c>
      <c r="E404" s="226" t="s">
        <v>19</v>
      </c>
      <c r="F404" s="227" t="s">
        <v>452</v>
      </c>
      <c r="G404" s="225"/>
      <c r="H404" s="228">
        <v>145.62000000000001</v>
      </c>
      <c r="I404" s="229"/>
      <c r="J404" s="225"/>
      <c r="K404" s="225"/>
      <c r="L404" s="230"/>
      <c r="M404" s="231"/>
      <c r="N404" s="232"/>
      <c r="O404" s="232"/>
      <c r="P404" s="232"/>
      <c r="Q404" s="232"/>
      <c r="R404" s="232"/>
      <c r="S404" s="232"/>
      <c r="T404" s="23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4" t="s">
        <v>139</v>
      </c>
      <c r="AU404" s="234" t="s">
        <v>83</v>
      </c>
      <c r="AV404" s="13" t="s">
        <v>83</v>
      </c>
      <c r="AW404" s="13" t="s">
        <v>35</v>
      </c>
      <c r="AX404" s="13" t="s">
        <v>73</v>
      </c>
      <c r="AY404" s="234" t="s">
        <v>128</v>
      </c>
    </row>
    <row r="405" s="13" customFormat="1">
      <c r="A405" s="13"/>
      <c r="B405" s="224"/>
      <c r="C405" s="225"/>
      <c r="D405" s="219" t="s">
        <v>139</v>
      </c>
      <c r="E405" s="226" t="s">
        <v>19</v>
      </c>
      <c r="F405" s="227" t="s">
        <v>453</v>
      </c>
      <c r="G405" s="225"/>
      <c r="H405" s="228">
        <v>1110.1300000000001</v>
      </c>
      <c r="I405" s="229"/>
      <c r="J405" s="225"/>
      <c r="K405" s="225"/>
      <c r="L405" s="230"/>
      <c r="M405" s="231"/>
      <c r="N405" s="232"/>
      <c r="O405" s="232"/>
      <c r="P405" s="232"/>
      <c r="Q405" s="232"/>
      <c r="R405" s="232"/>
      <c r="S405" s="232"/>
      <c r="T405" s="23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4" t="s">
        <v>139</v>
      </c>
      <c r="AU405" s="234" t="s">
        <v>83</v>
      </c>
      <c r="AV405" s="13" t="s">
        <v>83</v>
      </c>
      <c r="AW405" s="13" t="s">
        <v>35</v>
      </c>
      <c r="AX405" s="13" t="s">
        <v>73</v>
      </c>
      <c r="AY405" s="234" t="s">
        <v>128</v>
      </c>
    </row>
    <row r="406" s="14" customFormat="1">
      <c r="A406" s="14"/>
      <c r="B406" s="235"/>
      <c r="C406" s="236"/>
      <c r="D406" s="219" t="s">
        <v>139</v>
      </c>
      <c r="E406" s="237" t="s">
        <v>19</v>
      </c>
      <c r="F406" s="238" t="s">
        <v>144</v>
      </c>
      <c r="G406" s="236"/>
      <c r="H406" s="239">
        <v>7421.6599999999999</v>
      </c>
      <c r="I406" s="240"/>
      <c r="J406" s="236"/>
      <c r="K406" s="236"/>
      <c r="L406" s="241"/>
      <c r="M406" s="242"/>
      <c r="N406" s="243"/>
      <c r="O406" s="243"/>
      <c r="P406" s="243"/>
      <c r="Q406" s="243"/>
      <c r="R406" s="243"/>
      <c r="S406" s="243"/>
      <c r="T406" s="24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5" t="s">
        <v>139</v>
      </c>
      <c r="AU406" s="245" t="s">
        <v>83</v>
      </c>
      <c r="AV406" s="14" t="s">
        <v>136</v>
      </c>
      <c r="AW406" s="14" t="s">
        <v>35</v>
      </c>
      <c r="AX406" s="14" t="s">
        <v>81</v>
      </c>
      <c r="AY406" s="245" t="s">
        <v>128</v>
      </c>
    </row>
    <row r="407" s="2" customFormat="1" ht="21.75" customHeight="1">
      <c r="A407" s="39"/>
      <c r="B407" s="40"/>
      <c r="C407" s="246" t="s">
        <v>454</v>
      </c>
      <c r="D407" s="246" t="s">
        <v>145</v>
      </c>
      <c r="E407" s="247" t="s">
        <v>455</v>
      </c>
      <c r="F407" s="248" t="s">
        <v>456</v>
      </c>
      <c r="G407" s="249" t="s">
        <v>148</v>
      </c>
      <c r="H407" s="250">
        <v>214.03</v>
      </c>
      <c r="I407" s="251"/>
      <c r="J407" s="252">
        <f>ROUND(I407*H407,2)</f>
        <v>0</v>
      </c>
      <c r="K407" s="248" t="s">
        <v>134</v>
      </c>
      <c r="L407" s="45"/>
      <c r="M407" s="253" t="s">
        <v>19</v>
      </c>
      <c r="N407" s="254" t="s">
        <v>44</v>
      </c>
      <c r="O407" s="85"/>
      <c r="P407" s="215">
        <f>O407*H407</f>
        <v>0</v>
      </c>
      <c r="Q407" s="215">
        <v>0</v>
      </c>
      <c r="R407" s="215">
        <f>Q407*H407</f>
        <v>0</v>
      </c>
      <c r="S407" s="215">
        <v>0</v>
      </c>
      <c r="T407" s="216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17" t="s">
        <v>136</v>
      </c>
      <c r="AT407" s="217" t="s">
        <v>145</v>
      </c>
      <c r="AU407" s="217" t="s">
        <v>83</v>
      </c>
      <c r="AY407" s="18" t="s">
        <v>128</v>
      </c>
      <c r="BE407" s="218">
        <f>IF(N407="základní",J407,0)</f>
        <v>0</v>
      </c>
      <c r="BF407" s="218">
        <f>IF(N407="snížená",J407,0)</f>
        <v>0</v>
      </c>
      <c r="BG407" s="218">
        <f>IF(N407="zákl. přenesená",J407,0)</f>
        <v>0</v>
      </c>
      <c r="BH407" s="218">
        <f>IF(N407="sníž. přenesená",J407,0)</f>
        <v>0</v>
      </c>
      <c r="BI407" s="218">
        <f>IF(N407="nulová",J407,0)</f>
        <v>0</v>
      </c>
      <c r="BJ407" s="18" t="s">
        <v>81</v>
      </c>
      <c r="BK407" s="218">
        <f>ROUND(I407*H407,2)</f>
        <v>0</v>
      </c>
      <c r="BL407" s="18" t="s">
        <v>136</v>
      </c>
      <c r="BM407" s="217" t="s">
        <v>457</v>
      </c>
    </row>
    <row r="408" s="2" customFormat="1">
      <c r="A408" s="39"/>
      <c r="B408" s="40"/>
      <c r="C408" s="41"/>
      <c r="D408" s="219" t="s">
        <v>138</v>
      </c>
      <c r="E408" s="41"/>
      <c r="F408" s="220" t="s">
        <v>458</v>
      </c>
      <c r="G408" s="41"/>
      <c r="H408" s="41"/>
      <c r="I408" s="221"/>
      <c r="J408" s="41"/>
      <c r="K408" s="41"/>
      <c r="L408" s="45"/>
      <c r="M408" s="222"/>
      <c r="N408" s="223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138</v>
      </c>
      <c r="AU408" s="18" t="s">
        <v>83</v>
      </c>
    </row>
    <row r="409" s="2" customFormat="1">
      <c r="A409" s="39"/>
      <c r="B409" s="40"/>
      <c r="C409" s="41"/>
      <c r="D409" s="255" t="s">
        <v>151</v>
      </c>
      <c r="E409" s="41"/>
      <c r="F409" s="256" t="s">
        <v>459</v>
      </c>
      <c r="G409" s="41"/>
      <c r="H409" s="41"/>
      <c r="I409" s="221"/>
      <c r="J409" s="41"/>
      <c r="K409" s="41"/>
      <c r="L409" s="45"/>
      <c r="M409" s="222"/>
      <c r="N409" s="223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151</v>
      </c>
      <c r="AU409" s="18" t="s">
        <v>83</v>
      </c>
    </row>
    <row r="410" s="13" customFormat="1">
      <c r="A410" s="13"/>
      <c r="B410" s="224"/>
      <c r="C410" s="225"/>
      <c r="D410" s="219" t="s">
        <v>139</v>
      </c>
      <c r="E410" s="226" t="s">
        <v>19</v>
      </c>
      <c r="F410" s="227" t="s">
        <v>460</v>
      </c>
      <c r="G410" s="225"/>
      <c r="H410" s="228">
        <v>214.03</v>
      </c>
      <c r="I410" s="229"/>
      <c r="J410" s="225"/>
      <c r="K410" s="225"/>
      <c r="L410" s="230"/>
      <c r="M410" s="231"/>
      <c r="N410" s="232"/>
      <c r="O410" s="232"/>
      <c r="P410" s="232"/>
      <c r="Q410" s="232"/>
      <c r="R410" s="232"/>
      <c r="S410" s="232"/>
      <c r="T410" s="23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4" t="s">
        <v>139</v>
      </c>
      <c r="AU410" s="234" t="s">
        <v>83</v>
      </c>
      <c r="AV410" s="13" t="s">
        <v>83</v>
      </c>
      <c r="AW410" s="13" t="s">
        <v>35</v>
      </c>
      <c r="AX410" s="13" t="s">
        <v>81</v>
      </c>
      <c r="AY410" s="234" t="s">
        <v>128</v>
      </c>
    </row>
    <row r="411" s="2" customFormat="1" ht="16.5" customHeight="1">
      <c r="A411" s="39"/>
      <c r="B411" s="40"/>
      <c r="C411" s="205" t="s">
        <v>461</v>
      </c>
      <c r="D411" s="205" t="s">
        <v>130</v>
      </c>
      <c r="E411" s="206" t="s">
        <v>462</v>
      </c>
      <c r="F411" s="207" t="s">
        <v>463</v>
      </c>
      <c r="G411" s="208" t="s">
        <v>133</v>
      </c>
      <c r="H411" s="209">
        <v>61.283999999999999</v>
      </c>
      <c r="I411" s="210"/>
      <c r="J411" s="211">
        <f>ROUND(I411*H411,2)</f>
        <v>0</v>
      </c>
      <c r="K411" s="207" t="s">
        <v>134</v>
      </c>
      <c r="L411" s="212"/>
      <c r="M411" s="213" t="s">
        <v>19</v>
      </c>
      <c r="N411" s="214" t="s">
        <v>44</v>
      </c>
      <c r="O411" s="85"/>
      <c r="P411" s="215">
        <f>O411*H411</f>
        <v>0</v>
      </c>
      <c r="Q411" s="215">
        <v>1</v>
      </c>
      <c r="R411" s="215">
        <f>Q411*H411</f>
        <v>61.283999999999999</v>
      </c>
      <c r="S411" s="215">
        <v>0</v>
      </c>
      <c r="T411" s="216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17" t="s">
        <v>135</v>
      </c>
      <c r="AT411" s="217" t="s">
        <v>130</v>
      </c>
      <c r="AU411" s="217" t="s">
        <v>83</v>
      </c>
      <c r="AY411" s="18" t="s">
        <v>128</v>
      </c>
      <c r="BE411" s="218">
        <f>IF(N411="základní",J411,0)</f>
        <v>0</v>
      </c>
      <c r="BF411" s="218">
        <f>IF(N411="snížená",J411,0)</f>
        <v>0</v>
      </c>
      <c r="BG411" s="218">
        <f>IF(N411="zákl. přenesená",J411,0)</f>
        <v>0</v>
      </c>
      <c r="BH411" s="218">
        <f>IF(N411="sníž. přenesená",J411,0)</f>
        <v>0</v>
      </c>
      <c r="BI411" s="218">
        <f>IF(N411="nulová",J411,0)</f>
        <v>0</v>
      </c>
      <c r="BJ411" s="18" t="s">
        <v>81</v>
      </c>
      <c r="BK411" s="218">
        <f>ROUND(I411*H411,2)</f>
        <v>0</v>
      </c>
      <c r="BL411" s="18" t="s">
        <v>136</v>
      </c>
      <c r="BM411" s="217" t="s">
        <v>464</v>
      </c>
    </row>
    <row r="412" s="2" customFormat="1">
      <c r="A412" s="39"/>
      <c r="B412" s="40"/>
      <c r="C412" s="41"/>
      <c r="D412" s="219" t="s">
        <v>138</v>
      </c>
      <c r="E412" s="41"/>
      <c r="F412" s="220" t="s">
        <v>463</v>
      </c>
      <c r="G412" s="41"/>
      <c r="H412" s="41"/>
      <c r="I412" s="221"/>
      <c r="J412" s="41"/>
      <c r="K412" s="41"/>
      <c r="L412" s="45"/>
      <c r="M412" s="222"/>
      <c r="N412" s="223"/>
      <c r="O412" s="85"/>
      <c r="P412" s="85"/>
      <c r="Q412" s="85"/>
      <c r="R412" s="85"/>
      <c r="S412" s="85"/>
      <c r="T412" s="86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138</v>
      </c>
      <c r="AU412" s="18" t="s">
        <v>83</v>
      </c>
    </row>
    <row r="413" s="13" customFormat="1">
      <c r="A413" s="13"/>
      <c r="B413" s="224"/>
      <c r="C413" s="225"/>
      <c r="D413" s="219" t="s">
        <v>139</v>
      </c>
      <c r="E413" s="226" t="s">
        <v>19</v>
      </c>
      <c r="F413" s="227" t="s">
        <v>465</v>
      </c>
      <c r="G413" s="225"/>
      <c r="H413" s="228">
        <v>61.283999999999999</v>
      </c>
      <c r="I413" s="229"/>
      <c r="J413" s="225"/>
      <c r="K413" s="225"/>
      <c r="L413" s="230"/>
      <c r="M413" s="231"/>
      <c r="N413" s="232"/>
      <c r="O413" s="232"/>
      <c r="P413" s="232"/>
      <c r="Q413" s="232"/>
      <c r="R413" s="232"/>
      <c r="S413" s="232"/>
      <c r="T413" s="23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4" t="s">
        <v>139</v>
      </c>
      <c r="AU413" s="234" t="s">
        <v>83</v>
      </c>
      <c r="AV413" s="13" t="s">
        <v>83</v>
      </c>
      <c r="AW413" s="13" t="s">
        <v>35</v>
      </c>
      <c r="AX413" s="13" t="s">
        <v>81</v>
      </c>
      <c r="AY413" s="234" t="s">
        <v>128</v>
      </c>
    </row>
    <row r="414" s="2" customFormat="1" ht="16.5" customHeight="1">
      <c r="A414" s="39"/>
      <c r="B414" s="40"/>
      <c r="C414" s="246" t="s">
        <v>466</v>
      </c>
      <c r="D414" s="246" t="s">
        <v>145</v>
      </c>
      <c r="E414" s="247" t="s">
        <v>467</v>
      </c>
      <c r="F414" s="248" t="s">
        <v>468</v>
      </c>
      <c r="G414" s="249" t="s">
        <v>148</v>
      </c>
      <c r="H414" s="250">
        <v>214.03</v>
      </c>
      <c r="I414" s="251"/>
      <c r="J414" s="252">
        <f>ROUND(I414*H414,2)</f>
        <v>0</v>
      </c>
      <c r="K414" s="248" t="s">
        <v>134</v>
      </c>
      <c r="L414" s="45"/>
      <c r="M414" s="253" t="s">
        <v>19</v>
      </c>
      <c r="N414" s="254" t="s">
        <v>44</v>
      </c>
      <c r="O414" s="85"/>
      <c r="P414" s="215">
        <f>O414*H414</f>
        <v>0</v>
      </c>
      <c r="Q414" s="215">
        <v>0</v>
      </c>
      <c r="R414" s="215">
        <f>Q414*H414</f>
        <v>0</v>
      </c>
      <c r="S414" s="215">
        <v>0</v>
      </c>
      <c r="T414" s="216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17" t="s">
        <v>136</v>
      </c>
      <c r="AT414" s="217" t="s">
        <v>145</v>
      </c>
      <c r="AU414" s="217" t="s">
        <v>83</v>
      </c>
      <c r="AY414" s="18" t="s">
        <v>128</v>
      </c>
      <c r="BE414" s="218">
        <f>IF(N414="základní",J414,0)</f>
        <v>0</v>
      </c>
      <c r="BF414" s="218">
        <f>IF(N414="snížená",J414,0)</f>
        <v>0</v>
      </c>
      <c r="BG414" s="218">
        <f>IF(N414="zákl. přenesená",J414,0)</f>
        <v>0</v>
      </c>
      <c r="BH414" s="218">
        <f>IF(N414="sníž. přenesená",J414,0)</f>
        <v>0</v>
      </c>
      <c r="BI414" s="218">
        <f>IF(N414="nulová",J414,0)</f>
        <v>0</v>
      </c>
      <c r="BJ414" s="18" t="s">
        <v>81</v>
      </c>
      <c r="BK414" s="218">
        <f>ROUND(I414*H414,2)</f>
        <v>0</v>
      </c>
      <c r="BL414" s="18" t="s">
        <v>136</v>
      </c>
      <c r="BM414" s="217" t="s">
        <v>469</v>
      </c>
    </row>
    <row r="415" s="2" customFormat="1">
      <c r="A415" s="39"/>
      <c r="B415" s="40"/>
      <c r="C415" s="41"/>
      <c r="D415" s="219" t="s">
        <v>138</v>
      </c>
      <c r="E415" s="41"/>
      <c r="F415" s="220" t="s">
        <v>470</v>
      </c>
      <c r="G415" s="41"/>
      <c r="H415" s="41"/>
      <c r="I415" s="221"/>
      <c r="J415" s="41"/>
      <c r="K415" s="41"/>
      <c r="L415" s="45"/>
      <c r="M415" s="222"/>
      <c r="N415" s="223"/>
      <c r="O415" s="85"/>
      <c r="P415" s="85"/>
      <c r="Q415" s="85"/>
      <c r="R415" s="85"/>
      <c r="S415" s="85"/>
      <c r="T415" s="86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138</v>
      </c>
      <c r="AU415" s="18" t="s">
        <v>83</v>
      </c>
    </row>
    <row r="416" s="2" customFormat="1">
      <c r="A416" s="39"/>
      <c r="B416" s="40"/>
      <c r="C416" s="41"/>
      <c r="D416" s="255" t="s">
        <v>151</v>
      </c>
      <c r="E416" s="41"/>
      <c r="F416" s="256" t="s">
        <v>471</v>
      </c>
      <c r="G416" s="41"/>
      <c r="H416" s="41"/>
      <c r="I416" s="221"/>
      <c r="J416" s="41"/>
      <c r="K416" s="41"/>
      <c r="L416" s="45"/>
      <c r="M416" s="222"/>
      <c r="N416" s="223"/>
      <c r="O416" s="85"/>
      <c r="P416" s="85"/>
      <c r="Q416" s="85"/>
      <c r="R416" s="85"/>
      <c r="S416" s="85"/>
      <c r="T416" s="86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151</v>
      </c>
      <c r="AU416" s="18" t="s">
        <v>83</v>
      </c>
    </row>
    <row r="417" s="13" customFormat="1">
      <c r="A417" s="13"/>
      <c r="B417" s="224"/>
      <c r="C417" s="225"/>
      <c r="D417" s="219" t="s">
        <v>139</v>
      </c>
      <c r="E417" s="226" t="s">
        <v>19</v>
      </c>
      <c r="F417" s="227" t="s">
        <v>460</v>
      </c>
      <c r="G417" s="225"/>
      <c r="H417" s="228">
        <v>214.03</v>
      </c>
      <c r="I417" s="229"/>
      <c r="J417" s="225"/>
      <c r="K417" s="225"/>
      <c r="L417" s="230"/>
      <c r="M417" s="231"/>
      <c r="N417" s="232"/>
      <c r="O417" s="232"/>
      <c r="P417" s="232"/>
      <c r="Q417" s="232"/>
      <c r="R417" s="232"/>
      <c r="S417" s="232"/>
      <c r="T417" s="23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4" t="s">
        <v>139</v>
      </c>
      <c r="AU417" s="234" t="s">
        <v>83</v>
      </c>
      <c r="AV417" s="13" t="s">
        <v>83</v>
      </c>
      <c r="AW417" s="13" t="s">
        <v>35</v>
      </c>
      <c r="AX417" s="13" t="s">
        <v>81</v>
      </c>
      <c r="AY417" s="234" t="s">
        <v>128</v>
      </c>
    </row>
    <row r="418" s="2" customFormat="1" ht="16.5" customHeight="1">
      <c r="A418" s="39"/>
      <c r="B418" s="40"/>
      <c r="C418" s="205" t="s">
        <v>472</v>
      </c>
      <c r="D418" s="205" t="s">
        <v>130</v>
      </c>
      <c r="E418" s="206" t="s">
        <v>473</v>
      </c>
      <c r="F418" s="207" t="s">
        <v>474</v>
      </c>
      <c r="G418" s="208" t="s">
        <v>475</v>
      </c>
      <c r="H418" s="209">
        <v>4.2809999999999997</v>
      </c>
      <c r="I418" s="210"/>
      <c r="J418" s="211">
        <f>ROUND(I418*H418,2)</f>
        <v>0</v>
      </c>
      <c r="K418" s="207" t="s">
        <v>134</v>
      </c>
      <c r="L418" s="212"/>
      <c r="M418" s="213" t="s">
        <v>19</v>
      </c>
      <c r="N418" s="214" t="s">
        <v>44</v>
      </c>
      <c r="O418" s="85"/>
      <c r="P418" s="215">
        <f>O418*H418</f>
        <v>0</v>
      </c>
      <c r="Q418" s="215">
        <v>0.001</v>
      </c>
      <c r="R418" s="215">
        <f>Q418*H418</f>
        <v>0.0042810000000000001</v>
      </c>
      <c r="S418" s="215">
        <v>0</v>
      </c>
      <c r="T418" s="216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17" t="s">
        <v>135</v>
      </c>
      <c r="AT418" s="217" t="s">
        <v>130</v>
      </c>
      <c r="AU418" s="217" t="s">
        <v>83</v>
      </c>
      <c r="AY418" s="18" t="s">
        <v>128</v>
      </c>
      <c r="BE418" s="218">
        <f>IF(N418="základní",J418,0)</f>
        <v>0</v>
      </c>
      <c r="BF418" s="218">
        <f>IF(N418="snížená",J418,0)</f>
        <v>0</v>
      </c>
      <c r="BG418" s="218">
        <f>IF(N418="zákl. přenesená",J418,0)</f>
        <v>0</v>
      </c>
      <c r="BH418" s="218">
        <f>IF(N418="sníž. přenesená",J418,0)</f>
        <v>0</v>
      </c>
      <c r="BI418" s="218">
        <f>IF(N418="nulová",J418,0)</f>
        <v>0</v>
      </c>
      <c r="BJ418" s="18" t="s">
        <v>81</v>
      </c>
      <c r="BK418" s="218">
        <f>ROUND(I418*H418,2)</f>
        <v>0</v>
      </c>
      <c r="BL418" s="18" t="s">
        <v>136</v>
      </c>
      <c r="BM418" s="217" t="s">
        <v>476</v>
      </c>
    </row>
    <row r="419" s="2" customFormat="1">
      <c r="A419" s="39"/>
      <c r="B419" s="40"/>
      <c r="C419" s="41"/>
      <c r="D419" s="219" t="s">
        <v>138</v>
      </c>
      <c r="E419" s="41"/>
      <c r="F419" s="220" t="s">
        <v>474</v>
      </c>
      <c r="G419" s="41"/>
      <c r="H419" s="41"/>
      <c r="I419" s="221"/>
      <c r="J419" s="41"/>
      <c r="K419" s="41"/>
      <c r="L419" s="45"/>
      <c r="M419" s="222"/>
      <c r="N419" s="223"/>
      <c r="O419" s="85"/>
      <c r="P419" s="85"/>
      <c r="Q419" s="85"/>
      <c r="R419" s="85"/>
      <c r="S419" s="85"/>
      <c r="T419" s="86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138</v>
      </c>
      <c r="AU419" s="18" t="s">
        <v>83</v>
      </c>
    </row>
    <row r="420" s="13" customFormat="1">
      <c r="A420" s="13"/>
      <c r="B420" s="224"/>
      <c r="C420" s="225"/>
      <c r="D420" s="219" t="s">
        <v>139</v>
      </c>
      <c r="E420" s="226" t="s">
        <v>19</v>
      </c>
      <c r="F420" s="227" t="s">
        <v>477</v>
      </c>
      <c r="G420" s="225"/>
      <c r="H420" s="228">
        <v>4.2809999999999997</v>
      </c>
      <c r="I420" s="229"/>
      <c r="J420" s="225"/>
      <c r="K420" s="225"/>
      <c r="L420" s="230"/>
      <c r="M420" s="231"/>
      <c r="N420" s="232"/>
      <c r="O420" s="232"/>
      <c r="P420" s="232"/>
      <c r="Q420" s="232"/>
      <c r="R420" s="232"/>
      <c r="S420" s="232"/>
      <c r="T420" s="23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4" t="s">
        <v>139</v>
      </c>
      <c r="AU420" s="234" t="s">
        <v>83</v>
      </c>
      <c r="AV420" s="13" t="s">
        <v>83</v>
      </c>
      <c r="AW420" s="13" t="s">
        <v>35</v>
      </c>
      <c r="AX420" s="13" t="s">
        <v>81</v>
      </c>
      <c r="AY420" s="234" t="s">
        <v>128</v>
      </c>
    </row>
    <row r="421" s="12" customFormat="1" ht="22.8" customHeight="1">
      <c r="A421" s="12"/>
      <c r="B421" s="189"/>
      <c r="C421" s="190"/>
      <c r="D421" s="191" t="s">
        <v>72</v>
      </c>
      <c r="E421" s="203" t="s">
        <v>161</v>
      </c>
      <c r="F421" s="203" t="s">
        <v>478</v>
      </c>
      <c r="G421" s="190"/>
      <c r="H421" s="190"/>
      <c r="I421" s="193"/>
      <c r="J421" s="204">
        <f>BK421</f>
        <v>0</v>
      </c>
      <c r="K421" s="190"/>
      <c r="L421" s="195"/>
      <c r="M421" s="196"/>
      <c r="N421" s="197"/>
      <c r="O421" s="197"/>
      <c r="P421" s="198">
        <f>SUM(P422:P425)</f>
        <v>0</v>
      </c>
      <c r="Q421" s="197"/>
      <c r="R421" s="198">
        <f>SUM(R422:R425)</f>
        <v>0.63324999999999998</v>
      </c>
      <c r="S421" s="197"/>
      <c r="T421" s="199">
        <f>SUM(T422:T425)</f>
        <v>0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200" t="s">
        <v>81</v>
      </c>
      <c r="AT421" s="201" t="s">
        <v>72</v>
      </c>
      <c r="AU421" s="201" t="s">
        <v>81</v>
      </c>
      <c r="AY421" s="200" t="s">
        <v>128</v>
      </c>
      <c r="BK421" s="202">
        <f>SUM(BK422:BK425)</f>
        <v>0</v>
      </c>
    </row>
    <row r="422" s="2" customFormat="1" ht="16.5" customHeight="1">
      <c r="A422" s="39"/>
      <c r="B422" s="40"/>
      <c r="C422" s="246" t="s">
        <v>479</v>
      </c>
      <c r="D422" s="246" t="s">
        <v>145</v>
      </c>
      <c r="E422" s="247" t="s">
        <v>480</v>
      </c>
      <c r="F422" s="248" t="s">
        <v>481</v>
      </c>
      <c r="G422" s="249" t="s">
        <v>345</v>
      </c>
      <c r="H422" s="250">
        <v>25</v>
      </c>
      <c r="I422" s="251"/>
      <c r="J422" s="252">
        <f>ROUND(I422*H422,2)</f>
        <v>0</v>
      </c>
      <c r="K422" s="248" t="s">
        <v>134</v>
      </c>
      <c r="L422" s="45"/>
      <c r="M422" s="253" t="s">
        <v>19</v>
      </c>
      <c r="N422" s="254" t="s">
        <v>44</v>
      </c>
      <c r="O422" s="85"/>
      <c r="P422" s="215">
        <f>O422*H422</f>
        <v>0</v>
      </c>
      <c r="Q422" s="215">
        <v>0.025329999999999998</v>
      </c>
      <c r="R422" s="215">
        <f>Q422*H422</f>
        <v>0.63324999999999998</v>
      </c>
      <c r="S422" s="215">
        <v>0</v>
      </c>
      <c r="T422" s="216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17" t="s">
        <v>136</v>
      </c>
      <c r="AT422" s="217" t="s">
        <v>145</v>
      </c>
      <c r="AU422" s="217" t="s">
        <v>83</v>
      </c>
      <c r="AY422" s="18" t="s">
        <v>128</v>
      </c>
      <c r="BE422" s="218">
        <f>IF(N422="základní",J422,0)</f>
        <v>0</v>
      </c>
      <c r="BF422" s="218">
        <f>IF(N422="snížená",J422,0)</f>
        <v>0</v>
      </c>
      <c r="BG422" s="218">
        <f>IF(N422="zákl. přenesená",J422,0)</f>
        <v>0</v>
      </c>
      <c r="BH422" s="218">
        <f>IF(N422="sníž. přenesená",J422,0)</f>
        <v>0</v>
      </c>
      <c r="BI422" s="218">
        <f>IF(N422="nulová",J422,0)</f>
        <v>0</v>
      </c>
      <c r="BJ422" s="18" t="s">
        <v>81</v>
      </c>
      <c r="BK422" s="218">
        <f>ROUND(I422*H422,2)</f>
        <v>0</v>
      </c>
      <c r="BL422" s="18" t="s">
        <v>136</v>
      </c>
      <c r="BM422" s="217" t="s">
        <v>482</v>
      </c>
    </row>
    <row r="423" s="2" customFormat="1">
      <c r="A423" s="39"/>
      <c r="B423" s="40"/>
      <c r="C423" s="41"/>
      <c r="D423" s="219" t="s">
        <v>138</v>
      </c>
      <c r="E423" s="41"/>
      <c r="F423" s="220" t="s">
        <v>483</v>
      </c>
      <c r="G423" s="41"/>
      <c r="H423" s="41"/>
      <c r="I423" s="221"/>
      <c r="J423" s="41"/>
      <c r="K423" s="41"/>
      <c r="L423" s="45"/>
      <c r="M423" s="222"/>
      <c r="N423" s="223"/>
      <c r="O423" s="85"/>
      <c r="P423" s="85"/>
      <c r="Q423" s="85"/>
      <c r="R423" s="85"/>
      <c r="S423" s="85"/>
      <c r="T423" s="86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138</v>
      </c>
      <c r="AU423" s="18" t="s">
        <v>83</v>
      </c>
    </row>
    <row r="424" s="2" customFormat="1">
      <c r="A424" s="39"/>
      <c r="B424" s="40"/>
      <c r="C424" s="41"/>
      <c r="D424" s="255" t="s">
        <v>151</v>
      </c>
      <c r="E424" s="41"/>
      <c r="F424" s="256" t="s">
        <v>484</v>
      </c>
      <c r="G424" s="41"/>
      <c r="H424" s="41"/>
      <c r="I424" s="221"/>
      <c r="J424" s="41"/>
      <c r="K424" s="41"/>
      <c r="L424" s="45"/>
      <c r="M424" s="222"/>
      <c r="N424" s="223"/>
      <c r="O424" s="85"/>
      <c r="P424" s="85"/>
      <c r="Q424" s="85"/>
      <c r="R424" s="85"/>
      <c r="S424" s="85"/>
      <c r="T424" s="86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151</v>
      </c>
      <c r="AU424" s="18" t="s">
        <v>83</v>
      </c>
    </row>
    <row r="425" s="13" customFormat="1">
      <c r="A425" s="13"/>
      <c r="B425" s="224"/>
      <c r="C425" s="225"/>
      <c r="D425" s="219" t="s">
        <v>139</v>
      </c>
      <c r="E425" s="226" t="s">
        <v>19</v>
      </c>
      <c r="F425" s="227" t="s">
        <v>359</v>
      </c>
      <c r="G425" s="225"/>
      <c r="H425" s="228">
        <v>25</v>
      </c>
      <c r="I425" s="229"/>
      <c r="J425" s="225"/>
      <c r="K425" s="225"/>
      <c r="L425" s="230"/>
      <c r="M425" s="231"/>
      <c r="N425" s="232"/>
      <c r="O425" s="232"/>
      <c r="P425" s="232"/>
      <c r="Q425" s="232"/>
      <c r="R425" s="232"/>
      <c r="S425" s="232"/>
      <c r="T425" s="23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4" t="s">
        <v>139</v>
      </c>
      <c r="AU425" s="234" t="s">
        <v>83</v>
      </c>
      <c r="AV425" s="13" t="s">
        <v>83</v>
      </c>
      <c r="AW425" s="13" t="s">
        <v>35</v>
      </c>
      <c r="AX425" s="13" t="s">
        <v>81</v>
      </c>
      <c r="AY425" s="234" t="s">
        <v>128</v>
      </c>
    </row>
    <row r="426" s="12" customFormat="1" ht="22.8" customHeight="1">
      <c r="A426" s="12"/>
      <c r="B426" s="189"/>
      <c r="C426" s="190"/>
      <c r="D426" s="191" t="s">
        <v>72</v>
      </c>
      <c r="E426" s="203" t="s">
        <v>183</v>
      </c>
      <c r="F426" s="203" t="s">
        <v>485</v>
      </c>
      <c r="G426" s="190"/>
      <c r="H426" s="190"/>
      <c r="I426" s="193"/>
      <c r="J426" s="204">
        <f>BK426</f>
        <v>0</v>
      </c>
      <c r="K426" s="190"/>
      <c r="L426" s="195"/>
      <c r="M426" s="196"/>
      <c r="N426" s="197"/>
      <c r="O426" s="197"/>
      <c r="P426" s="198">
        <f>SUM(P427:P583)</f>
        <v>0</v>
      </c>
      <c r="Q426" s="197"/>
      <c r="R426" s="198">
        <f>SUM(R427:R583)</f>
        <v>13761.634260700001</v>
      </c>
      <c r="S426" s="197"/>
      <c r="T426" s="199">
        <f>SUM(T427:T583)</f>
        <v>0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00" t="s">
        <v>81</v>
      </c>
      <c r="AT426" s="201" t="s">
        <v>72</v>
      </c>
      <c r="AU426" s="201" t="s">
        <v>81</v>
      </c>
      <c r="AY426" s="200" t="s">
        <v>128</v>
      </c>
      <c r="BK426" s="202">
        <f>SUM(BK427:BK583)</f>
        <v>0</v>
      </c>
    </row>
    <row r="427" s="2" customFormat="1" ht="16.5" customHeight="1">
      <c r="A427" s="39"/>
      <c r="B427" s="40"/>
      <c r="C427" s="246" t="s">
        <v>486</v>
      </c>
      <c r="D427" s="246" t="s">
        <v>145</v>
      </c>
      <c r="E427" s="247" t="s">
        <v>487</v>
      </c>
      <c r="F427" s="248" t="s">
        <v>488</v>
      </c>
      <c r="G427" s="249" t="s">
        <v>148</v>
      </c>
      <c r="H427" s="250">
        <v>268</v>
      </c>
      <c r="I427" s="251"/>
      <c r="J427" s="252">
        <f>ROUND(I427*H427,2)</f>
        <v>0</v>
      </c>
      <c r="K427" s="248" t="s">
        <v>134</v>
      </c>
      <c r="L427" s="45"/>
      <c r="M427" s="253" t="s">
        <v>19</v>
      </c>
      <c r="N427" s="254" t="s">
        <v>44</v>
      </c>
      <c r="O427" s="85"/>
      <c r="P427" s="215">
        <f>O427*H427</f>
        <v>0</v>
      </c>
      <c r="Q427" s="215">
        <v>0.498</v>
      </c>
      <c r="R427" s="215">
        <f>Q427*H427</f>
        <v>133.464</v>
      </c>
      <c r="S427" s="215">
        <v>0</v>
      </c>
      <c r="T427" s="216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17" t="s">
        <v>136</v>
      </c>
      <c r="AT427" s="217" t="s">
        <v>145</v>
      </c>
      <c r="AU427" s="217" t="s">
        <v>83</v>
      </c>
      <c r="AY427" s="18" t="s">
        <v>128</v>
      </c>
      <c r="BE427" s="218">
        <f>IF(N427="základní",J427,0)</f>
        <v>0</v>
      </c>
      <c r="BF427" s="218">
        <f>IF(N427="snížená",J427,0)</f>
        <v>0</v>
      </c>
      <c r="BG427" s="218">
        <f>IF(N427="zákl. přenesená",J427,0)</f>
        <v>0</v>
      </c>
      <c r="BH427" s="218">
        <f>IF(N427="sníž. přenesená",J427,0)</f>
        <v>0</v>
      </c>
      <c r="BI427" s="218">
        <f>IF(N427="nulová",J427,0)</f>
        <v>0</v>
      </c>
      <c r="BJ427" s="18" t="s">
        <v>81</v>
      </c>
      <c r="BK427" s="218">
        <f>ROUND(I427*H427,2)</f>
        <v>0</v>
      </c>
      <c r="BL427" s="18" t="s">
        <v>136</v>
      </c>
      <c r="BM427" s="217" t="s">
        <v>489</v>
      </c>
    </row>
    <row r="428" s="2" customFormat="1">
      <c r="A428" s="39"/>
      <c r="B428" s="40"/>
      <c r="C428" s="41"/>
      <c r="D428" s="219" t="s">
        <v>138</v>
      </c>
      <c r="E428" s="41"/>
      <c r="F428" s="220" t="s">
        <v>490</v>
      </c>
      <c r="G428" s="41"/>
      <c r="H428" s="41"/>
      <c r="I428" s="221"/>
      <c r="J428" s="41"/>
      <c r="K428" s="41"/>
      <c r="L428" s="45"/>
      <c r="M428" s="222"/>
      <c r="N428" s="223"/>
      <c r="O428" s="85"/>
      <c r="P428" s="85"/>
      <c r="Q428" s="85"/>
      <c r="R428" s="85"/>
      <c r="S428" s="85"/>
      <c r="T428" s="86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138</v>
      </c>
      <c r="AU428" s="18" t="s">
        <v>83</v>
      </c>
    </row>
    <row r="429" s="2" customFormat="1">
      <c r="A429" s="39"/>
      <c r="B429" s="40"/>
      <c r="C429" s="41"/>
      <c r="D429" s="255" t="s">
        <v>151</v>
      </c>
      <c r="E429" s="41"/>
      <c r="F429" s="256" t="s">
        <v>491</v>
      </c>
      <c r="G429" s="41"/>
      <c r="H429" s="41"/>
      <c r="I429" s="221"/>
      <c r="J429" s="41"/>
      <c r="K429" s="41"/>
      <c r="L429" s="45"/>
      <c r="M429" s="222"/>
      <c r="N429" s="223"/>
      <c r="O429" s="85"/>
      <c r="P429" s="85"/>
      <c r="Q429" s="85"/>
      <c r="R429" s="85"/>
      <c r="S429" s="85"/>
      <c r="T429" s="86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151</v>
      </c>
      <c r="AU429" s="18" t="s">
        <v>83</v>
      </c>
    </row>
    <row r="430" s="2" customFormat="1" ht="16.5" customHeight="1">
      <c r="A430" s="39"/>
      <c r="B430" s="40"/>
      <c r="C430" s="205" t="s">
        <v>492</v>
      </c>
      <c r="D430" s="205" t="s">
        <v>130</v>
      </c>
      <c r="E430" s="206" t="s">
        <v>493</v>
      </c>
      <c r="F430" s="207" t="s">
        <v>494</v>
      </c>
      <c r="G430" s="208" t="s">
        <v>495</v>
      </c>
      <c r="H430" s="209">
        <v>268</v>
      </c>
      <c r="I430" s="210"/>
      <c r="J430" s="211">
        <f>ROUND(I430*H430,2)</f>
        <v>0</v>
      </c>
      <c r="K430" s="207" t="s">
        <v>19</v>
      </c>
      <c r="L430" s="212"/>
      <c r="M430" s="213" t="s">
        <v>19</v>
      </c>
      <c r="N430" s="214" t="s">
        <v>44</v>
      </c>
      <c r="O430" s="85"/>
      <c r="P430" s="215">
        <f>O430*H430</f>
        <v>0</v>
      </c>
      <c r="Q430" s="215">
        <v>0.0118</v>
      </c>
      <c r="R430" s="215">
        <f>Q430*H430</f>
        <v>3.1623999999999999</v>
      </c>
      <c r="S430" s="215">
        <v>0</v>
      </c>
      <c r="T430" s="216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17" t="s">
        <v>135</v>
      </c>
      <c r="AT430" s="217" t="s">
        <v>130</v>
      </c>
      <c r="AU430" s="217" t="s">
        <v>83</v>
      </c>
      <c r="AY430" s="18" t="s">
        <v>128</v>
      </c>
      <c r="BE430" s="218">
        <f>IF(N430="základní",J430,0)</f>
        <v>0</v>
      </c>
      <c r="BF430" s="218">
        <f>IF(N430="snížená",J430,0)</f>
        <v>0</v>
      </c>
      <c r="BG430" s="218">
        <f>IF(N430="zákl. přenesená",J430,0)</f>
        <v>0</v>
      </c>
      <c r="BH430" s="218">
        <f>IF(N430="sníž. přenesená",J430,0)</f>
        <v>0</v>
      </c>
      <c r="BI430" s="218">
        <f>IF(N430="nulová",J430,0)</f>
        <v>0</v>
      </c>
      <c r="BJ430" s="18" t="s">
        <v>81</v>
      </c>
      <c r="BK430" s="218">
        <f>ROUND(I430*H430,2)</f>
        <v>0</v>
      </c>
      <c r="BL430" s="18" t="s">
        <v>136</v>
      </c>
      <c r="BM430" s="217" t="s">
        <v>496</v>
      </c>
    </row>
    <row r="431" s="2" customFormat="1">
      <c r="A431" s="39"/>
      <c r="B431" s="40"/>
      <c r="C431" s="41"/>
      <c r="D431" s="219" t="s">
        <v>138</v>
      </c>
      <c r="E431" s="41"/>
      <c r="F431" s="220" t="s">
        <v>494</v>
      </c>
      <c r="G431" s="41"/>
      <c r="H431" s="41"/>
      <c r="I431" s="221"/>
      <c r="J431" s="41"/>
      <c r="K431" s="41"/>
      <c r="L431" s="45"/>
      <c r="M431" s="222"/>
      <c r="N431" s="223"/>
      <c r="O431" s="85"/>
      <c r="P431" s="85"/>
      <c r="Q431" s="85"/>
      <c r="R431" s="85"/>
      <c r="S431" s="85"/>
      <c r="T431" s="86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138</v>
      </c>
      <c r="AU431" s="18" t="s">
        <v>83</v>
      </c>
    </row>
    <row r="432" s="2" customFormat="1" ht="16.5" customHeight="1">
      <c r="A432" s="39"/>
      <c r="B432" s="40"/>
      <c r="C432" s="246" t="s">
        <v>497</v>
      </c>
      <c r="D432" s="246" t="s">
        <v>145</v>
      </c>
      <c r="E432" s="247" t="s">
        <v>498</v>
      </c>
      <c r="F432" s="248" t="s">
        <v>499</v>
      </c>
      <c r="G432" s="249" t="s">
        <v>148</v>
      </c>
      <c r="H432" s="250">
        <v>50.280000000000001</v>
      </c>
      <c r="I432" s="251"/>
      <c r="J432" s="252">
        <f>ROUND(I432*H432,2)</f>
        <v>0</v>
      </c>
      <c r="K432" s="248" t="s">
        <v>134</v>
      </c>
      <c r="L432" s="45"/>
      <c r="M432" s="253" t="s">
        <v>19</v>
      </c>
      <c r="N432" s="254" t="s">
        <v>44</v>
      </c>
      <c r="O432" s="85"/>
      <c r="P432" s="215">
        <f>O432*H432</f>
        <v>0</v>
      </c>
      <c r="Q432" s="215">
        <v>0.496</v>
      </c>
      <c r="R432" s="215">
        <f>Q432*H432</f>
        <v>24.938880000000001</v>
      </c>
      <c r="S432" s="215">
        <v>0</v>
      </c>
      <c r="T432" s="216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17" t="s">
        <v>136</v>
      </c>
      <c r="AT432" s="217" t="s">
        <v>145</v>
      </c>
      <c r="AU432" s="217" t="s">
        <v>83</v>
      </c>
      <c r="AY432" s="18" t="s">
        <v>128</v>
      </c>
      <c r="BE432" s="218">
        <f>IF(N432="základní",J432,0)</f>
        <v>0</v>
      </c>
      <c r="BF432" s="218">
        <f>IF(N432="snížená",J432,0)</f>
        <v>0</v>
      </c>
      <c r="BG432" s="218">
        <f>IF(N432="zákl. přenesená",J432,0)</f>
        <v>0</v>
      </c>
      <c r="BH432" s="218">
        <f>IF(N432="sníž. přenesená",J432,0)</f>
        <v>0</v>
      </c>
      <c r="BI432" s="218">
        <f>IF(N432="nulová",J432,0)</f>
        <v>0</v>
      </c>
      <c r="BJ432" s="18" t="s">
        <v>81</v>
      </c>
      <c r="BK432" s="218">
        <f>ROUND(I432*H432,2)</f>
        <v>0</v>
      </c>
      <c r="BL432" s="18" t="s">
        <v>136</v>
      </c>
      <c r="BM432" s="217" t="s">
        <v>500</v>
      </c>
    </row>
    <row r="433" s="2" customFormat="1">
      <c r="A433" s="39"/>
      <c r="B433" s="40"/>
      <c r="C433" s="41"/>
      <c r="D433" s="219" t="s">
        <v>138</v>
      </c>
      <c r="E433" s="41"/>
      <c r="F433" s="220" t="s">
        <v>501</v>
      </c>
      <c r="G433" s="41"/>
      <c r="H433" s="41"/>
      <c r="I433" s="221"/>
      <c r="J433" s="41"/>
      <c r="K433" s="41"/>
      <c r="L433" s="45"/>
      <c r="M433" s="222"/>
      <c r="N433" s="223"/>
      <c r="O433" s="85"/>
      <c r="P433" s="85"/>
      <c r="Q433" s="85"/>
      <c r="R433" s="85"/>
      <c r="S433" s="85"/>
      <c r="T433" s="86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138</v>
      </c>
      <c r="AU433" s="18" t="s">
        <v>83</v>
      </c>
    </row>
    <row r="434" s="2" customFormat="1">
      <c r="A434" s="39"/>
      <c r="B434" s="40"/>
      <c r="C434" s="41"/>
      <c r="D434" s="255" t="s">
        <v>151</v>
      </c>
      <c r="E434" s="41"/>
      <c r="F434" s="256" t="s">
        <v>502</v>
      </c>
      <c r="G434" s="41"/>
      <c r="H434" s="41"/>
      <c r="I434" s="221"/>
      <c r="J434" s="41"/>
      <c r="K434" s="41"/>
      <c r="L434" s="45"/>
      <c r="M434" s="222"/>
      <c r="N434" s="223"/>
      <c r="O434" s="85"/>
      <c r="P434" s="85"/>
      <c r="Q434" s="85"/>
      <c r="R434" s="85"/>
      <c r="S434" s="85"/>
      <c r="T434" s="86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151</v>
      </c>
      <c r="AU434" s="18" t="s">
        <v>83</v>
      </c>
    </row>
    <row r="435" s="13" customFormat="1">
      <c r="A435" s="13"/>
      <c r="B435" s="224"/>
      <c r="C435" s="225"/>
      <c r="D435" s="219" t="s">
        <v>139</v>
      </c>
      <c r="E435" s="226" t="s">
        <v>19</v>
      </c>
      <c r="F435" s="227" t="s">
        <v>503</v>
      </c>
      <c r="G435" s="225"/>
      <c r="H435" s="228">
        <v>50.280000000000001</v>
      </c>
      <c r="I435" s="229"/>
      <c r="J435" s="225"/>
      <c r="K435" s="225"/>
      <c r="L435" s="230"/>
      <c r="M435" s="231"/>
      <c r="N435" s="232"/>
      <c r="O435" s="232"/>
      <c r="P435" s="232"/>
      <c r="Q435" s="232"/>
      <c r="R435" s="232"/>
      <c r="S435" s="232"/>
      <c r="T435" s="23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4" t="s">
        <v>139</v>
      </c>
      <c r="AU435" s="234" t="s">
        <v>83</v>
      </c>
      <c r="AV435" s="13" t="s">
        <v>83</v>
      </c>
      <c r="AW435" s="13" t="s">
        <v>35</v>
      </c>
      <c r="AX435" s="13" t="s">
        <v>81</v>
      </c>
      <c r="AY435" s="234" t="s">
        <v>128</v>
      </c>
    </row>
    <row r="436" s="2" customFormat="1" ht="16.5" customHeight="1">
      <c r="A436" s="39"/>
      <c r="B436" s="40"/>
      <c r="C436" s="246" t="s">
        <v>504</v>
      </c>
      <c r="D436" s="246" t="s">
        <v>145</v>
      </c>
      <c r="E436" s="247" t="s">
        <v>505</v>
      </c>
      <c r="F436" s="248" t="s">
        <v>506</v>
      </c>
      <c r="G436" s="249" t="s">
        <v>148</v>
      </c>
      <c r="H436" s="250">
        <v>64.200000000000003</v>
      </c>
      <c r="I436" s="251"/>
      <c r="J436" s="252">
        <f>ROUND(I436*H436,2)</f>
        <v>0</v>
      </c>
      <c r="K436" s="248" t="s">
        <v>134</v>
      </c>
      <c r="L436" s="45"/>
      <c r="M436" s="253" t="s">
        <v>19</v>
      </c>
      <c r="N436" s="254" t="s">
        <v>44</v>
      </c>
      <c r="O436" s="85"/>
      <c r="P436" s="215">
        <f>O436*H436</f>
        <v>0</v>
      </c>
      <c r="Q436" s="215">
        <v>0.11500000000000001</v>
      </c>
      <c r="R436" s="215">
        <f>Q436*H436</f>
        <v>7.3830000000000009</v>
      </c>
      <c r="S436" s="215">
        <v>0</v>
      </c>
      <c r="T436" s="216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17" t="s">
        <v>136</v>
      </c>
      <c r="AT436" s="217" t="s">
        <v>145</v>
      </c>
      <c r="AU436" s="217" t="s">
        <v>83</v>
      </c>
      <c r="AY436" s="18" t="s">
        <v>128</v>
      </c>
      <c r="BE436" s="218">
        <f>IF(N436="základní",J436,0)</f>
        <v>0</v>
      </c>
      <c r="BF436" s="218">
        <f>IF(N436="snížená",J436,0)</f>
        <v>0</v>
      </c>
      <c r="BG436" s="218">
        <f>IF(N436="zákl. přenesená",J436,0)</f>
        <v>0</v>
      </c>
      <c r="BH436" s="218">
        <f>IF(N436="sníž. přenesená",J436,0)</f>
        <v>0</v>
      </c>
      <c r="BI436" s="218">
        <f>IF(N436="nulová",J436,0)</f>
        <v>0</v>
      </c>
      <c r="BJ436" s="18" t="s">
        <v>81</v>
      </c>
      <c r="BK436" s="218">
        <f>ROUND(I436*H436,2)</f>
        <v>0</v>
      </c>
      <c r="BL436" s="18" t="s">
        <v>136</v>
      </c>
      <c r="BM436" s="217" t="s">
        <v>507</v>
      </c>
    </row>
    <row r="437" s="2" customFormat="1">
      <c r="A437" s="39"/>
      <c r="B437" s="40"/>
      <c r="C437" s="41"/>
      <c r="D437" s="219" t="s">
        <v>138</v>
      </c>
      <c r="E437" s="41"/>
      <c r="F437" s="220" t="s">
        <v>508</v>
      </c>
      <c r="G437" s="41"/>
      <c r="H437" s="41"/>
      <c r="I437" s="221"/>
      <c r="J437" s="41"/>
      <c r="K437" s="41"/>
      <c r="L437" s="45"/>
      <c r="M437" s="222"/>
      <c r="N437" s="223"/>
      <c r="O437" s="85"/>
      <c r="P437" s="85"/>
      <c r="Q437" s="85"/>
      <c r="R437" s="85"/>
      <c r="S437" s="85"/>
      <c r="T437" s="86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138</v>
      </c>
      <c r="AU437" s="18" t="s">
        <v>83</v>
      </c>
    </row>
    <row r="438" s="2" customFormat="1">
      <c r="A438" s="39"/>
      <c r="B438" s="40"/>
      <c r="C438" s="41"/>
      <c r="D438" s="255" t="s">
        <v>151</v>
      </c>
      <c r="E438" s="41"/>
      <c r="F438" s="256" t="s">
        <v>509</v>
      </c>
      <c r="G438" s="41"/>
      <c r="H438" s="41"/>
      <c r="I438" s="221"/>
      <c r="J438" s="41"/>
      <c r="K438" s="41"/>
      <c r="L438" s="45"/>
      <c r="M438" s="222"/>
      <c r="N438" s="223"/>
      <c r="O438" s="85"/>
      <c r="P438" s="85"/>
      <c r="Q438" s="85"/>
      <c r="R438" s="85"/>
      <c r="S438" s="85"/>
      <c r="T438" s="86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151</v>
      </c>
      <c r="AU438" s="18" t="s">
        <v>83</v>
      </c>
    </row>
    <row r="439" s="13" customFormat="1">
      <c r="A439" s="13"/>
      <c r="B439" s="224"/>
      <c r="C439" s="225"/>
      <c r="D439" s="219" t="s">
        <v>139</v>
      </c>
      <c r="E439" s="226" t="s">
        <v>19</v>
      </c>
      <c r="F439" s="227" t="s">
        <v>510</v>
      </c>
      <c r="G439" s="225"/>
      <c r="H439" s="228">
        <v>64.200000000000003</v>
      </c>
      <c r="I439" s="229"/>
      <c r="J439" s="225"/>
      <c r="K439" s="225"/>
      <c r="L439" s="230"/>
      <c r="M439" s="231"/>
      <c r="N439" s="232"/>
      <c r="O439" s="232"/>
      <c r="P439" s="232"/>
      <c r="Q439" s="232"/>
      <c r="R439" s="232"/>
      <c r="S439" s="232"/>
      <c r="T439" s="23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4" t="s">
        <v>139</v>
      </c>
      <c r="AU439" s="234" t="s">
        <v>83</v>
      </c>
      <c r="AV439" s="13" t="s">
        <v>83</v>
      </c>
      <c r="AW439" s="13" t="s">
        <v>35</v>
      </c>
      <c r="AX439" s="13" t="s">
        <v>81</v>
      </c>
      <c r="AY439" s="234" t="s">
        <v>128</v>
      </c>
    </row>
    <row r="440" s="2" customFormat="1" ht="16.5" customHeight="1">
      <c r="A440" s="39"/>
      <c r="B440" s="40"/>
      <c r="C440" s="246" t="s">
        <v>511</v>
      </c>
      <c r="D440" s="246" t="s">
        <v>145</v>
      </c>
      <c r="E440" s="247" t="s">
        <v>512</v>
      </c>
      <c r="F440" s="248" t="s">
        <v>513</v>
      </c>
      <c r="G440" s="249" t="s">
        <v>148</v>
      </c>
      <c r="H440" s="250">
        <v>5617.46</v>
      </c>
      <c r="I440" s="251"/>
      <c r="J440" s="252">
        <f>ROUND(I440*H440,2)</f>
        <v>0</v>
      </c>
      <c r="K440" s="248" t="s">
        <v>134</v>
      </c>
      <c r="L440" s="45"/>
      <c r="M440" s="253" t="s">
        <v>19</v>
      </c>
      <c r="N440" s="254" t="s">
        <v>44</v>
      </c>
      <c r="O440" s="85"/>
      <c r="P440" s="215">
        <f>O440*H440</f>
        <v>0</v>
      </c>
      <c r="Q440" s="215">
        <v>0.23000000000000001</v>
      </c>
      <c r="R440" s="215">
        <f>Q440*H440</f>
        <v>1292.0158000000001</v>
      </c>
      <c r="S440" s="215">
        <v>0</v>
      </c>
      <c r="T440" s="216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17" t="s">
        <v>136</v>
      </c>
      <c r="AT440" s="217" t="s">
        <v>145</v>
      </c>
      <c r="AU440" s="217" t="s">
        <v>83</v>
      </c>
      <c r="AY440" s="18" t="s">
        <v>128</v>
      </c>
      <c r="BE440" s="218">
        <f>IF(N440="základní",J440,0)</f>
        <v>0</v>
      </c>
      <c r="BF440" s="218">
        <f>IF(N440="snížená",J440,0)</f>
        <v>0</v>
      </c>
      <c r="BG440" s="218">
        <f>IF(N440="zákl. přenesená",J440,0)</f>
        <v>0</v>
      </c>
      <c r="BH440" s="218">
        <f>IF(N440="sníž. přenesená",J440,0)</f>
        <v>0</v>
      </c>
      <c r="BI440" s="218">
        <f>IF(N440="nulová",J440,0)</f>
        <v>0</v>
      </c>
      <c r="BJ440" s="18" t="s">
        <v>81</v>
      </c>
      <c r="BK440" s="218">
        <f>ROUND(I440*H440,2)</f>
        <v>0</v>
      </c>
      <c r="BL440" s="18" t="s">
        <v>136</v>
      </c>
      <c r="BM440" s="217" t="s">
        <v>514</v>
      </c>
    </row>
    <row r="441" s="2" customFormat="1">
      <c r="A441" s="39"/>
      <c r="B441" s="40"/>
      <c r="C441" s="41"/>
      <c r="D441" s="219" t="s">
        <v>138</v>
      </c>
      <c r="E441" s="41"/>
      <c r="F441" s="220" t="s">
        <v>515</v>
      </c>
      <c r="G441" s="41"/>
      <c r="H441" s="41"/>
      <c r="I441" s="221"/>
      <c r="J441" s="41"/>
      <c r="K441" s="41"/>
      <c r="L441" s="45"/>
      <c r="M441" s="222"/>
      <c r="N441" s="223"/>
      <c r="O441" s="85"/>
      <c r="P441" s="85"/>
      <c r="Q441" s="85"/>
      <c r="R441" s="85"/>
      <c r="S441" s="85"/>
      <c r="T441" s="86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138</v>
      </c>
      <c r="AU441" s="18" t="s">
        <v>83</v>
      </c>
    </row>
    <row r="442" s="2" customFormat="1">
      <c r="A442" s="39"/>
      <c r="B442" s="40"/>
      <c r="C442" s="41"/>
      <c r="D442" s="255" t="s">
        <v>151</v>
      </c>
      <c r="E442" s="41"/>
      <c r="F442" s="256" t="s">
        <v>516</v>
      </c>
      <c r="G442" s="41"/>
      <c r="H442" s="41"/>
      <c r="I442" s="221"/>
      <c r="J442" s="41"/>
      <c r="K442" s="41"/>
      <c r="L442" s="45"/>
      <c r="M442" s="222"/>
      <c r="N442" s="223"/>
      <c r="O442" s="85"/>
      <c r="P442" s="85"/>
      <c r="Q442" s="85"/>
      <c r="R442" s="85"/>
      <c r="S442" s="85"/>
      <c r="T442" s="86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151</v>
      </c>
      <c r="AU442" s="18" t="s">
        <v>83</v>
      </c>
    </row>
    <row r="443" s="13" customFormat="1">
      <c r="A443" s="13"/>
      <c r="B443" s="224"/>
      <c r="C443" s="225"/>
      <c r="D443" s="219" t="s">
        <v>139</v>
      </c>
      <c r="E443" s="226" t="s">
        <v>19</v>
      </c>
      <c r="F443" s="227" t="s">
        <v>517</v>
      </c>
      <c r="G443" s="225"/>
      <c r="H443" s="228">
        <v>19.949999999999999</v>
      </c>
      <c r="I443" s="229"/>
      <c r="J443" s="225"/>
      <c r="K443" s="225"/>
      <c r="L443" s="230"/>
      <c r="M443" s="231"/>
      <c r="N443" s="232"/>
      <c r="O443" s="232"/>
      <c r="P443" s="232"/>
      <c r="Q443" s="232"/>
      <c r="R443" s="232"/>
      <c r="S443" s="232"/>
      <c r="T443" s="23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4" t="s">
        <v>139</v>
      </c>
      <c r="AU443" s="234" t="s">
        <v>83</v>
      </c>
      <c r="AV443" s="13" t="s">
        <v>83</v>
      </c>
      <c r="AW443" s="13" t="s">
        <v>35</v>
      </c>
      <c r="AX443" s="13" t="s">
        <v>73</v>
      </c>
      <c r="AY443" s="234" t="s">
        <v>128</v>
      </c>
    </row>
    <row r="444" s="13" customFormat="1">
      <c r="A444" s="13"/>
      <c r="B444" s="224"/>
      <c r="C444" s="225"/>
      <c r="D444" s="219" t="s">
        <v>139</v>
      </c>
      <c r="E444" s="226" t="s">
        <v>19</v>
      </c>
      <c r="F444" s="227" t="s">
        <v>518</v>
      </c>
      <c r="G444" s="225"/>
      <c r="H444" s="228">
        <v>47.25</v>
      </c>
      <c r="I444" s="229"/>
      <c r="J444" s="225"/>
      <c r="K444" s="225"/>
      <c r="L444" s="230"/>
      <c r="M444" s="231"/>
      <c r="N444" s="232"/>
      <c r="O444" s="232"/>
      <c r="P444" s="232"/>
      <c r="Q444" s="232"/>
      <c r="R444" s="232"/>
      <c r="S444" s="232"/>
      <c r="T444" s="23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4" t="s">
        <v>139</v>
      </c>
      <c r="AU444" s="234" t="s">
        <v>83</v>
      </c>
      <c r="AV444" s="13" t="s">
        <v>83</v>
      </c>
      <c r="AW444" s="13" t="s">
        <v>35</v>
      </c>
      <c r="AX444" s="13" t="s">
        <v>73</v>
      </c>
      <c r="AY444" s="234" t="s">
        <v>128</v>
      </c>
    </row>
    <row r="445" s="13" customFormat="1">
      <c r="A445" s="13"/>
      <c r="B445" s="224"/>
      <c r="C445" s="225"/>
      <c r="D445" s="219" t="s">
        <v>139</v>
      </c>
      <c r="E445" s="226" t="s">
        <v>19</v>
      </c>
      <c r="F445" s="227" t="s">
        <v>519</v>
      </c>
      <c r="G445" s="225"/>
      <c r="H445" s="228">
        <v>5550.2600000000002</v>
      </c>
      <c r="I445" s="229"/>
      <c r="J445" s="225"/>
      <c r="K445" s="225"/>
      <c r="L445" s="230"/>
      <c r="M445" s="231"/>
      <c r="N445" s="232"/>
      <c r="O445" s="232"/>
      <c r="P445" s="232"/>
      <c r="Q445" s="232"/>
      <c r="R445" s="232"/>
      <c r="S445" s="232"/>
      <c r="T445" s="23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4" t="s">
        <v>139</v>
      </c>
      <c r="AU445" s="234" t="s">
        <v>83</v>
      </c>
      <c r="AV445" s="13" t="s">
        <v>83</v>
      </c>
      <c r="AW445" s="13" t="s">
        <v>35</v>
      </c>
      <c r="AX445" s="13" t="s">
        <v>73</v>
      </c>
      <c r="AY445" s="234" t="s">
        <v>128</v>
      </c>
    </row>
    <row r="446" s="14" customFormat="1">
      <c r="A446" s="14"/>
      <c r="B446" s="235"/>
      <c r="C446" s="236"/>
      <c r="D446" s="219" t="s">
        <v>139</v>
      </c>
      <c r="E446" s="237" t="s">
        <v>19</v>
      </c>
      <c r="F446" s="238" t="s">
        <v>144</v>
      </c>
      <c r="G446" s="236"/>
      <c r="H446" s="239">
        <v>5617.46</v>
      </c>
      <c r="I446" s="240"/>
      <c r="J446" s="236"/>
      <c r="K446" s="236"/>
      <c r="L446" s="241"/>
      <c r="M446" s="242"/>
      <c r="N446" s="243"/>
      <c r="O446" s="243"/>
      <c r="P446" s="243"/>
      <c r="Q446" s="243"/>
      <c r="R446" s="243"/>
      <c r="S446" s="243"/>
      <c r="T446" s="24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5" t="s">
        <v>139</v>
      </c>
      <c r="AU446" s="245" t="s">
        <v>83</v>
      </c>
      <c r="AV446" s="14" t="s">
        <v>136</v>
      </c>
      <c r="AW446" s="14" t="s">
        <v>35</v>
      </c>
      <c r="AX446" s="14" t="s">
        <v>81</v>
      </c>
      <c r="AY446" s="245" t="s">
        <v>128</v>
      </c>
    </row>
    <row r="447" s="2" customFormat="1" ht="16.5" customHeight="1">
      <c r="A447" s="39"/>
      <c r="B447" s="40"/>
      <c r="C447" s="246" t="s">
        <v>520</v>
      </c>
      <c r="D447" s="246" t="s">
        <v>145</v>
      </c>
      <c r="E447" s="247" t="s">
        <v>521</v>
      </c>
      <c r="F447" s="248" t="s">
        <v>522</v>
      </c>
      <c r="G447" s="249" t="s">
        <v>148</v>
      </c>
      <c r="H447" s="250">
        <v>1798.72</v>
      </c>
      <c r="I447" s="251"/>
      <c r="J447" s="252">
        <f>ROUND(I447*H447,2)</f>
        <v>0</v>
      </c>
      <c r="K447" s="248" t="s">
        <v>134</v>
      </c>
      <c r="L447" s="45"/>
      <c r="M447" s="253" t="s">
        <v>19</v>
      </c>
      <c r="N447" s="254" t="s">
        <v>44</v>
      </c>
      <c r="O447" s="85"/>
      <c r="P447" s="215">
        <f>O447*H447</f>
        <v>0</v>
      </c>
      <c r="Q447" s="215">
        <v>0.34499999999999997</v>
      </c>
      <c r="R447" s="215">
        <f>Q447*H447</f>
        <v>620.55840000000001</v>
      </c>
      <c r="S447" s="215">
        <v>0</v>
      </c>
      <c r="T447" s="216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17" t="s">
        <v>136</v>
      </c>
      <c r="AT447" s="217" t="s">
        <v>145</v>
      </c>
      <c r="AU447" s="217" t="s">
        <v>83</v>
      </c>
      <c r="AY447" s="18" t="s">
        <v>128</v>
      </c>
      <c r="BE447" s="218">
        <f>IF(N447="základní",J447,0)</f>
        <v>0</v>
      </c>
      <c r="BF447" s="218">
        <f>IF(N447="snížená",J447,0)</f>
        <v>0</v>
      </c>
      <c r="BG447" s="218">
        <f>IF(N447="zákl. přenesená",J447,0)</f>
        <v>0</v>
      </c>
      <c r="BH447" s="218">
        <f>IF(N447="sníž. přenesená",J447,0)</f>
        <v>0</v>
      </c>
      <c r="BI447" s="218">
        <f>IF(N447="nulová",J447,0)</f>
        <v>0</v>
      </c>
      <c r="BJ447" s="18" t="s">
        <v>81</v>
      </c>
      <c r="BK447" s="218">
        <f>ROUND(I447*H447,2)</f>
        <v>0</v>
      </c>
      <c r="BL447" s="18" t="s">
        <v>136</v>
      </c>
      <c r="BM447" s="217" t="s">
        <v>523</v>
      </c>
    </row>
    <row r="448" s="2" customFormat="1">
      <c r="A448" s="39"/>
      <c r="B448" s="40"/>
      <c r="C448" s="41"/>
      <c r="D448" s="219" t="s">
        <v>138</v>
      </c>
      <c r="E448" s="41"/>
      <c r="F448" s="220" t="s">
        <v>524</v>
      </c>
      <c r="G448" s="41"/>
      <c r="H448" s="41"/>
      <c r="I448" s="221"/>
      <c r="J448" s="41"/>
      <c r="K448" s="41"/>
      <c r="L448" s="45"/>
      <c r="M448" s="222"/>
      <c r="N448" s="223"/>
      <c r="O448" s="85"/>
      <c r="P448" s="85"/>
      <c r="Q448" s="85"/>
      <c r="R448" s="85"/>
      <c r="S448" s="85"/>
      <c r="T448" s="86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138</v>
      </c>
      <c r="AU448" s="18" t="s">
        <v>83</v>
      </c>
    </row>
    <row r="449" s="2" customFormat="1">
      <c r="A449" s="39"/>
      <c r="B449" s="40"/>
      <c r="C449" s="41"/>
      <c r="D449" s="255" t="s">
        <v>151</v>
      </c>
      <c r="E449" s="41"/>
      <c r="F449" s="256" t="s">
        <v>525</v>
      </c>
      <c r="G449" s="41"/>
      <c r="H449" s="41"/>
      <c r="I449" s="221"/>
      <c r="J449" s="41"/>
      <c r="K449" s="41"/>
      <c r="L449" s="45"/>
      <c r="M449" s="222"/>
      <c r="N449" s="223"/>
      <c r="O449" s="85"/>
      <c r="P449" s="85"/>
      <c r="Q449" s="85"/>
      <c r="R449" s="85"/>
      <c r="S449" s="85"/>
      <c r="T449" s="86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151</v>
      </c>
      <c r="AU449" s="18" t="s">
        <v>83</v>
      </c>
    </row>
    <row r="450" s="13" customFormat="1">
      <c r="A450" s="13"/>
      <c r="B450" s="224"/>
      <c r="C450" s="225"/>
      <c r="D450" s="219" t="s">
        <v>139</v>
      </c>
      <c r="E450" s="226" t="s">
        <v>19</v>
      </c>
      <c r="F450" s="227" t="s">
        <v>526</v>
      </c>
      <c r="G450" s="225"/>
      <c r="H450" s="228">
        <v>525.84000000000003</v>
      </c>
      <c r="I450" s="229"/>
      <c r="J450" s="225"/>
      <c r="K450" s="225"/>
      <c r="L450" s="230"/>
      <c r="M450" s="231"/>
      <c r="N450" s="232"/>
      <c r="O450" s="232"/>
      <c r="P450" s="232"/>
      <c r="Q450" s="232"/>
      <c r="R450" s="232"/>
      <c r="S450" s="232"/>
      <c r="T450" s="23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4" t="s">
        <v>139</v>
      </c>
      <c r="AU450" s="234" t="s">
        <v>83</v>
      </c>
      <c r="AV450" s="13" t="s">
        <v>83</v>
      </c>
      <c r="AW450" s="13" t="s">
        <v>35</v>
      </c>
      <c r="AX450" s="13" t="s">
        <v>73</v>
      </c>
      <c r="AY450" s="234" t="s">
        <v>128</v>
      </c>
    </row>
    <row r="451" s="13" customFormat="1">
      <c r="A451" s="13"/>
      <c r="B451" s="224"/>
      <c r="C451" s="225"/>
      <c r="D451" s="219" t="s">
        <v>139</v>
      </c>
      <c r="E451" s="226" t="s">
        <v>19</v>
      </c>
      <c r="F451" s="227" t="s">
        <v>527</v>
      </c>
      <c r="G451" s="225"/>
      <c r="H451" s="228">
        <v>1110.1300000000001</v>
      </c>
      <c r="I451" s="229"/>
      <c r="J451" s="225"/>
      <c r="K451" s="225"/>
      <c r="L451" s="230"/>
      <c r="M451" s="231"/>
      <c r="N451" s="232"/>
      <c r="O451" s="232"/>
      <c r="P451" s="232"/>
      <c r="Q451" s="232"/>
      <c r="R451" s="232"/>
      <c r="S451" s="232"/>
      <c r="T451" s="23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4" t="s">
        <v>139</v>
      </c>
      <c r="AU451" s="234" t="s">
        <v>83</v>
      </c>
      <c r="AV451" s="13" t="s">
        <v>83</v>
      </c>
      <c r="AW451" s="13" t="s">
        <v>35</v>
      </c>
      <c r="AX451" s="13" t="s">
        <v>73</v>
      </c>
      <c r="AY451" s="234" t="s">
        <v>128</v>
      </c>
    </row>
    <row r="452" s="13" customFormat="1">
      <c r="A452" s="13"/>
      <c r="B452" s="224"/>
      <c r="C452" s="225"/>
      <c r="D452" s="219" t="s">
        <v>139</v>
      </c>
      <c r="E452" s="226" t="s">
        <v>19</v>
      </c>
      <c r="F452" s="227" t="s">
        <v>528</v>
      </c>
      <c r="G452" s="225"/>
      <c r="H452" s="228">
        <v>19.949999999999999</v>
      </c>
      <c r="I452" s="229"/>
      <c r="J452" s="225"/>
      <c r="K452" s="225"/>
      <c r="L452" s="230"/>
      <c r="M452" s="231"/>
      <c r="N452" s="232"/>
      <c r="O452" s="232"/>
      <c r="P452" s="232"/>
      <c r="Q452" s="232"/>
      <c r="R452" s="232"/>
      <c r="S452" s="232"/>
      <c r="T452" s="23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4" t="s">
        <v>139</v>
      </c>
      <c r="AU452" s="234" t="s">
        <v>83</v>
      </c>
      <c r="AV452" s="13" t="s">
        <v>83</v>
      </c>
      <c r="AW452" s="13" t="s">
        <v>35</v>
      </c>
      <c r="AX452" s="13" t="s">
        <v>73</v>
      </c>
      <c r="AY452" s="234" t="s">
        <v>128</v>
      </c>
    </row>
    <row r="453" s="13" customFormat="1">
      <c r="A453" s="13"/>
      <c r="B453" s="224"/>
      <c r="C453" s="225"/>
      <c r="D453" s="219" t="s">
        <v>139</v>
      </c>
      <c r="E453" s="226" t="s">
        <v>19</v>
      </c>
      <c r="F453" s="227" t="s">
        <v>529</v>
      </c>
      <c r="G453" s="225"/>
      <c r="H453" s="228">
        <v>142.80000000000001</v>
      </c>
      <c r="I453" s="229"/>
      <c r="J453" s="225"/>
      <c r="K453" s="225"/>
      <c r="L453" s="230"/>
      <c r="M453" s="231"/>
      <c r="N453" s="232"/>
      <c r="O453" s="232"/>
      <c r="P453" s="232"/>
      <c r="Q453" s="232"/>
      <c r="R453" s="232"/>
      <c r="S453" s="232"/>
      <c r="T453" s="23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4" t="s">
        <v>139</v>
      </c>
      <c r="AU453" s="234" t="s">
        <v>83</v>
      </c>
      <c r="AV453" s="13" t="s">
        <v>83</v>
      </c>
      <c r="AW453" s="13" t="s">
        <v>35</v>
      </c>
      <c r="AX453" s="13" t="s">
        <v>73</v>
      </c>
      <c r="AY453" s="234" t="s">
        <v>128</v>
      </c>
    </row>
    <row r="454" s="14" customFormat="1">
      <c r="A454" s="14"/>
      <c r="B454" s="235"/>
      <c r="C454" s="236"/>
      <c r="D454" s="219" t="s">
        <v>139</v>
      </c>
      <c r="E454" s="237" t="s">
        <v>19</v>
      </c>
      <c r="F454" s="238" t="s">
        <v>144</v>
      </c>
      <c r="G454" s="236"/>
      <c r="H454" s="239">
        <v>1798.7200000000003</v>
      </c>
      <c r="I454" s="240"/>
      <c r="J454" s="236"/>
      <c r="K454" s="236"/>
      <c r="L454" s="241"/>
      <c r="M454" s="242"/>
      <c r="N454" s="243"/>
      <c r="O454" s="243"/>
      <c r="P454" s="243"/>
      <c r="Q454" s="243"/>
      <c r="R454" s="243"/>
      <c r="S454" s="243"/>
      <c r="T454" s="24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5" t="s">
        <v>139</v>
      </c>
      <c r="AU454" s="245" t="s">
        <v>83</v>
      </c>
      <c r="AV454" s="14" t="s">
        <v>136</v>
      </c>
      <c r="AW454" s="14" t="s">
        <v>35</v>
      </c>
      <c r="AX454" s="14" t="s">
        <v>81</v>
      </c>
      <c r="AY454" s="245" t="s">
        <v>128</v>
      </c>
    </row>
    <row r="455" s="2" customFormat="1" ht="16.5" customHeight="1">
      <c r="A455" s="39"/>
      <c r="B455" s="40"/>
      <c r="C455" s="205" t="s">
        <v>530</v>
      </c>
      <c r="D455" s="205" t="s">
        <v>130</v>
      </c>
      <c r="E455" s="206" t="s">
        <v>531</v>
      </c>
      <c r="F455" s="207" t="s">
        <v>532</v>
      </c>
      <c r="G455" s="208" t="s">
        <v>345</v>
      </c>
      <c r="H455" s="209">
        <v>68.549999999999997</v>
      </c>
      <c r="I455" s="210"/>
      <c r="J455" s="211">
        <f>ROUND(I455*H455,2)</f>
        <v>0</v>
      </c>
      <c r="K455" s="207" t="s">
        <v>134</v>
      </c>
      <c r="L455" s="212"/>
      <c r="M455" s="213" t="s">
        <v>19</v>
      </c>
      <c r="N455" s="214" t="s">
        <v>44</v>
      </c>
      <c r="O455" s="85"/>
      <c r="P455" s="215">
        <f>O455*H455</f>
        <v>0</v>
      </c>
      <c r="Q455" s="215">
        <v>0.080000000000000002</v>
      </c>
      <c r="R455" s="215">
        <f>Q455*H455</f>
        <v>5.484</v>
      </c>
      <c r="S455" s="215">
        <v>0</v>
      </c>
      <c r="T455" s="216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17" t="s">
        <v>135</v>
      </c>
      <c r="AT455" s="217" t="s">
        <v>130</v>
      </c>
      <c r="AU455" s="217" t="s">
        <v>83</v>
      </c>
      <c r="AY455" s="18" t="s">
        <v>128</v>
      </c>
      <c r="BE455" s="218">
        <f>IF(N455="základní",J455,0)</f>
        <v>0</v>
      </c>
      <c r="BF455" s="218">
        <f>IF(N455="snížená",J455,0)</f>
        <v>0</v>
      </c>
      <c r="BG455" s="218">
        <f>IF(N455="zákl. přenesená",J455,0)</f>
        <v>0</v>
      </c>
      <c r="BH455" s="218">
        <f>IF(N455="sníž. přenesená",J455,0)</f>
        <v>0</v>
      </c>
      <c r="BI455" s="218">
        <f>IF(N455="nulová",J455,0)</f>
        <v>0</v>
      </c>
      <c r="BJ455" s="18" t="s">
        <v>81</v>
      </c>
      <c r="BK455" s="218">
        <f>ROUND(I455*H455,2)</f>
        <v>0</v>
      </c>
      <c r="BL455" s="18" t="s">
        <v>136</v>
      </c>
      <c r="BM455" s="217" t="s">
        <v>533</v>
      </c>
    </row>
    <row r="456" s="2" customFormat="1">
      <c r="A456" s="39"/>
      <c r="B456" s="40"/>
      <c r="C456" s="41"/>
      <c r="D456" s="219" t="s">
        <v>138</v>
      </c>
      <c r="E456" s="41"/>
      <c r="F456" s="220" t="s">
        <v>532</v>
      </c>
      <c r="G456" s="41"/>
      <c r="H456" s="41"/>
      <c r="I456" s="221"/>
      <c r="J456" s="41"/>
      <c r="K456" s="41"/>
      <c r="L456" s="45"/>
      <c r="M456" s="222"/>
      <c r="N456" s="223"/>
      <c r="O456" s="85"/>
      <c r="P456" s="85"/>
      <c r="Q456" s="85"/>
      <c r="R456" s="85"/>
      <c r="S456" s="85"/>
      <c r="T456" s="86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138</v>
      </c>
      <c r="AU456" s="18" t="s">
        <v>83</v>
      </c>
    </row>
    <row r="457" s="13" customFormat="1">
      <c r="A457" s="13"/>
      <c r="B457" s="224"/>
      <c r="C457" s="225"/>
      <c r="D457" s="219" t="s">
        <v>139</v>
      </c>
      <c r="E457" s="226" t="s">
        <v>19</v>
      </c>
      <c r="F457" s="227" t="s">
        <v>534</v>
      </c>
      <c r="G457" s="225"/>
      <c r="H457" s="228">
        <v>68.549999999999997</v>
      </c>
      <c r="I457" s="229"/>
      <c r="J457" s="225"/>
      <c r="K457" s="225"/>
      <c r="L457" s="230"/>
      <c r="M457" s="231"/>
      <c r="N457" s="232"/>
      <c r="O457" s="232"/>
      <c r="P457" s="232"/>
      <c r="Q457" s="232"/>
      <c r="R457" s="232"/>
      <c r="S457" s="232"/>
      <c r="T457" s="23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4" t="s">
        <v>139</v>
      </c>
      <c r="AU457" s="234" t="s">
        <v>83</v>
      </c>
      <c r="AV457" s="13" t="s">
        <v>83</v>
      </c>
      <c r="AW457" s="13" t="s">
        <v>35</v>
      </c>
      <c r="AX457" s="13" t="s">
        <v>81</v>
      </c>
      <c r="AY457" s="234" t="s">
        <v>128</v>
      </c>
    </row>
    <row r="458" s="2" customFormat="1" ht="16.5" customHeight="1">
      <c r="A458" s="39"/>
      <c r="B458" s="40"/>
      <c r="C458" s="246" t="s">
        <v>535</v>
      </c>
      <c r="D458" s="246" t="s">
        <v>145</v>
      </c>
      <c r="E458" s="247" t="s">
        <v>536</v>
      </c>
      <c r="F458" s="248" t="s">
        <v>537</v>
      </c>
      <c r="G458" s="249" t="s">
        <v>148</v>
      </c>
      <c r="H458" s="250">
        <v>7976.1300000000001</v>
      </c>
      <c r="I458" s="251"/>
      <c r="J458" s="252">
        <f>ROUND(I458*H458,2)</f>
        <v>0</v>
      </c>
      <c r="K458" s="248" t="s">
        <v>134</v>
      </c>
      <c r="L458" s="45"/>
      <c r="M458" s="253" t="s">
        <v>19</v>
      </c>
      <c r="N458" s="254" t="s">
        <v>44</v>
      </c>
      <c r="O458" s="85"/>
      <c r="P458" s="215">
        <f>O458*H458</f>
        <v>0</v>
      </c>
      <c r="Q458" s="215">
        <v>0.46000000000000002</v>
      </c>
      <c r="R458" s="215">
        <f>Q458*H458</f>
        <v>3669.0198</v>
      </c>
      <c r="S458" s="215">
        <v>0</v>
      </c>
      <c r="T458" s="216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17" t="s">
        <v>136</v>
      </c>
      <c r="AT458" s="217" t="s">
        <v>145</v>
      </c>
      <c r="AU458" s="217" t="s">
        <v>83</v>
      </c>
      <c r="AY458" s="18" t="s">
        <v>128</v>
      </c>
      <c r="BE458" s="218">
        <f>IF(N458="základní",J458,0)</f>
        <v>0</v>
      </c>
      <c r="BF458" s="218">
        <f>IF(N458="snížená",J458,0)</f>
        <v>0</v>
      </c>
      <c r="BG458" s="218">
        <f>IF(N458="zákl. přenesená",J458,0)</f>
        <v>0</v>
      </c>
      <c r="BH458" s="218">
        <f>IF(N458="sníž. přenesená",J458,0)</f>
        <v>0</v>
      </c>
      <c r="BI458" s="218">
        <f>IF(N458="nulová",J458,0)</f>
        <v>0</v>
      </c>
      <c r="BJ458" s="18" t="s">
        <v>81</v>
      </c>
      <c r="BK458" s="218">
        <f>ROUND(I458*H458,2)</f>
        <v>0</v>
      </c>
      <c r="BL458" s="18" t="s">
        <v>136</v>
      </c>
      <c r="BM458" s="217" t="s">
        <v>538</v>
      </c>
    </row>
    <row r="459" s="2" customFormat="1">
      <c r="A459" s="39"/>
      <c r="B459" s="40"/>
      <c r="C459" s="41"/>
      <c r="D459" s="219" t="s">
        <v>138</v>
      </c>
      <c r="E459" s="41"/>
      <c r="F459" s="220" t="s">
        <v>539</v>
      </c>
      <c r="G459" s="41"/>
      <c r="H459" s="41"/>
      <c r="I459" s="221"/>
      <c r="J459" s="41"/>
      <c r="K459" s="41"/>
      <c r="L459" s="45"/>
      <c r="M459" s="222"/>
      <c r="N459" s="223"/>
      <c r="O459" s="85"/>
      <c r="P459" s="85"/>
      <c r="Q459" s="85"/>
      <c r="R459" s="85"/>
      <c r="S459" s="85"/>
      <c r="T459" s="86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138</v>
      </c>
      <c r="AU459" s="18" t="s">
        <v>83</v>
      </c>
    </row>
    <row r="460" s="2" customFormat="1">
      <c r="A460" s="39"/>
      <c r="B460" s="40"/>
      <c r="C460" s="41"/>
      <c r="D460" s="255" t="s">
        <v>151</v>
      </c>
      <c r="E460" s="41"/>
      <c r="F460" s="256" t="s">
        <v>540</v>
      </c>
      <c r="G460" s="41"/>
      <c r="H460" s="41"/>
      <c r="I460" s="221"/>
      <c r="J460" s="41"/>
      <c r="K460" s="41"/>
      <c r="L460" s="45"/>
      <c r="M460" s="222"/>
      <c r="N460" s="223"/>
      <c r="O460" s="85"/>
      <c r="P460" s="85"/>
      <c r="Q460" s="85"/>
      <c r="R460" s="85"/>
      <c r="S460" s="85"/>
      <c r="T460" s="86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151</v>
      </c>
      <c r="AU460" s="18" t="s">
        <v>83</v>
      </c>
    </row>
    <row r="461" s="13" customFormat="1">
      <c r="A461" s="13"/>
      <c r="B461" s="224"/>
      <c r="C461" s="225"/>
      <c r="D461" s="219" t="s">
        <v>139</v>
      </c>
      <c r="E461" s="226" t="s">
        <v>19</v>
      </c>
      <c r="F461" s="227" t="s">
        <v>541</v>
      </c>
      <c r="G461" s="225"/>
      <c r="H461" s="228">
        <v>5169.6099999999997</v>
      </c>
      <c r="I461" s="229"/>
      <c r="J461" s="225"/>
      <c r="K461" s="225"/>
      <c r="L461" s="230"/>
      <c r="M461" s="231"/>
      <c r="N461" s="232"/>
      <c r="O461" s="232"/>
      <c r="P461" s="232"/>
      <c r="Q461" s="232"/>
      <c r="R461" s="232"/>
      <c r="S461" s="232"/>
      <c r="T461" s="23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4" t="s">
        <v>139</v>
      </c>
      <c r="AU461" s="234" t="s">
        <v>83</v>
      </c>
      <c r="AV461" s="13" t="s">
        <v>83</v>
      </c>
      <c r="AW461" s="13" t="s">
        <v>35</v>
      </c>
      <c r="AX461" s="13" t="s">
        <v>73</v>
      </c>
      <c r="AY461" s="234" t="s">
        <v>128</v>
      </c>
    </row>
    <row r="462" s="13" customFormat="1">
      <c r="A462" s="13"/>
      <c r="B462" s="224"/>
      <c r="C462" s="225"/>
      <c r="D462" s="219" t="s">
        <v>139</v>
      </c>
      <c r="E462" s="226" t="s">
        <v>19</v>
      </c>
      <c r="F462" s="227" t="s">
        <v>542</v>
      </c>
      <c r="G462" s="225"/>
      <c r="H462" s="228">
        <v>881.04999999999995</v>
      </c>
      <c r="I462" s="229"/>
      <c r="J462" s="225"/>
      <c r="K462" s="225"/>
      <c r="L462" s="230"/>
      <c r="M462" s="231"/>
      <c r="N462" s="232"/>
      <c r="O462" s="232"/>
      <c r="P462" s="232"/>
      <c r="Q462" s="232"/>
      <c r="R462" s="232"/>
      <c r="S462" s="232"/>
      <c r="T462" s="23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4" t="s">
        <v>139</v>
      </c>
      <c r="AU462" s="234" t="s">
        <v>83</v>
      </c>
      <c r="AV462" s="13" t="s">
        <v>83</v>
      </c>
      <c r="AW462" s="13" t="s">
        <v>35</v>
      </c>
      <c r="AX462" s="13" t="s">
        <v>73</v>
      </c>
      <c r="AY462" s="234" t="s">
        <v>128</v>
      </c>
    </row>
    <row r="463" s="13" customFormat="1">
      <c r="A463" s="13"/>
      <c r="B463" s="224"/>
      <c r="C463" s="225"/>
      <c r="D463" s="219" t="s">
        <v>139</v>
      </c>
      <c r="E463" s="226" t="s">
        <v>19</v>
      </c>
      <c r="F463" s="227" t="s">
        <v>526</v>
      </c>
      <c r="G463" s="225"/>
      <c r="H463" s="228">
        <v>525.84000000000003</v>
      </c>
      <c r="I463" s="229"/>
      <c r="J463" s="225"/>
      <c r="K463" s="225"/>
      <c r="L463" s="230"/>
      <c r="M463" s="231"/>
      <c r="N463" s="232"/>
      <c r="O463" s="232"/>
      <c r="P463" s="232"/>
      <c r="Q463" s="232"/>
      <c r="R463" s="232"/>
      <c r="S463" s="232"/>
      <c r="T463" s="23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4" t="s">
        <v>139</v>
      </c>
      <c r="AU463" s="234" t="s">
        <v>83</v>
      </c>
      <c r="AV463" s="13" t="s">
        <v>83</v>
      </c>
      <c r="AW463" s="13" t="s">
        <v>35</v>
      </c>
      <c r="AX463" s="13" t="s">
        <v>73</v>
      </c>
      <c r="AY463" s="234" t="s">
        <v>128</v>
      </c>
    </row>
    <row r="464" s="13" customFormat="1">
      <c r="A464" s="13"/>
      <c r="B464" s="224"/>
      <c r="C464" s="225"/>
      <c r="D464" s="219" t="s">
        <v>139</v>
      </c>
      <c r="E464" s="226" t="s">
        <v>19</v>
      </c>
      <c r="F464" s="227" t="s">
        <v>527</v>
      </c>
      <c r="G464" s="225"/>
      <c r="H464" s="228">
        <v>1110.1300000000001</v>
      </c>
      <c r="I464" s="229"/>
      <c r="J464" s="225"/>
      <c r="K464" s="225"/>
      <c r="L464" s="230"/>
      <c r="M464" s="231"/>
      <c r="N464" s="232"/>
      <c r="O464" s="232"/>
      <c r="P464" s="232"/>
      <c r="Q464" s="232"/>
      <c r="R464" s="232"/>
      <c r="S464" s="232"/>
      <c r="T464" s="23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4" t="s">
        <v>139</v>
      </c>
      <c r="AU464" s="234" t="s">
        <v>83</v>
      </c>
      <c r="AV464" s="13" t="s">
        <v>83</v>
      </c>
      <c r="AW464" s="13" t="s">
        <v>35</v>
      </c>
      <c r="AX464" s="13" t="s">
        <v>73</v>
      </c>
      <c r="AY464" s="234" t="s">
        <v>128</v>
      </c>
    </row>
    <row r="465" s="13" customFormat="1">
      <c r="A465" s="13"/>
      <c r="B465" s="224"/>
      <c r="C465" s="225"/>
      <c r="D465" s="219" t="s">
        <v>139</v>
      </c>
      <c r="E465" s="226" t="s">
        <v>19</v>
      </c>
      <c r="F465" s="227" t="s">
        <v>543</v>
      </c>
      <c r="G465" s="225"/>
      <c r="H465" s="228">
        <v>142.88999999999999</v>
      </c>
      <c r="I465" s="229"/>
      <c r="J465" s="225"/>
      <c r="K465" s="225"/>
      <c r="L465" s="230"/>
      <c r="M465" s="231"/>
      <c r="N465" s="232"/>
      <c r="O465" s="232"/>
      <c r="P465" s="232"/>
      <c r="Q465" s="232"/>
      <c r="R465" s="232"/>
      <c r="S465" s="232"/>
      <c r="T465" s="23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4" t="s">
        <v>139</v>
      </c>
      <c r="AU465" s="234" t="s">
        <v>83</v>
      </c>
      <c r="AV465" s="13" t="s">
        <v>83</v>
      </c>
      <c r="AW465" s="13" t="s">
        <v>35</v>
      </c>
      <c r="AX465" s="13" t="s">
        <v>73</v>
      </c>
      <c r="AY465" s="234" t="s">
        <v>128</v>
      </c>
    </row>
    <row r="466" s="13" customFormat="1">
      <c r="A466" s="13"/>
      <c r="B466" s="224"/>
      <c r="C466" s="225"/>
      <c r="D466" s="219" t="s">
        <v>139</v>
      </c>
      <c r="E466" s="226" t="s">
        <v>19</v>
      </c>
      <c r="F466" s="227" t="s">
        <v>544</v>
      </c>
      <c r="G466" s="225"/>
      <c r="H466" s="228">
        <v>3.8100000000000001</v>
      </c>
      <c r="I466" s="229"/>
      <c r="J466" s="225"/>
      <c r="K466" s="225"/>
      <c r="L466" s="230"/>
      <c r="M466" s="231"/>
      <c r="N466" s="232"/>
      <c r="O466" s="232"/>
      <c r="P466" s="232"/>
      <c r="Q466" s="232"/>
      <c r="R466" s="232"/>
      <c r="S466" s="232"/>
      <c r="T466" s="23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4" t="s">
        <v>139</v>
      </c>
      <c r="AU466" s="234" t="s">
        <v>83</v>
      </c>
      <c r="AV466" s="13" t="s">
        <v>83</v>
      </c>
      <c r="AW466" s="13" t="s">
        <v>35</v>
      </c>
      <c r="AX466" s="13" t="s">
        <v>73</v>
      </c>
      <c r="AY466" s="234" t="s">
        <v>128</v>
      </c>
    </row>
    <row r="467" s="13" customFormat="1">
      <c r="A467" s="13"/>
      <c r="B467" s="224"/>
      <c r="C467" s="225"/>
      <c r="D467" s="219" t="s">
        <v>139</v>
      </c>
      <c r="E467" s="226" t="s">
        <v>19</v>
      </c>
      <c r="F467" s="227" t="s">
        <v>529</v>
      </c>
      <c r="G467" s="225"/>
      <c r="H467" s="228">
        <v>142.80000000000001</v>
      </c>
      <c r="I467" s="229"/>
      <c r="J467" s="225"/>
      <c r="K467" s="225"/>
      <c r="L467" s="230"/>
      <c r="M467" s="231"/>
      <c r="N467" s="232"/>
      <c r="O467" s="232"/>
      <c r="P467" s="232"/>
      <c r="Q467" s="232"/>
      <c r="R467" s="232"/>
      <c r="S467" s="232"/>
      <c r="T467" s="23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4" t="s">
        <v>139</v>
      </c>
      <c r="AU467" s="234" t="s">
        <v>83</v>
      </c>
      <c r="AV467" s="13" t="s">
        <v>83</v>
      </c>
      <c r="AW467" s="13" t="s">
        <v>35</v>
      </c>
      <c r="AX467" s="13" t="s">
        <v>73</v>
      </c>
      <c r="AY467" s="234" t="s">
        <v>128</v>
      </c>
    </row>
    <row r="468" s="14" customFormat="1">
      <c r="A468" s="14"/>
      <c r="B468" s="235"/>
      <c r="C468" s="236"/>
      <c r="D468" s="219" t="s">
        <v>139</v>
      </c>
      <c r="E468" s="237" t="s">
        <v>19</v>
      </c>
      <c r="F468" s="238" t="s">
        <v>144</v>
      </c>
      <c r="G468" s="236"/>
      <c r="H468" s="239">
        <v>7976.130000000001</v>
      </c>
      <c r="I468" s="240"/>
      <c r="J468" s="236"/>
      <c r="K468" s="236"/>
      <c r="L468" s="241"/>
      <c r="M468" s="242"/>
      <c r="N468" s="243"/>
      <c r="O468" s="243"/>
      <c r="P468" s="243"/>
      <c r="Q468" s="243"/>
      <c r="R468" s="243"/>
      <c r="S468" s="243"/>
      <c r="T468" s="24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5" t="s">
        <v>139</v>
      </c>
      <c r="AU468" s="245" t="s">
        <v>83</v>
      </c>
      <c r="AV468" s="14" t="s">
        <v>136</v>
      </c>
      <c r="AW468" s="14" t="s">
        <v>35</v>
      </c>
      <c r="AX468" s="14" t="s">
        <v>81</v>
      </c>
      <c r="AY468" s="245" t="s">
        <v>128</v>
      </c>
    </row>
    <row r="469" s="2" customFormat="1" ht="16.5" customHeight="1">
      <c r="A469" s="39"/>
      <c r="B469" s="40"/>
      <c r="C469" s="246" t="s">
        <v>545</v>
      </c>
      <c r="D469" s="246" t="s">
        <v>145</v>
      </c>
      <c r="E469" s="247" t="s">
        <v>546</v>
      </c>
      <c r="F469" s="248" t="s">
        <v>547</v>
      </c>
      <c r="G469" s="249" t="s">
        <v>148</v>
      </c>
      <c r="H469" s="250">
        <v>6079.3199999999997</v>
      </c>
      <c r="I469" s="251"/>
      <c r="J469" s="252">
        <f>ROUND(I469*H469,2)</f>
        <v>0</v>
      </c>
      <c r="K469" s="248" t="s">
        <v>134</v>
      </c>
      <c r="L469" s="45"/>
      <c r="M469" s="253" t="s">
        <v>19</v>
      </c>
      <c r="N469" s="254" t="s">
        <v>44</v>
      </c>
      <c r="O469" s="85"/>
      <c r="P469" s="215">
        <f>O469*H469</f>
        <v>0</v>
      </c>
      <c r="Q469" s="215">
        <v>0.37190000000000001</v>
      </c>
      <c r="R469" s="215">
        <f>Q469*H469</f>
        <v>2260.8991080000001</v>
      </c>
      <c r="S469" s="215">
        <v>0</v>
      </c>
      <c r="T469" s="216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17" t="s">
        <v>136</v>
      </c>
      <c r="AT469" s="217" t="s">
        <v>145</v>
      </c>
      <c r="AU469" s="217" t="s">
        <v>83</v>
      </c>
      <c r="AY469" s="18" t="s">
        <v>128</v>
      </c>
      <c r="BE469" s="218">
        <f>IF(N469="základní",J469,0)</f>
        <v>0</v>
      </c>
      <c r="BF469" s="218">
        <f>IF(N469="snížená",J469,0)</f>
        <v>0</v>
      </c>
      <c r="BG469" s="218">
        <f>IF(N469="zákl. přenesená",J469,0)</f>
        <v>0</v>
      </c>
      <c r="BH469" s="218">
        <f>IF(N469="sníž. přenesená",J469,0)</f>
        <v>0</v>
      </c>
      <c r="BI469" s="218">
        <f>IF(N469="nulová",J469,0)</f>
        <v>0</v>
      </c>
      <c r="BJ469" s="18" t="s">
        <v>81</v>
      </c>
      <c r="BK469" s="218">
        <f>ROUND(I469*H469,2)</f>
        <v>0</v>
      </c>
      <c r="BL469" s="18" t="s">
        <v>136</v>
      </c>
      <c r="BM469" s="217" t="s">
        <v>548</v>
      </c>
    </row>
    <row r="470" s="2" customFormat="1">
      <c r="A470" s="39"/>
      <c r="B470" s="40"/>
      <c r="C470" s="41"/>
      <c r="D470" s="219" t="s">
        <v>138</v>
      </c>
      <c r="E470" s="41"/>
      <c r="F470" s="220" t="s">
        <v>549</v>
      </c>
      <c r="G470" s="41"/>
      <c r="H470" s="41"/>
      <c r="I470" s="221"/>
      <c r="J470" s="41"/>
      <c r="K470" s="41"/>
      <c r="L470" s="45"/>
      <c r="M470" s="222"/>
      <c r="N470" s="223"/>
      <c r="O470" s="85"/>
      <c r="P470" s="85"/>
      <c r="Q470" s="85"/>
      <c r="R470" s="85"/>
      <c r="S470" s="85"/>
      <c r="T470" s="86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138</v>
      </c>
      <c r="AU470" s="18" t="s">
        <v>83</v>
      </c>
    </row>
    <row r="471" s="2" customFormat="1">
      <c r="A471" s="39"/>
      <c r="B471" s="40"/>
      <c r="C471" s="41"/>
      <c r="D471" s="255" t="s">
        <v>151</v>
      </c>
      <c r="E471" s="41"/>
      <c r="F471" s="256" t="s">
        <v>550</v>
      </c>
      <c r="G471" s="41"/>
      <c r="H471" s="41"/>
      <c r="I471" s="221"/>
      <c r="J471" s="41"/>
      <c r="K471" s="41"/>
      <c r="L471" s="45"/>
      <c r="M471" s="222"/>
      <c r="N471" s="223"/>
      <c r="O471" s="85"/>
      <c r="P471" s="85"/>
      <c r="Q471" s="85"/>
      <c r="R471" s="85"/>
      <c r="S471" s="85"/>
      <c r="T471" s="86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151</v>
      </c>
      <c r="AU471" s="18" t="s">
        <v>83</v>
      </c>
    </row>
    <row r="472" s="13" customFormat="1">
      <c r="A472" s="13"/>
      <c r="B472" s="224"/>
      <c r="C472" s="225"/>
      <c r="D472" s="219" t="s">
        <v>139</v>
      </c>
      <c r="E472" s="226" t="s">
        <v>19</v>
      </c>
      <c r="F472" s="227" t="s">
        <v>551</v>
      </c>
      <c r="G472" s="225"/>
      <c r="H472" s="228">
        <v>5071.1400000000003</v>
      </c>
      <c r="I472" s="229"/>
      <c r="J472" s="225"/>
      <c r="K472" s="225"/>
      <c r="L472" s="230"/>
      <c r="M472" s="231"/>
      <c r="N472" s="232"/>
      <c r="O472" s="232"/>
      <c r="P472" s="232"/>
      <c r="Q472" s="232"/>
      <c r="R472" s="232"/>
      <c r="S472" s="232"/>
      <c r="T472" s="23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4" t="s">
        <v>139</v>
      </c>
      <c r="AU472" s="234" t="s">
        <v>83</v>
      </c>
      <c r="AV472" s="13" t="s">
        <v>83</v>
      </c>
      <c r="AW472" s="13" t="s">
        <v>35</v>
      </c>
      <c r="AX472" s="13" t="s">
        <v>73</v>
      </c>
      <c r="AY472" s="234" t="s">
        <v>128</v>
      </c>
    </row>
    <row r="473" s="13" customFormat="1">
      <c r="A473" s="13"/>
      <c r="B473" s="224"/>
      <c r="C473" s="225"/>
      <c r="D473" s="219" t="s">
        <v>139</v>
      </c>
      <c r="E473" s="226" t="s">
        <v>19</v>
      </c>
      <c r="F473" s="227" t="s">
        <v>552</v>
      </c>
      <c r="G473" s="225"/>
      <c r="H473" s="228">
        <v>864.26999999999998</v>
      </c>
      <c r="I473" s="229"/>
      <c r="J473" s="225"/>
      <c r="K473" s="225"/>
      <c r="L473" s="230"/>
      <c r="M473" s="231"/>
      <c r="N473" s="232"/>
      <c r="O473" s="232"/>
      <c r="P473" s="232"/>
      <c r="Q473" s="232"/>
      <c r="R473" s="232"/>
      <c r="S473" s="232"/>
      <c r="T473" s="23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4" t="s">
        <v>139</v>
      </c>
      <c r="AU473" s="234" t="s">
        <v>83</v>
      </c>
      <c r="AV473" s="13" t="s">
        <v>83</v>
      </c>
      <c r="AW473" s="13" t="s">
        <v>35</v>
      </c>
      <c r="AX473" s="13" t="s">
        <v>73</v>
      </c>
      <c r="AY473" s="234" t="s">
        <v>128</v>
      </c>
    </row>
    <row r="474" s="13" customFormat="1">
      <c r="A474" s="13"/>
      <c r="B474" s="224"/>
      <c r="C474" s="225"/>
      <c r="D474" s="219" t="s">
        <v>139</v>
      </c>
      <c r="E474" s="226" t="s">
        <v>19</v>
      </c>
      <c r="F474" s="227" t="s">
        <v>553</v>
      </c>
      <c r="G474" s="225"/>
      <c r="H474" s="228">
        <v>140.16999999999999</v>
      </c>
      <c r="I474" s="229"/>
      <c r="J474" s="225"/>
      <c r="K474" s="225"/>
      <c r="L474" s="230"/>
      <c r="M474" s="231"/>
      <c r="N474" s="232"/>
      <c r="O474" s="232"/>
      <c r="P474" s="232"/>
      <c r="Q474" s="232"/>
      <c r="R474" s="232"/>
      <c r="S474" s="232"/>
      <c r="T474" s="23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4" t="s">
        <v>139</v>
      </c>
      <c r="AU474" s="234" t="s">
        <v>83</v>
      </c>
      <c r="AV474" s="13" t="s">
        <v>83</v>
      </c>
      <c r="AW474" s="13" t="s">
        <v>35</v>
      </c>
      <c r="AX474" s="13" t="s">
        <v>73</v>
      </c>
      <c r="AY474" s="234" t="s">
        <v>128</v>
      </c>
    </row>
    <row r="475" s="13" customFormat="1">
      <c r="A475" s="13"/>
      <c r="B475" s="224"/>
      <c r="C475" s="225"/>
      <c r="D475" s="219" t="s">
        <v>139</v>
      </c>
      <c r="E475" s="226" t="s">
        <v>19</v>
      </c>
      <c r="F475" s="227" t="s">
        <v>554</v>
      </c>
      <c r="G475" s="225"/>
      <c r="H475" s="228">
        <v>3.7400000000000002</v>
      </c>
      <c r="I475" s="229"/>
      <c r="J475" s="225"/>
      <c r="K475" s="225"/>
      <c r="L475" s="230"/>
      <c r="M475" s="231"/>
      <c r="N475" s="232"/>
      <c r="O475" s="232"/>
      <c r="P475" s="232"/>
      <c r="Q475" s="232"/>
      <c r="R475" s="232"/>
      <c r="S475" s="232"/>
      <c r="T475" s="23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4" t="s">
        <v>139</v>
      </c>
      <c r="AU475" s="234" t="s">
        <v>83</v>
      </c>
      <c r="AV475" s="13" t="s">
        <v>83</v>
      </c>
      <c r="AW475" s="13" t="s">
        <v>35</v>
      </c>
      <c r="AX475" s="13" t="s">
        <v>73</v>
      </c>
      <c r="AY475" s="234" t="s">
        <v>128</v>
      </c>
    </row>
    <row r="476" s="14" customFormat="1">
      <c r="A476" s="14"/>
      <c r="B476" s="235"/>
      <c r="C476" s="236"/>
      <c r="D476" s="219" t="s">
        <v>139</v>
      </c>
      <c r="E476" s="237" t="s">
        <v>19</v>
      </c>
      <c r="F476" s="238" t="s">
        <v>144</v>
      </c>
      <c r="G476" s="236"/>
      <c r="H476" s="239">
        <v>6079.3199999999997</v>
      </c>
      <c r="I476" s="240"/>
      <c r="J476" s="236"/>
      <c r="K476" s="236"/>
      <c r="L476" s="241"/>
      <c r="M476" s="242"/>
      <c r="N476" s="243"/>
      <c r="O476" s="243"/>
      <c r="P476" s="243"/>
      <c r="Q476" s="243"/>
      <c r="R476" s="243"/>
      <c r="S476" s="243"/>
      <c r="T476" s="24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5" t="s">
        <v>139</v>
      </c>
      <c r="AU476" s="245" t="s">
        <v>83</v>
      </c>
      <c r="AV476" s="14" t="s">
        <v>136</v>
      </c>
      <c r="AW476" s="14" t="s">
        <v>35</v>
      </c>
      <c r="AX476" s="14" t="s">
        <v>81</v>
      </c>
      <c r="AY476" s="245" t="s">
        <v>128</v>
      </c>
    </row>
    <row r="477" s="2" customFormat="1" ht="16.5" customHeight="1">
      <c r="A477" s="39"/>
      <c r="B477" s="40"/>
      <c r="C477" s="246" t="s">
        <v>555</v>
      </c>
      <c r="D477" s="246" t="s">
        <v>145</v>
      </c>
      <c r="E477" s="247" t="s">
        <v>556</v>
      </c>
      <c r="F477" s="248" t="s">
        <v>557</v>
      </c>
      <c r="G477" s="249" t="s">
        <v>148</v>
      </c>
      <c r="H477" s="250">
        <v>6079.3199999999997</v>
      </c>
      <c r="I477" s="251"/>
      <c r="J477" s="252">
        <f>ROUND(I477*H477,2)</f>
        <v>0</v>
      </c>
      <c r="K477" s="248" t="s">
        <v>134</v>
      </c>
      <c r="L477" s="45"/>
      <c r="M477" s="253" t="s">
        <v>19</v>
      </c>
      <c r="N477" s="254" t="s">
        <v>44</v>
      </c>
      <c r="O477" s="85"/>
      <c r="P477" s="215">
        <f>O477*H477</f>
        <v>0</v>
      </c>
      <c r="Q477" s="215">
        <v>0.21099999999999999</v>
      </c>
      <c r="R477" s="215">
        <f>Q477*H477</f>
        <v>1282.7365199999999</v>
      </c>
      <c r="S477" s="215">
        <v>0</v>
      </c>
      <c r="T477" s="216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17" t="s">
        <v>136</v>
      </c>
      <c r="AT477" s="217" t="s">
        <v>145</v>
      </c>
      <c r="AU477" s="217" t="s">
        <v>83</v>
      </c>
      <c r="AY477" s="18" t="s">
        <v>128</v>
      </c>
      <c r="BE477" s="218">
        <f>IF(N477="základní",J477,0)</f>
        <v>0</v>
      </c>
      <c r="BF477" s="218">
        <f>IF(N477="snížená",J477,0)</f>
        <v>0</v>
      </c>
      <c r="BG477" s="218">
        <f>IF(N477="zákl. přenesená",J477,0)</f>
        <v>0</v>
      </c>
      <c r="BH477" s="218">
        <f>IF(N477="sníž. přenesená",J477,0)</f>
        <v>0</v>
      </c>
      <c r="BI477" s="218">
        <f>IF(N477="nulová",J477,0)</f>
        <v>0</v>
      </c>
      <c r="BJ477" s="18" t="s">
        <v>81</v>
      </c>
      <c r="BK477" s="218">
        <f>ROUND(I477*H477,2)</f>
        <v>0</v>
      </c>
      <c r="BL477" s="18" t="s">
        <v>136</v>
      </c>
      <c r="BM477" s="217" t="s">
        <v>558</v>
      </c>
    </row>
    <row r="478" s="2" customFormat="1">
      <c r="A478" s="39"/>
      <c r="B478" s="40"/>
      <c r="C478" s="41"/>
      <c r="D478" s="219" t="s">
        <v>138</v>
      </c>
      <c r="E478" s="41"/>
      <c r="F478" s="220" t="s">
        <v>559</v>
      </c>
      <c r="G478" s="41"/>
      <c r="H478" s="41"/>
      <c r="I478" s="221"/>
      <c r="J478" s="41"/>
      <c r="K478" s="41"/>
      <c r="L478" s="45"/>
      <c r="M478" s="222"/>
      <c r="N478" s="223"/>
      <c r="O478" s="85"/>
      <c r="P478" s="85"/>
      <c r="Q478" s="85"/>
      <c r="R478" s="85"/>
      <c r="S478" s="85"/>
      <c r="T478" s="86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138</v>
      </c>
      <c r="AU478" s="18" t="s">
        <v>83</v>
      </c>
    </row>
    <row r="479" s="2" customFormat="1">
      <c r="A479" s="39"/>
      <c r="B479" s="40"/>
      <c r="C479" s="41"/>
      <c r="D479" s="255" t="s">
        <v>151</v>
      </c>
      <c r="E479" s="41"/>
      <c r="F479" s="256" t="s">
        <v>560</v>
      </c>
      <c r="G479" s="41"/>
      <c r="H479" s="41"/>
      <c r="I479" s="221"/>
      <c r="J479" s="41"/>
      <c r="K479" s="41"/>
      <c r="L479" s="45"/>
      <c r="M479" s="222"/>
      <c r="N479" s="223"/>
      <c r="O479" s="85"/>
      <c r="P479" s="85"/>
      <c r="Q479" s="85"/>
      <c r="R479" s="85"/>
      <c r="S479" s="85"/>
      <c r="T479" s="86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151</v>
      </c>
      <c r="AU479" s="18" t="s">
        <v>83</v>
      </c>
    </row>
    <row r="480" s="13" customFormat="1">
      <c r="A480" s="13"/>
      <c r="B480" s="224"/>
      <c r="C480" s="225"/>
      <c r="D480" s="219" t="s">
        <v>139</v>
      </c>
      <c r="E480" s="226" t="s">
        <v>19</v>
      </c>
      <c r="F480" s="227" t="s">
        <v>561</v>
      </c>
      <c r="G480" s="225"/>
      <c r="H480" s="228">
        <v>5071.1400000000003</v>
      </c>
      <c r="I480" s="229"/>
      <c r="J480" s="225"/>
      <c r="K480" s="225"/>
      <c r="L480" s="230"/>
      <c r="M480" s="231"/>
      <c r="N480" s="232"/>
      <c r="O480" s="232"/>
      <c r="P480" s="232"/>
      <c r="Q480" s="232"/>
      <c r="R480" s="232"/>
      <c r="S480" s="232"/>
      <c r="T480" s="23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4" t="s">
        <v>139</v>
      </c>
      <c r="AU480" s="234" t="s">
        <v>83</v>
      </c>
      <c r="AV480" s="13" t="s">
        <v>83</v>
      </c>
      <c r="AW480" s="13" t="s">
        <v>35</v>
      </c>
      <c r="AX480" s="13" t="s">
        <v>73</v>
      </c>
      <c r="AY480" s="234" t="s">
        <v>128</v>
      </c>
    </row>
    <row r="481" s="13" customFormat="1">
      <c r="A481" s="13"/>
      <c r="B481" s="224"/>
      <c r="C481" s="225"/>
      <c r="D481" s="219" t="s">
        <v>139</v>
      </c>
      <c r="E481" s="226" t="s">
        <v>19</v>
      </c>
      <c r="F481" s="227" t="s">
        <v>552</v>
      </c>
      <c r="G481" s="225"/>
      <c r="H481" s="228">
        <v>864.26999999999998</v>
      </c>
      <c r="I481" s="229"/>
      <c r="J481" s="225"/>
      <c r="K481" s="225"/>
      <c r="L481" s="230"/>
      <c r="M481" s="231"/>
      <c r="N481" s="232"/>
      <c r="O481" s="232"/>
      <c r="P481" s="232"/>
      <c r="Q481" s="232"/>
      <c r="R481" s="232"/>
      <c r="S481" s="232"/>
      <c r="T481" s="23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4" t="s">
        <v>139</v>
      </c>
      <c r="AU481" s="234" t="s">
        <v>83</v>
      </c>
      <c r="AV481" s="13" t="s">
        <v>83</v>
      </c>
      <c r="AW481" s="13" t="s">
        <v>35</v>
      </c>
      <c r="AX481" s="13" t="s">
        <v>73</v>
      </c>
      <c r="AY481" s="234" t="s">
        <v>128</v>
      </c>
    </row>
    <row r="482" s="13" customFormat="1">
      <c r="A482" s="13"/>
      <c r="B482" s="224"/>
      <c r="C482" s="225"/>
      <c r="D482" s="219" t="s">
        <v>139</v>
      </c>
      <c r="E482" s="226" t="s">
        <v>19</v>
      </c>
      <c r="F482" s="227" t="s">
        <v>554</v>
      </c>
      <c r="G482" s="225"/>
      <c r="H482" s="228">
        <v>3.7400000000000002</v>
      </c>
      <c r="I482" s="229"/>
      <c r="J482" s="225"/>
      <c r="K482" s="225"/>
      <c r="L482" s="230"/>
      <c r="M482" s="231"/>
      <c r="N482" s="232"/>
      <c r="O482" s="232"/>
      <c r="P482" s="232"/>
      <c r="Q482" s="232"/>
      <c r="R482" s="232"/>
      <c r="S482" s="232"/>
      <c r="T482" s="23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4" t="s">
        <v>139</v>
      </c>
      <c r="AU482" s="234" t="s">
        <v>83</v>
      </c>
      <c r="AV482" s="13" t="s">
        <v>83</v>
      </c>
      <c r="AW482" s="13" t="s">
        <v>35</v>
      </c>
      <c r="AX482" s="13" t="s">
        <v>73</v>
      </c>
      <c r="AY482" s="234" t="s">
        <v>128</v>
      </c>
    </row>
    <row r="483" s="13" customFormat="1">
      <c r="A483" s="13"/>
      <c r="B483" s="224"/>
      <c r="C483" s="225"/>
      <c r="D483" s="219" t="s">
        <v>139</v>
      </c>
      <c r="E483" s="226" t="s">
        <v>19</v>
      </c>
      <c r="F483" s="227" t="s">
        <v>553</v>
      </c>
      <c r="G483" s="225"/>
      <c r="H483" s="228">
        <v>140.16999999999999</v>
      </c>
      <c r="I483" s="229"/>
      <c r="J483" s="225"/>
      <c r="K483" s="225"/>
      <c r="L483" s="230"/>
      <c r="M483" s="231"/>
      <c r="N483" s="232"/>
      <c r="O483" s="232"/>
      <c r="P483" s="232"/>
      <c r="Q483" s="232"/>
      <c r="R483" s="232"/>
      <c r="S483" s="232"/>
      <c r="T483" s="23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4" t="s">
        <v>139</v>
      </c>
      <c r="AU483" s="234" t="s">
        <v>83</v>
      </c>
      <c r="AV483" s="13" t="s">
        <v>83</v>
      </c>
      <c r="AW483" s="13" t="s">
        <v>35</v>
      </c>
      <c r="AX483" s="13" t="s">
        <v>73</v>
      </c>
      <c r="AY483" s="234" t="s">
        <v>128</v>
      </c>
    </row>
    <row r="484" s="14" customFormat="1">
      <c r="A484" s="14"/>
      <c r="B484" s="235"/>
      <c r="C484" s="236"/>
      <c r="D484" s="219" t="s">
        <v>139</v>
      </c>
      <c r="E484" s="237" t="s">
        <v>19</v>
      </c>
      <c r="F484" s="238" t="s">
        <v>144</v>
      </c>
      <c r="G484" s="236"/>
      <c r="H484" s="239">
        <v>6079.3199999999997</v>
      </c>
      <c r="I484" s="240"/>
      <c r="J484" s="236"/>
      <c r="K484" s="236"/>
      <c r="L484" s="241"/>
      <c r="M484" s="242"/>
      <c r="N484" s="243"/>
      <c r="O484" s="243"/>
      <c r="P484" s="243"/>
      <c r="Q484" s="243"/>
      <c r="R484" s="243"/>
      <c r="S484" s="243"/>
      <c r="T484" s="24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5" t="s">
        <v>139</v>
      </c>
      <c r="AU484" s="245" t="s">
        <v>83</v>
      </c>
      <c r="AV484" s="14" t="s">
        <v>136</v>
      </c>
      <c r="AW484" s="14" t="s">
        <v>35</v>
      </c>
      <c r="AX484" s="14" t="s">
        <v>81</v>
      </c>
      <c r="AY484" s="245" t="s">
        <v>128</v>
      </c>
    </row>
    <row r="485" s="2" customFormat="1" ht="16.5" customHeight="1">
      <c r="A485" s="39"/>
      <c r="B485" s="40"/>
      <c r="C485" s="246" t="s">
        <v>562</v>
      </c>
      <c r="D485" s="246" t="s">
        <v>145</v>
      </c>
      <c r="E485" s="247" t="s">
        <v>563</v>
      </c>
      <c r="F485" s="248" t="s">
        <v>564</v>
      </c>
      <c r="G485" s="249" t="s">
        <v>148</v>
      </c>
      <c r="H485" s="250">
        <v>5693.0600000000004</v>
      </c>
      <c r="I485" s="251"/>
      <c r="J485" s="252">
        <f>ROUND(I485*H485,2)</f>
        <v>0</v>
      </c>
      <c r="K485" s="248" t="s">
        <v>134</v>
      </c>
      <c r="L485" s="45"/>
      <c r="M485" s="253" t="s">
        <v>19</v>
      </c>
      <c r="N485" s="254" t="s">
        <v>44</v>
      </c>
      <c r="O485" s="85"/>
      <c r="P485" s="215">
        <f>O485*H485</f>
        <v>0</v>
      </c>
      <c r="Q485" s="215">
        <v>0.18847</v>
      </c>
      <c r="R485" s="215">
        <f>Q485*H485</f>
        <v>1072.9710182000001</v>
      </c>
      <c r="S485" s="215">
        <v>0</v>
      </c>
      <c r="T485" s="216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17" t="s">
        <v>136</v>
      </c>
      <c r="AT485" s="217" t="s">
        <v>145</v>
      </c>
      <c r="AU485" s="217" t="s">
        <v>83</v>
      </c>
      <c r="AY485" s="18" t="s">
        <v>128</v>
      </c>
      <c r="BE485" s="218">
        <f>IF(N485="základní",J485,0)</f>
        <v>0</v>
      </c>
      <c r="BF485" s="218">
        <f>IF(N485="snížená",J485,0)</f>
        <v>0</v>
      </c>
      <c r="BG485" s="218">
        <f>IF(N485="zákl. přenesená",J485,0)</f>
        <v>0</v>
      </c>
      <c r="BH485" s="218">
        <f>IF(N485="sníž. přenesená",J485,0)</f>
        <v>0</v>
      </c>
      <c r="BI485" s="218">
        <f>IF(N485="nulová",J485,0)</f>
        <v>0</v>
      </c>
      <c r="BJ485" s="18" t="s">
        <v>81</v>
      </c>
      <c r="BK485" s="218">
        <f>ROUND(I485*H485,2)</f>
        <v>0</v>
      </c>
      <c r="BL485" s="18" t="s">
        <v>136</v>
      </c>
      <c r="BM485" s="217" t="s">
        <v>565</v>
      </c>
    </row>
    <row r="486" s="2" customFormat="1">
      <c r="A486" s="39"/>
      <c r="B486" s="40"/>
      <c r="C486" s="41"/>
      <c r="D486" s="219" t="s">
        <v>138</v>
      </c>
      <c r="E486" s="41"/>
      <c r="F486" s="220" t="s">
        <v>566</v>
      </c>
      <c r="G486" s="41"/>
      <c r="H486" s="41"/>
      <c r="I486" s="221"/>
      <c r="J486" s="41"/>
      <c r="K486" s="41"/>
      <c r="L486" s="45"/>
      <c r="M486" s="222"/>
      <c r="N486" s="223"/>
      <c r="O486" s="85"/>
      <c r="P486" s="85"/>
      <c r="Q486" s="85"/>
      <c r="R486" s="85"/>
      <c r="S486" s="85"/>
      <c r="T486" s="86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138</v>
      </c>
      <c r="AU486" s="18" t="s">
        <v>83</v>
      </c>
    </row>
    <row r="487" s="2" customFormat="1">
      <c r="A487" s="39"/>
      <c r="B487" s="40"/>
      <c r="C487" s="41"/>
      <c r="D487" s="255" t="s">
        <v>151</v>
      </c>
      <c r="E487" s="41"/>
      <c r="F487" s="256" t="s">
        <v>567</v>
      </c>
      <c r="G487" s="41"/>
      <c r="H487" s="41"/>
      <c r="I487" s="221"/>
      <c r="J487" s="41"/>
      <c r="K487" s="41"/>
      <c r="L487" s="45"/>
      <c r="M487" s="222"/>
      <c r="N487" s="223"/>
      <c r="O487" s="85"/>
      <c r="P487" s="85"/>
      <c r="Q487" s="85"/>
      <c r="R487" s="85"/>
      <c r="S487" s="85"/>
      <c r="T487" s="86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151</v>
      </c>
      <c r="AU487" s="18" t="s">
        <v>83</v>
      </c>
    </row>
    <row r="488" s="13" customFormat="1">
      <c r="A488" s="13"/>
      <c r="B488" s="224"/>
      <c r="C488" s="225"/>
      <c r="D488" s="219" t="s">
        <v>139</v>
      </c>
      <c r="E488" s="226" t="s">
        <v>19</v>
      </c>
      <c r="F488" s="227" t="s">
        <v>568</v>
      </c>
      <c r="G488" s="225"/>
      <c r="H488" s="228">
        <v>142.80000000000001</v>
      </c>
      <c r="I488" s="229"/>
      <c r="J488" s="225"/>
      <c r="K488" s="225"/>
      <c r="L488" s="230"/>
      <c r="M488" s="231"/>
      <c r="N488" s="232"/>
      <c r="O488" s="232"/>
      <c r="P488" s="232"/>
      <c r="Q488" s="232"/>
      <c r="R488" s="232"/>
      <c r="S488" s="232"/>
      <c r="T488" s="23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4" t="s">
        <v>139</v>
      </c>
      <c r="AU488" s="234" t="s">
        <v>83</v>
      </c>
      <c r="AV488" s="13" t="s">
        <v>83</v>
      </c>
      <c r="AW488" s="13" t="s">
        <v>35</v>
      </c>
      <c r="AX488" s="13" t="s">
        <v>73</v>
      </c>
      <c r="AY488" s="234" t="s">
        <v>128</v>
      </c>
    </row>
    <row r="489" s="13" customFormat="1">
      <c r="A489" s="13"/>
      <c r="B489" s="224"/>
      <c r="C489" s="225"/>
      <c r="D489" s="219" t="s">
        <v>139</v>
      </c>
      <c r="E489" s="226" t="s">
        <v>19</v>
      </c>
      <c r="F489" s="227" t="s">
        <v>519</v>
      </c>
      <c r="G489" s="225"/>
      <c r="H489" s="228">
        <v>5550.2600000000002</v>
      </c>
      <c r="I489" s="229"/>
      <c r="J489" s="225"/>
      <c r="K489" s="225"/>
      <c r="L489" s="230"/>
      <c r="M489" s="231"/>
      <c r="N489" s="232"/>
      <c r="O489" s="232"/>
      <c r="P489" s="232"/>
      <c r="Q489" s="232"/>
      <c r="R489" s="232"/>
      <c r="S489" s="232"/>
      <c r="T489" s="23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4" t="s">
        <v>139</v>
      </c>
      <c r="AU489" s="234" t="s">
        <v>83</v>
      </c>
      <c r="AV489" s="13" t="s">
        <v>83</v>
      </c>
      <c r="AW489" s="13" t="s">
        <v>35</v>
      </c>
      <c r="AX489" s="13" t="s">
        <v>73</v>
      </c>
      <c r="AY489" s="234" t="s">
        <v>128</v>
      </c>
    </row>
    <row r="490" s="14" customFormat="1">
      <c r="A490" s="14"/>
      <c r="B490" s="235"/>
      <c r="C490" s="236"/>
      <c r="D490" s="219" t="s">
        <v>139</v>
      </c>
      <c r="E490" s="237" t="s">
        <v>19</v>
      </c>
      <c r="F490" s="238" t="s">
        <v>144</v>
      </c>
      <c r="G490" s="236"/>
      <c r="H490" s="239">
        <v>5693.0600000000004</v>
      </c>
      <c r="I490" s="240"/>
      <c r="J490" s="236"/>
      <c r="K490" s="236"/>
      <c r="L490" s="241"/>
      <c r="M490" s="242"/>
      <c r="N490" s="243"/>
      <c r="O490" s="243"/>
      <c r="P490" s="243"/>
      <c r="Q490" s="243"/>
      <c r="R490" s="243"/>
      <c r="S490" s="243"/>
      <c r="T490" s="24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5" t="s">
        <v>139</v>
      </c>
      <c r="AU490" s="245" t="s">
        <v>83</v>
      </c>
      <c r="AV490" s="14" t="s">
        <v>136</v>
      </c>
      <c r="AW490" s="14" t="s">
        <v>35</v>
      </c>
      <c r="AX490" s="14" t="s">
        <v>81</v>
      </c>
      <c r="AY490" s="245" t="s">
        <v>128</v>
      </c>
    </row>
    <row r="491" s="2" customFormat="1" ht="16.5" customHeight="1">
      <c r="A491" s="39"/>
      <c r="B491" s="40"/>
      <c r="C491" s="246" t="s">
        <v>569</v>
      </c>
      <c r="D491" s="246" t="s">
        <v>145</v>
      </c>
      <c r="E491" s="247" t="s">
        <v>570</v>
      </c>
      <c r="F491" s="248" t="s">
        <v>571</v>
      </c>
      <c r="G491" s="249" t="s">
        <v>148</v>
      </c>
      <c r="H491" s="250">
        <v>6079.3199999999997</v>
      </c>
      <c r="I491" s="251"/>
      <c r="J491" s="252">
        <f>ROUND(I491*H491,2)</f>
        <v>0</v>
      </c>
      <c r="K491" s="248" t="s">
        <v>134</v>
      </c>
      <c r="L491" s="45"/>
      <c r="M491" s="253" t="s">
        <v>19</v>
      </c>
      <c r="N491" s="254" t="s">
        <v>44</v>
      </c>
      <c r="O491" s="85"/>
      <c r="P491" s="215">
        <f>O491*H491</f>
        <v>0</v>
      </c>
      <c r="Q491" s="215">
        <v>0.00034000000000000002</v>
      </c>
      <c r="R491" s="215">
        <f>Q491*H491</f>
        <v>2.0669688000000002</v>
      </c>
      <c r="S491" s="215">
        <v>0</v>
      </c>
      <c r="T491" s="216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17" t="s">
        <v>136</v>
      </c>
      <c r="AT491" s="217" t="s">
        <v>145</v>
      </c>
      <c r="AU491" s="217" t="s">
        <v>83</v>
      </c>
      <c r="AY491" s="18" t="s">
        <v>128</v>
      </c>
      <c r="BE491" s="218">
        <f>IF(N491="základní",J491,0)</f>
        <v>0</v>
      </c>
      <c r="BF491" s="218">
        <f>IF(N491="snížená",J491,0)</f>
        <v>0</v>
      </c>
      <c r="BG491" s="218">
        <f>IF(N491="zákl. přenesená",J491,0)</f>
        <v>0</v>
      </c>
      <c r="BH491" s="218">
        <f>IF(N491="sníž. přenesená",J491,0)</f>
        <v>0</v>
      </c>
      <c r="BI491" s="218">
        <f>IF(N491="nulová",J491,0)</f>
        <v>0</v>
      </c>
      <c r="BJ491" s="18" t="s">
        <v>81</v>
      </c>
      <c r="BK491" s="218">
        <f>ROUND(I491*H491,2)</f>
        <v>0</v>
      </c>
      <c r="BL491" s="18" t="s">
        <v>136</v>
      </c>
      <c r="BM491" s="217" t="s">
        <v>572</v>
      </c>
    </row>
    <row r="492" s="2" customFormat="1">
      <c r="A492" s="39"/>
      <c r="B492" s="40"/>
      <c r="C492" s="41"/>
      <c r="D492" s="219" t="s">
        <v>138</v>
      </c>
      <c r="E492" s="41"/>
      <c r="F492" s="220" t="s">
        <v>573</v>
      </c>
      <c r="G492" s="41"/>
      <c r="H492" s="41"/>
      <c r="I492" s="221"/>
      <c r="J492" s="41"/>
      <c r="K492" s="41"/>
      <c r="L492" s="45"/>
      <c r="M492" s="222"/>
      <c r="N492" s="223"/>
      <c r="O492" s="85"/>
      <c r="P492" s="85"/>
      <c r="Q492" s="85"/>
      <c r="R492" s="85"/>
      <c r="S492" s="85"/>
      <c r="T492" s="86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138</v>
      </c>
      <c r="AU492" s="18" t="s">
        <v>83</v>
      </c>
    </row>
    <row r="493" s="2" customFormat="1">
      <c r="A493" s="39"/>
      <c r="B493" s="40"/>
      <c r="C493" s="41"/>
      <c r="D493" s="255" t="s">
        <v>151</v>
      </c>
      <c r="E493" s="41"/>
      <c r="F493" s="256" t="s">
        <v>574</v>
      </c>
      <c r="G493" s="41"/>
      <c r="H493" s="41"/>
      <c r="I493" s="221"/>
      <c r="J493" s="41"/>
      <c r="K493" s="41"/>
      <c r="L493" s="45"/>
      <c r="M493" s="222"/>
      <c r="N493" s="223"/>
      <c r="O493" s="85"/>
      <c r="P493" s="85"/>
      <c r="Q493" s="85"/>
      <c r="R493" s="85"/>
      <c r="S493" s="85"/>
      <c r="T493" s="86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151</v>
      </c>
      <c r="AU493" s="18" t="s">
        <v>83</v>
      </c>
    </row>
    <row r="494" s="13" customFormat="1">
      <c r="A494" s="13"/>
      <c r="B494" s="224"/>
      <c r="C494" s="225"/>
      <c r="D494" s="219" t="s">
        <v>139</v>
      </c>
      <c r="E494" s="226" t="s">
        <v>19</v>
      </c>
      <c r="F494" s="227" t="s">
        <v>575</v>
      </c>
      <c r="G494" s="225"/>
      <c r="H494" s="228">
        <v>5071.1400000000003</v>
      </c>
      <c r="I494" s="229"/>
      <c r="J494" s="225"/>
      <c r="K494" s="225"/>
      <c r="L494" s="230"/>
      <c r="M494" s="231"/>
      <c r="N494" s="232"/>
      <c r="O494" s="232"/>
      <c r="P494" s="232"/>
      <c r="Q494" s="232"/>
      <c r="R494" s="232"/>
      <c r="S494" s="232"/>
      <c r="T494" s="23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4" t="s">
        <v>139</v>
      </c>
      <c r="AU494" s="234" t="s">
        <v>83</v>
      </c>
      <c r="AV494" s="13" t="s">
        <v>83</v>
      </c>
      <c r="AW494" s="13" t="s">
        <v>35</v>
      </c>
      <c r="AX494" s="13" t="s">
        <v>73</v>
      </c>
      <c r="AY494" s="234" t="s">
        <v>128</v>
      </c>
    </row>
    <row r="495" s="13" customFormat="1">
      <c r="A495" s="13"/>
      <c r="B495" s="224"/>
      <c r="C495" s="225"/>
      <c r="D495" s="219" t="s">
        <v>139</v>
      </c>
      <c r="E495" s="226" t="s">
        <v>19</v>
      </c>
      <c r="F495" s="227" t="s">
        <v>576</v>
      </c>
      <c r="G495" s="225"/>
      <c r="H495" s="228">
        <v>864.26999999999998</v>
      </c>
      <c r="I495" s="229"/>
      <c r="J495" s="225"/>
      <c r="K495" s="225"/>
      <c r="L495" s="230"/>
      <c r="M495" s="231"/>
      <c r="N495" s="232"/>
      <c r="O495" s="232"/>
      <c r="P495" s="232"/>
      <c r="Q495" s="232"/>
      <c r="R495" s="232"/>
      <c r="S495" s="232"/>
      <c r="T495" s="23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4" t="s">
        <v>139</v>
      </c>
      <c r="AU495" s="234" t="s">
        <v>83</v>
      </c>
      <c r="AV495" s="13" t="s">
        <v>83</v>
      </c>
      <c r="AW495" s="13" t="s">
        <v>35</v>
      </c>
      <c r="AX495" s="13" t="s">
        <v>73</v>
      </c>
      <c r="AY495" s="234" t="s">
        <v>128</v>
      </c>
    </row>
    <row r="496" s="13" customFormat="1">
      <c r="A496" s="13"/>
      <c r="B496" s="224"/>
      <c r="C496" s="225"/>
      <c r="D496" s="219" t="s">
        <v>139</v>
      </c>
      <c r="E496" s="226" t="s">
        <v>19</v>
      </c>
      <c r="F496" s="227" t="s">
        <v>554</v>
      </c>
      <c r="G496" s="225"/>
      <c r="H496" s="228">
        <v>3.7400000000000002</v>
      </c>
      <c r="I496" s="229"/>
      <c r="J496" s="225"/>
      <c r="K496" s="225"/>
      <c r="L496" s="230"/>
      <c r="M496" s="231"/>
      <c r="N496" s="232"/>
      <c r="O496" s="232"/>
      <c r="P496" s="232"/>
      <c r="Q496" s="232"/>
      <c r="R496" s="232"/>
      <c r="S496" s="232"/>
      <c r="T496" s="23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4" t="s">
        <v>139</v>
      </c>
      <c r="AU496" s="234" t="s">
        <v>83</v>
      </c>
      <c r="AV496" s="13" t="s">
        <v>83</v>
      </c>
      <c r="AW496" s="13" t="s">
        <v>35</v>
      </c>
      <c r="AX496" s="13" t="s">
        <v>73</v>
      </c>
      <c r="AY496" s="234" t="s">
        <v>128</v>
      </c>
    </row>
    <row r="497" s="13" customFormat="1">
      <c r="A497" s="13"/>
      <c r="B497" s="224"/>
      <c r="C497" s="225"/>
      <c r="D497" s="219" t="s">
        <v>139</v>
      </c>
      <c r="E497" s="226" t="s">
        <v>19</v>
      </c>
      <c r="F497" s="227" t="s">
        <v>553</v>
      </c>
      <c r="G497" s="225"/>
      <c r="H497" s="228">
        <v>140.16999999999999</v>
      </c>
      <c r="I497" s="229"/>
      <c r="J497" s="225"/>
      <c r="K497" s="225"/>
      <c r="L497" s="230"/>
      <c r="M497" s="231"/>
      <c r="N497" s="232"/>
      <c r="O497" s="232"/>
      <c r="P497" s="232"/>
      <c r="Q497" s="232"/>
      <c r="R497" s="232"/>
      <c r="S497" s="232"/>
      <c r="T497" s="23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4" t="s">
        <v>139</v>
      </c>
      <c r="AU497" s="234" t="s">
        <v>83</v>
      </c>
      <c r="AV497" s="13" t="s">
        <v>83</v>
      </c>
      <c r="AW497" s="13" t="s">
        <v>35</v>
      </c>
      <c r="AX497" s="13" t="s">
        <v>73</v>
      </c>
      <c r="AY497" s="234" t="s">
        <v>128</v>
      </c>
    </row>
    <row r="498" s="14" customFormat="1">
      <c r="A498" s="14"/>
      <c r="B498" s="235"/>
      <c r="C498" s="236"/>
      <c r="D498" s="219" t="s">
        <v>139</v>
      </c>
      <c r="E498" s="237" t="s">
        <v>19</v>
      </c>
      <c r="F498" s="238" t="s">
        <v>144</v>
      </c>
      <c r="G498" s="236"/>
      <c r="H498" s="239">
        <v>6079.3199999999997</v>
      </c>
      <c r="I498" s="240"/>
      <c r="J498" s="236"/>
      <c r="K498" s="236"/>
      <c r="L498" s="241"/>
      <c r="M498" s="242"/>
      <c r="N498" s="243"/>
      <c r="O498" s="243"/>
      <c r="P498" s="243"/>
      <c r="Q498" s="243"/>
      <c r="R498" s="243"/>
      <c r="S498" s="243"/>
      <c r="T498" s="24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5" t="s">
        <v>139</v>
      </c>
      <c r="AU498" s="245" t="s">
        <v>83</v>
      </c>
      <c r="AV498" s="14" t="s">
        <v>136</v>
      </c>
      <c r="AW498" s="14" t="s">
        <v>35</v>
      </c>
      <c r="AX498" s="14" t="s">
        <v>81</v>
      </c>
      <c r="AY498" s="245" t="s">
        <v>128</v>
      </c>
    </row>
    <row r="499" s="2" customFormat="1" ht="16.5" customHeight="1">
      <c r="A499" s="39"/>
      <c r="B499" s="40"/>
      <c r="C499" s="246" t="s">
        <v>577</v>
      </c>
      <c r="D499" s="246" t="s">
        <v>145</v>
      </c>
      <c r="E499" s="247" t="s">
        <v>578</v>
      </c>
      <c r="F499" s="248" t="s">
        <v>579</v>
      </c>
      <c r="G499" s="249" t="s">
        <v>148</v>
      </c>
      <c r="H499" s="250">
        <v>6079.3199999999997</v>
      </c>
      <c r="I499" s="251"/>
      <c r="J499" s="252">
        <f>ROUND(I499*H499,2)</f>
        <v>0</v>
      </c>
      <c r="K499" s="248" t="s">
        <v>134</v>
      </c>
      <c r="L499" s="45"/>
      <c r="M499" s="253" t="s">
        <v>19</v>
      </c>
      <c r="N499" s="254" t="s">
        <v>44</v>
      </c>
      <c r="O499" s="85"/>
      <c r="P499" s="215">
        <f>O499*H499</f>
        <v>0</v>
      </c>
      <c r="Q499" s="215">
        <v>0.00040999999999999999</v>
      </c>
      <c r="R499" s="215">
        <f>Q499*H499</f>
        <v>2.4925211999999997</v>
      </c>
      <c r="S499" s="215">
        <v>0</v>
      </c>
      <c r="T499" s="216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17" t="s">
        <v>136</v>
      </c>
      <c r="AT499" s="217" t="s">
        <v>145</v>
      </c>
      <c r="AU499" s="217" t="s">
        <v>83</v>
      </c>
      <c r="AY499" s="18" t="s">
        <v>128</v>
      </c>
      <c r="BE499" s="218">
        <f>IF(N499="základní",J499,0)</f>
        <v>0</v>
      </c>
      <c r="BF499" s="218">
        <f>IF(N499="snížená",J499,0)</f>
        <v>0</v>
      </c>
      <c r="BG499" s="218">
        <f>IF(N499="zákl. přenesená",J499,0)</f>
        <v>0</v>
      </c>
      <c r="BH499" s="218">
        <f>IF(N499="sníž. přenesená",J499,0)</f>
        <v>0</v>
      </c>
      <c r="BI499" s="218">
        <f>IF(N499="nulová",J499,0)</f>
        <v>0</v>
      </c>
      <c r="BJ499" s="18" t="s">
        <v>81</v>
      </c>
      <c r="BK499" s="218">
        <f>ROUND(I499*H499,2)</f>
        <v>0</v>
      </c>
      <c r="BL499" s="18" t="s">
        <v>136</v>
      </c>
      <c r="BM499" s="217" t="s">
        <v>580</v>
      </c>
    </row>
    <row r="500" s="2" customFormat="1">
      <c r="A500" s="39"/>
      <c r="B500" s="40"/>
      <c r="C500" s="41"/>
      <c r="D500" s="219" t="s">
        <v>138</v>
      </c>
      <c r="E500" s="41"/>
      <c r="F500" s="220" t="s">
        <v>581</v>
      </c>
      <c r="G500" s="41"/>
      <c r="H500" s="41"/>
      <c r="I500" s="221"/>
      <c r="J500" s="41"/>
      <c r="K500" s="41"/>
      <c r="L500" s="45"/>
      <c r="M500" s="222"/>
      <c r="N500" s="223"/>
      <c r="O500" s="85"/>
      <c r="P500" s="85"/>
      <c r="Q500" s="85"/>
      <c r="R500" s="85"/>
      <c r="S500" s="85"/>
      <c r="T500" s="86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138</v>
      </c>
      <c r="AU500" s="18" t="s">
        <v>83</v>
      </c>
    </row>
    <row r="501" s="2" customFormat="1">
      <c r="A501" s="39"/>
      <c r="B501" s="40"/>
      <c r="C501" s="41"/>
      <c r="D501" s="255" t="s">
        <v>151</v>
      </c>
      <c r="E501" s="41"/>
      <c r="F501" s="256" t="s">
        <v>582</v>
      </c>
      <c r="G501" s="41"/>
      <c r="H501" s="41"/>
      <c r="I501" s="221"/>
      <c r="J501" s="41"/>
      <c r="K501" s="41"/>
      <c r="L501" s="45"/>
      <c r="M501" s="222"/>
      <c r="N501" s="223"/>
      <c r="O501" s="85"/>
      <c r="P501" s="85"/>
      <c r="Q501" s="85"/>
      <c r="R501" s="85"/>
      <c r="S501" s="85"/>
      <c r="T501" s="86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151</v>
      </c>
      <c r="AU501" s="18" t="s">
        <v>83</v>
      </c>
    </row>
    <row r="502" s="13" customFormat="1">
      <c r="A502" s="13"/>
      <c r="B502" s="224"/>
      <c r="C502" s="225"/>
      <c r="D502" s="219" t="s">
        <v>139</v>
      </c>
      <c r="E502" s="226" t="s">
        <v>19</v>
      </c>
      <c r="F502" s="227" t="s">
        <v>551</v>
      </c>
      <c r="G502" s="225"/>
      <c r="H502" s="228">
        <v>5071.1400000000003</v>
      </c>
      <c r="I502" s="229"/>
      <c r="J502" s="225"/>
      <c r="K502" s="225"/>
      <c r="L502" s="230"/>
      <c r="M502" s="231"/>
      <c r="N502" s="232"/>
      <c r="O502" s="232"/>
      <c r="P502" s="232"/>
      <c r="Q502" s="232"/>
      <c r="R502" s="232"/>
      <c r="S502" s="232"/>
      <c r="T502" s="23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4" t="s">
        <v>139</v>
      </c>
      <c r="AU502" s="234" t="s">
        <v>83</v>
      </c>
      <c r="AV502" s="13" t="s">
        <v>83</v>
      </c>
      <c r="AW502" s="13" t="s">
        <v>35</v>
      </c>
      <c r="AX502" s="13" t="s">
        <v>73</v>
      </c>
      <c r="AY502" s="234" t="s">
        <v>128</v>
      </c>
    </row>
    <row r="503" s="13" customFormat="1">
      <c r="A503" s="13"/>
      <c r="B503" s="224"/>
      <c r="C503" s="225"/>
      <c r="D503" s="219" t="s">
        <v>139</v>
      </c>
      <c r="E503" s="226" t="s">
        <v>19</v>
      </c>
      <c r="F503" s="227" t="s">
        <v>552</v>
      </c>
      <c r="G503" s="225"/>
      <c r="H503" s="228">
        <v>864.26999999999998</v>
      </c>
      <c r="I503" s="229"/>
      <c r="J503" s="225"/>
      <c r="K503" s="225"/>
      <c r="L503" s="230"/>
      <c r="M503" s="231"/>
      <c r="N503" s="232"/>
      <c r="O503" s="232"/>
      <c r="P503" s="232"/>
      <c r="Q503" s="232"/>
      <c r="R503" s="232"/>
      <c r="S503" s="232"/>
      <c r="T503" s="23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4" t="s">
        <v>139</v>
      </c>
      <c r="AU503" s="234" t="s">
        <v>83</v>
      </c>
      <c r="AV503" s="13" t="s">
        <v>83</v>
      </c>
      <c r="AW503" s="13" t="s">
        <v>35</v>
      </c>
      <c r="AX503" s="13" t="s">
        <v>73</v>
      </c>
      <c r="AY503" s="234" t="s">
        <v>128</v>
      </c>
    </row>
    <row r="504" s="13" customFormat="1">
      <c r="A504" s="13"/>
      <c r="B504" s="224"/>
      <c r="C504" s="225"/>
      <c r="D504" s="219" t="s">
        <v>139</v>
      </c>
      <c r="E504" s="226" t="s">
        <v>19</v>
      </c>
      <c r="F504" s="227" t="s">
        <v>554</v>
      </c>
      <c r="G504" s="225"/>
      <c r="H504" s="228">
        <v>3.7400000000000002</v>
      </c>
      <c r="I504" s="229"/>
      <c r="J504" s="225"/>
      <c r="K504" s="225"/>
      <c r="L504" s="230"/>
      <c r="M504" s="231"/>
      <c r="N504" s="232"/>
      <c r="O504" s="232"/>
      <c r="P504" s="232"/>
      <c r="Q504" s="232"/>
      <c r="R504" s="232"/>
      <c r="S504" s="232"/>
      <c r="T504" s="23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4" t="s">
        <v>139</v>
      </c>
      <c r="AU504" s="234" t="s">
        <v>83</v>
      </c>
      <c r="AV504" s="13" t="s">
        <v>83</v>
      </c>
      <c r="AW504" s="13" t="s">
        <v>35</v>
      </c>
      <c r="AX504" s="13" t="s">
        <v>73</v>
      </c>
      <c r="AY504" s="234" t="s">
        <v>128</v>
      </c>
    </row>
    <row r="505" s="13" customFormat="1">
      <c r="A505" s="13"/>
      <c r="B505" s="224"/>
      <c r="C505" s="225"/>
      <c r="D505" s="219" t="s">
        <v>139</v>
      </c>
      <c r="E505" s="226" t="s">
        <v>19</v>
      </c>
      <c r="F505" s="227" t="s">
        <v>553</v>
      </c>
      <c r="G505" s="225"/>
      <c r="H505" s="228">
        <v>140.16999999999999</v>
      </c>
      <c r="I505" s="229"/>
      <c r="J505" s="225"/>
      <c r="K505" s="225"/>
      <c r="L505" s="230"/>
      <c r="M505" s="231"/>
      <c r="N505" s="232"/>
      <c r="O505" s="232"/>
      <c r="P505" s="232"/>
      <c r="Q505" s="232"/>
      <c r="R505" s="232"/>
      <c r="S505" s="232"/>
      <c r="T505" s="23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4" t="s">
        <v>139</v>
      </c>
      <c r="AU505" s="234" t="s">
        <v>83</v>
      </c>
      <c r="AV505" s="13" t="s">
        <v>83</v>
      </c>
      <c r="AW505" s="13" t="s">
        <v>35</v>
      </c>
      <c r="AX505" s="13" t="s">
        <v>73</v>
      </c>
      <c r="AY505" s="234" t="s">
        <v>128</v>
      </c>
    </row>
    <row r="506" s="14" customFormat="1">
      <c r="A506" s="14"/>
      <c r="B506" s="235"/>
      <c r="C506" s="236"/>
      <c r="D506" s="219" t="s">
        <v>139</v>
      </c>
      <c r="E506" s="237" t="s">
        <v>19</v>
      </c>
      <c r="F506" s="238" t="s">
        <v>144</v>
      </c>
      <c r="G506" s="236"/>
      <c r="H506" s="239">
        <v>6079.3199999999997</v>
      </c>
      <c r="I506" s="240"/>
      <c r="J506" s="236"/>
      <c r="K506" s="236"/>
      <c r="L506" s="241"/>
      <c r="M506" s="242"/>
      <c r="N506" s="243"/>
      <c r="O506" s="243"/>
      <c r="P506" s="243"/>
      <c r="Q506" s="243"/>
      <c r="R506" s="243"/>
      <c r="S506" s="243"/>
      <c r="T506" s="24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5" t="s">
        <v>139</v>
      </c>
      <c r="AU506" s="245" t="s">
        <v>83</v>
      </c>
      <c r="AV506" s="14" t="s">
        <v>136</v>
      </c>
      <c r="AW506" s="14" t="s">
        <v>35</v>
      </c>
      <c r="AX506" s="14" t="s">
        <v>81</v>
      </c>
      <c r="AY506" s="245" t="s">
        <v>128</v>
      </c>
    </row>
    <row r="507" s="2" customFormat="1" ht="16.5" customHeight="1">
      <c r="A507" s="39"/>
      <c r="B507" s="40"/>
      <c r="C507" s="246" t="s">
        <v>583</v>
      </c>
      <c r="D507" s="246" t="s">
        <v>145</v>
      </c>
      <c r="E507" s="247" t="s">
        <v>584</v>
      </c>
      <c r="F507" s="248" t="s">
        <v>585</v>
      </c>
      <c r="G507" s="249" t="s">
        <v>148</v>
      </c>
      <c r="H507" s="250">
        <v>6079.3199999999997</v>
      </c>
      <c r="I507" s="251"/>
      <c r="J507" s="252">
        <f>ROUND(I507*H507,2)</f>
        <v>0</v>
      </c>
      <c r="K507" s="248" t="s">
        <v>134</v>
      </c>
      <c r="L507" s="45"/>
      <c r="M507" s="253" t="s">
        <v>19</v>
      </c>
      <c r="N507" s="254" t="s">
        <v>44</v>
      </c>
      <c r="O507" s="85"/>
      <c r="P507" s="215">
        <f>O507*H507</f>
        <v>0</v>
      </c>
      <c r="Q507" s="215">
        <v>0.10373</v>
      </c>
      <c r="R507" s="215">
        <f>Q507*H507</f>
        <v>630.60786359999997</v>
      </c>
      <c r="S507" s="215">
        <v>0</v>
      </c>
      <c r="T507" s="216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17" t="s">
        <v>136</v>
      </c>
      <c r="AT507" s="217" t="s">
        <v>145</v>
      </c>
      <c r="AU507" s="217" t="s">
        <v>83</v>
      </c>
      <c r="AY507" s="18" t="s">
        <v>128</v>
      </c>
      <c r="BE507" s="218">
        <f>IF(N507="základní",J507,0)</f>
        <v>0</v>
      </c>
      <c r="BF507" s="218">
        <f>IF(N507="snížená",J507,0)</f>
        <v>0</v>
      </c>
      <c r="BG507" s="218">
        <f>IF(N507="zákl. přenesená",J507,0)</f>
        <v>0</v>
      </c>
      <c r="BH507" s="218">
        <f>IF(N507="sníž. přenesená",J507,0)</f>
        <v>0</v>
      </c>
      <c r="BI507" s="218">
        <f>IF(N507="nulová",J507,0)</f>
        <v>0</v>
      </c>
      <c r="BJ507" s="18" t="s">
        <v>81</v>
      </c>
      <c r="BK507" s="218">
        <f>ROUND(I507*H507,2)</f>
        <v>0</v>
      </c>
      <c r="BL507" s="18" t="s">
        <v>136</v>
      </c>
      <c r="BM507" s="217" t="s">
        <v>586</v>
      </c>
    </row>
    <row r="508" s="2" customFormat="1">
      <c r="A508" s="39"/>
      <c r="B508" s="40"/>
      <c r="C508" s="41"/>
      <c r="D508" s="219" t="s">
        <v>138</v>
      </c>
      <c r="E508" s="41"/>
      <c r="F508" s="220" t="s">
        <v>587</v>
      </c>
      <c r="G508" s="41"/>
      <c r="H508" s="41"/>
      <c r="I508" s="221"/>
      <c r="J508" s="41"/>
      <c r="K508" s="41"/>
      <c r="L508" s="45"/>
      <c r="M508" s="222"/>
      <c r="N508" s="223"/>
      <c r="O508" s="85"/>
      <c r="P508" s="85"/>
      <c r="Q508" s="85"/>
      <c r="R508" s="85"/>
      <c r="S508" s="85"/>
      <c r="T508" s="86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138</v>
      </c>
      <c r="AU508" s="18" t="s">
        <v>83</v>
      </c>
    </row>
    <row r="509" s="2" customFormat="1">
      <c r="A509" s="39"/>
      <c r="B509" s="40"/>
      <c r="C509" s="41"/>
      <c r="D509" s="255" t="s">
        <v>151</v>
      </c>
      <c r="E509" s="41"/>
      <c r="F509" s="256" t="s">
        <v>588</v>
      </c>
      <c r="G509" s="41"/>
      <c r="H509" s="41"/>
      <c r="I509" s="221"/>
      <c r="J509" s="41"/>
      <c r="K509" s="41"/>
      <c r="L509" s="45"/>
      <c r="M509" s="222"/>
      <c r="N509" s="223"/>
      <c r="O509" s="85"/>
      <c r="P509" s="85"/>
      <c r="Q509" s="85"/>
      <c r="R509" s="85"/>
      <c r="S509" s="85"/>
      <c r="T509" s="86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151</v>
      </c>
      <c r="AU509" s="18" t="s">
        <v>83</v>
      </c>
    </row>
    <row r="510" s="13" customFormat="1">
      <c r="A510" s="13"/>
      <c r="B510" s="224"/>
      <c r="C510" s="225"/>
      <c r="D510" s="219" t="s">
        <v>139</v>
      </c>
      <c r="E510" s="226" t="s">
        <v>19</v>
      </c>
      <c r="F510" s="227" t="s">
        <v>561</v>
      </c>
      <c r="G510" s="225"/>
      <c r="H510" s="228">
        <v>5071.1400000000003</v>
      </c>
      <c r="I510" s="229"/>
      <c r="J510" s="225"/>
      <c r="K510" s="225"/>
      <c r="L510" s="230"/>
      <c r="M510" s="231"/>
      <c r="N510" s="232"/>
      <c r="O510" s="232"/>
      <c r="P510" s="232"/>
      <c r="Q510" s="232"/>
      <c r="R510" s="232"/>
      <c r="S510" s="232"/>
      <c r="T510" s="23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4" t="s">
        <v>139</v>
      </c>
      <c r="AU510" s="234" t="s">
        <v>83</v>
      </c>
      <c r="AV510" s="13" t="s">
        <v>83</v>
      </c>
      <c r="AW510" s="13" t="s">
        <v>35</v>
      </c>
      <c r="AX510" s="13" t="s">
        <v>73</v>
      </c>
      <c r="AY510" s="234" t="s">
        <v>128</v>
      </c>
    </row>
    <row r="511" s="13" customFormat="1">
      <c r="A511" s="13"/>
      <c r="B511" s="224"/>
      <c r="C511" s="225"/>
      <c r="D511" s="219" t="s">
        <v>139</v>
      </c>
      <c r="E511" s="226" t="s">
        <v>19</v>
      </c>
      <c r="F511" s="227" t="s">
        <v>589</v>
      </c>
      <c r="G511" s="225"/>
      <c r="H511" s="228">
        <v>864.26999999999998</v>
      </c>
      <c r="I511" s="229"/>
      <c r="J511" s="225"/>
      <c r="K511" s="225"/>
      <c r="L511" s="230"/>
      <c r="M511" s="231"/>
      <c r="N511" s="232"/>
      <c r="O511" s="232"/>
      <c r="P511" s="232"/>
      <c r="Q511" s="232"/>
      <c r="R511" s="232"/>
      <c r="S511" s="232"/>
      <c r="T511" s="23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4" t="s">
        <v>139</v>
      </c>
      <c r="AU511" s="234" t="s">
        <v>83</v>
      </c>
      <c r="AV511" s="13" t="s">
        <v>83</v>
      </c>
      <c r="AW511" s="13" t="s">
        <v>35</v>
      </c>
      <c r="AX511" s="13" t="s">
        <v>73</v>
      </c>
      <c r="AY511" s="234" t="s">
        <v>128</v>
      </c>
    </row>
    <row r="512" s="13" customFormat="1">
      <c r="A512" s="13"/>
      <c r="B512" s="224"/>
      <c r="C512" s="225"/>
      <c r="D512" s="219" t="s">
        <v>139</v>
      </c>
      <c r="E512" s="226" t="s">
        <v>19</v>
      </c>
      <c r="F512" s="227" t="s">
        <v>554</v>
      </c>
      <c r="G512" s="225"/>
      <c r="H512" s="228">
        <v>3.7400000000000002</v>
      </c>
      <c r="I512" s="229"/>
      <c r="J512" s="225"/>
      <c r="K512" s="225"/>
      <c r="L512" s="230"/>
      <c r="M512" s="231"/>
      <c r="N512" s="232"/>
      <c r="O512" s="232"/>
      <c r="P512" s="232"/>
      <c r="Q512" s="232"/>
      <c r="R512" s="232"/>
      <c r="S512" s="232"/>
      <c r="T512" s="23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4" t="s">
        <v>139</v>
      </c>
      <c r="AU512" s="234" t="s">
        <v>83</v>
      </c>
      <c r="AV512" s="13" t="s">
        <v>83</v>
      </c>
      <c r="AW512" s="13" t="s">
        <v>35</v>
      </c>
      <c r="AX512" s="13" t="s">
        <v>73</v>
      </c>
      <c r="AY512" s="234" t="s">
        <v>128</v>
      </c>
    </row>
    <row r="513" s="13" customFormat="1">
      <c r="A513" s="13"/>
      <c r="B513" s="224"/>
      <c r="C513" s="225"/>
      <c r="D513" s="219" t="s">
        <v>139</v>
      </c>
      <c r="E513" s="226" t="s">
        <v>19</v>
      </c>
      <c r="F513" s="227" t="s">
        <v>553</v>
      </c>
      <c r="G513" s="225"/>
      <c r="H513" s="228">
        <v>140.16999999999999</v>
      </c>
      <c r="I513" s="229"/>
      <c r="J513" s="225"/>
      <c r="K513" s="225"/>
      <c r="L513" s="230"/>
      <c r="M513" s="231"/>
      <c r="N513" s="232"/>
      <c r="O513" s="232"/>
      <c r="P513" s="232"/>
      <c r="Q513" s="232"/>
      <c r="R513" s="232"/>
      <c r="S513" s="232"/>
      <c r="T513" s="23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4" t="s">
        <v>139</v>
      </c>
      <c r="AU513" s="234" t="s">
        <v>83</v>
      </c>
      <c r="AV513" s="13" t="s">
        <v>83</v>
      </c>
      <c r="AW513" s="13" t="s">
        <v>35</v>
      </c>
      <c r="AX513" s="13" t="s">
        <v>73</v>
      </c>
      <c r="AY513" s="234" t="s">
        <v>128</v>
      </c>
    </row>
    <row r="514" s="14" customFormat="1">
      <c r="A514" s="14"/>
      <c r="B514" s="235"/>
      <c r="C514" s="236"/>
      <c r="D514" s="219" t="s">
        <v>139</v>
      </c>
      <c r="E514" s="237" t="s">
        <v>19</v>
      </c>
      <c r="F514" s="238" t="s">
        <v>144</v>
      </c>
      <c r="G514" s="236"/>
      <c r="H514" s="239">
        <v>6079.3199999999997</v>
      </c>
      <c r="I514" s="240"/>
      <c r="J514" s="236"/>
      <c r="K514" s="236"/>
      <c r="L514" s="241"/>
      <c r="M514" s="242"/>
      <c r="N514" s="243"/>
      <c r="O514" s="243"/>
      <c r="P514" s="243"/>
      <c r="Q514" s="243"/>
      <c r="R514" s="243"/>
      <c r="S514" s="243"/>
      <c r="T514" s="24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5" t="s">
        <v>139</v>
      </c>
      <c r="AU514" s="245" t="s">
        <v>83</v>
      </c>
      <c r="AV514" s="14" t="s">
        <v>136</v>
      </c>
      <c r="AW514" s="14" t="s">
        <v>35</v>
      </c>
      <c r="AX514" s="14" t="s">
        <v>81</v>
      </c>
      <c r="AY514" s="245" t="s">
        <v>128</v>
      </c>
    </row>
    <row r="515" s="2" customFormat="1" ht="16.5" customHeight="1">
      <c r="A515" s="39"/>
      <c r="B515" s="40"/>
      <c r="C515" s="246" t="s">
        <v>590</v>
      </c>
      <c r="D515" s="246" t="s">
        <v>145</v>
      </c>
      <c r="E515" s="247" t="s">
        <v>591</v>
      </c>
      <c r="F515" s="248" t="s">
        <v>592</v>
      </c>
      <c r="G515" s="249" t="s">
        <v>148</v>
      </c>
      <c r="H515" s="250">
        <v>1712.3699999999999</v>
      </c>
      <c r="I515" s="251"/>
      <c r="J515" s="252">
        <f>ROUND(I515*H515,2)</f>
        <v>0</v>
      </c>
      <c r="K515" s="248" t="s">
        <v>134</v>
      </c>
      <c r="L515" s="45"/>
      <c r="M515" s="253" t="s">
        <v>19</v>
      </c>
      <c r="N515" s="254" t="s">
        <v>44</v>
      </c>
      <c r="O515" s="85"/>
      <c r="P515" s="215">
        <f>O515*H515</f>
        <v>0</v>
      </c>
      <c r="Q515" s="215">
        <v>0.19536000000000001</v>
      </c>
      <c r="R515" s="215">
        <f>Q515*H515</f>
        <v>334.52860319999996</v>
      </c>
      <c r="S515" s="215">
        <v>0</v>
      </c>
      <c r="T515" s="216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17" t="s">
        <v>136</v>
      </c>
      <c r="AT515" s="217" t="s">
        <v>145</v>
      </c>
      <c r="AU515" s="217" t="s">
        <v>83</v>
      </c>
      <c r="AY515" s="18" t="s">
        <v>128</v>
      </c>
      <c r="BE515" s="218">
        <f>IF(N515="základní",J515,0)</f>
        <v>0</v>
      </c>
      <c r="BF515" s="218">
        <f>IF(N515="snížená",J515,0)</f>
        <v>0</v>
      </c>
      <c r="BG515" s="218">
        <f>IF(N515="zákl. přenesená",J515,0)</f>
        <v>0</v>
      </c>
      <c r="BH515" s="218">
        <f>IF(N515="sníž. přenesená",J515,0)</f>
        <v>0</v>
      </c>
      <c r="BI515" s="218">
        <f>IF(N515="nulová",J515,0)</f>
        <v>0</v>
      </c>
      <c r="BJ515" s="18" t="s">
        <v>81</v>
      </c>
      <c r="BK515" s="218">
        <f>ROUND(I515*H515,2)</f>
        <v>0</v>
      </c>
      <c r="BL515" s="18" t="s">
        <v>136</v>
      </c>
      <c r="BM515" s="217" t="s">
        <v>593</v>
      </c>
    </row>
    <row r="516" s="2" customFormat="1">
      <c r="A516" s="39"/>
      <c r="B516" s="40"/>
      <c r="C516" s="41"/>
      <c r="D516" s="219" t="s">
        <v>138</v>
      </c>
      <c r="E516" s="41"/>
      <c r="F516" s="220" t="s">
        <v>594</v>
      </c>
      <c r="G516" s="41"/>
      <c r="H516" s="41"/>
      <c r="I516" s="221"/>
      <c r="J516" s="41"/>
      <c r="K516" s="41"/>
      <c r="L516" s="45"/>
      <c r="M516" s="222"/>
      <c r="N516" s="223"/>
      <c r="O516" s="85"/>
      <c r="P516" s="85"/>
      <c r="Q516" s="85"/>
      <c r="R516" s="85"/>
      <c r="S516" s="85"/>
      <c r="T516" s="86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138</v>
      </c>
      <c r="AU516" s="18" t="s">
        <v>83</v>
      </c>
    </row>
    <row r="517" s="2" customFormat="1">
      <c r="A517" s="39"/>
      <c r="B517" s="40"/>
      <c r="C517" s="41"/>
      <c r="D517" s="255" t="s">
        <v>151</v>
      </c>
      <c r="E517" s="41"/>
      <c r="F517" s="256" t="s">
        <v>595</v>
      </c>
      <c r="G517" s="41"/>
      <c r="H517" s="41"/>
      <c r="I517" s="221"/>
      <c r="J517" s="41"/>
      <c r="K517" s="41"/>
      <c r="L517" s="45"/>
      <c r="M517" s="222"/>
      <c r="N517" s="223"/>
      <c r="O517" s="85"/>
      <c r="P517" s="85"/>
      <c r="Q517" s="85"/>
      <c r="R517" s="85"/>
      <c r="S517" s="85"/>
      <c r="T517" s="86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151</v>
      </c>
      <c r="AU517" s="18" t="s">
        <v>83</v>
      </c>
    </row>
    <row r="518" s="13" customFormat="1">
      <c r="A518" s="13"/>
      <c r="B518" s="224"/>
      <c r="C518" s="225"/>
      <c r="D518" s="219" t="s">
        <v>139</v>
      </c>
      <c r="E518" s="226" t="s">
        <v>19</v>
      </c>
      <c r="F518" s="227" t="s">
        <v>596</v>
      </c>
      <c r="G518" s="225"/>
      <c r="H518" s="228">
        <v>459.44</v>
      </c>
      <c r="I518" s="229"/>
      <c r="J518" s="225"/>
      <c r="K518" s="225"/>
      <c r="L518" s="230"/>
      <c r="M518" s="231"/>
      <c r="N518" s="232"/>
      <c r="O518" s="232"/>
      <c r="P518" s="232"/>
      <c r="Q518" s="232"/>
      <c r="R518" s="232"/>
      <c r="S518" s="232"/>
      <c r="T518" s="23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4" t="s">
        <v>139</v>
      </c>
      <c r="AU518" s="234" t="s">
        <v>83</v>
      </c>
      <c r="AV518" s="13" t="s">
        <v>83</v>
      </c>
      <c r="AW518" s="13" t="s">
        <v>35</v>
      </c>
      <c r="AX518" s="13" t="s">
        <v>73</v>
      </c>
      <c r="AY518" s="234" t="s">
        <v>128</v>
      </c>
    </row>
    <row r="519" s="13" customFormat="1">
      <c r="A519" s="13"/>
      <c r="B519" s="224"/>
      <c r="C519" s="225"/>
      <c r="D519" s="219" t="s">
        <v>139</v>
      </c>
      <c r="E519" s="226" t="s">
        <v>19</v>
      </c>
      <c r="F519" s="227" t="s">
        <v>527</v>
      </c>
      <c r="G519" s="225"/>
      <c r="H519" s="228">
        <v>1110.1300000000001</v>
      </c>
      <c r="I519" s="229"/>
      <c r="J519" s="225"/>
      <c r="K519" s="225"/>
      <c r="L519" s="230"/>
      <c r="M519" s="231"/>
      <c r="N519" s="232"/>
      <c r="O519" s="232"/>
      <c r="P519" s="232"/>
      <c r="Q519" s="232"/>
      <c r="R519" s="232"/>
      <c r="S519" s="232"/>
      <c r="T519" s="23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4" t="s">
        <v>139</v>
      </c>
      <c r="AU519" s="234" t="s">
        <v>83</v>
      </c>
      <c r="AV519" s="13" t="s">
        <v>83</v>
      </c>
      <c r="AW519" s="13" t="s">
        <v>35</v>
      </c>
      <c r="AX519" s="13" t="s">
        <v>73</v>
      </c>
      <c r="AY519" s="234" t="s">
        <v>128</v>
      </c>
    </row>
    <row r="520" s="13" customFormat="1">
      <c r="A520" s="13"/>
      <c r="B520" s="224"/>
      <c r="C520" s="225"/>
      <c r="D520" s="219" t="s">
        <v>139</v>
      </c>
      <c r="E520" s="226" t="s">
        <v>19</v>
      </c>
      <c r="F520" s="227" t="s">
        <v>597</v>
      </c>
      <c r="G520" s="225"/>
      <c r="H520" s="228">
        <v>142.80000000000001</v>
      </c>
      <c r="I520" s="229"/>
      <c r="J520" s="225"/>
      <c r="K520" s="225"/>
      <c r="L520" s="230"/>
      <c r="M520" s="231"/>
      <c r="N520" s="232"/>
      <c r="O520" s="232"/>
      <c r="P520" s="232"/>
      <c r="Q520" s="232"/>
      <c r="R520" s="232"/>
      <c r="S520" s="232"/>
      <c r="T520" s="23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4" t="s">
        <v>139</v>
      </c>
      <c r="AU520" s="234" t="s">
        <v>83</v>
      </c>
      <c r="AV520" s="13" t="s">
        <v>83</v>
      </c>
      <c r="AW520" s="13" t="s">
        <v>35</v>
      </c>
      <c r="AX520" s="13" t="s">
        <v>73</v>
      </c>
      <c r="AY520" s="234" t="s">
        <v>128</v>
      </c>
    </row>
    <row r="521" s="14" customFormat="1">
      <c r="A521" s="14"/>
      <c r="B521" s="235"/>
      <c r="C521" s="236"/>
      <c r="D521" s="219" t="s">
        <v>139</v>
      </c>
      <c r="E521" s="237" t="s">
        <v>19</v>
      </c>
      <c r="F521" s="238" t="s">
        <v>144</v>
      </c>
      <c r="G521" s="236"/>
      <c r="H521" s="239">
        <v>1712.3700000000001</v>
      </c>
      <c r="I521" s="240"/>
      <c r="J521" s="236"/>
      <c r="K521" s="236"/>
      <c r="L521" s="241"/>
      <c r="M521" s="242"/>
      <c r="N521" s="243"/>
      <c r="O521" s="243"/>
      <c r="P521" s="243"/>
      <c r="Q521" s="243"/>
      <c r="R521" s="243"/>
      <c r="S521" s="243"/>
      <c r="T521" s="24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5" t="s">
        <v>139</v>
      </c>
      <c r="AU521" s="245" t="s">
        <v>83</v>
      </c>
      <c r="AV521" s="14" t="s">
        <v>136</v>
      </c>
      <c r="AW521" s="14" t="s">
        <v>35</v>
      </c>
      <c r="AX521" s="14" t="s">
        <v>81</v>
      </c>
      <c r="AY521" s="245" t="s">
        <v>128</v>
      </c>
    </row>
    <row r="522" s="2" customFormat="1" ht="16.5" customHeight="1">
      <c r="A522" s="39"/>
      <c r="B522" s="40"/>
      <c r="C522" s="205" t="s">
        <v>598</v>
      </c>
      <c r="D522" s="205" t="s">
        <v>130</v>
      </c>
      <c r="E522" s="206" t="s">
        <v>599</v>
      </c>
      <c r="F522" s="207" t="s">
        <v>600</v>
      </c>
      <c r="G522" s="208" t="s">
        <v>148</v>
      </c>
      <c r="H522" s="209">
        <v>1585.2660000000001</v>
      </c>
      <c r="I522" s="210"/>
      <c r="J522" s="211">
        <f>ROUND(I522*H522,2)</f>
        <v>0</v>
      </c>
      <c r="K522" s="207" t="s">
        <v>134</v>
      </c>
      <c r="L522" s="212"/>
      <c r="M522" s="213" t="s">
        <v>19</v>
      </c>
      <c r="N522" s="214" t="s">
        <v>44</v>
      </c>
      <c r="O522" s="85"/>
      <c r="P522" s="215">
        <f>O522*H522</f>
        <v>0</v>
      </c>
      <c r="Q522" s="215">
        <v>0.41699999999999998</v>
      </c>
      <c r="R522" s="215">
        <f>Q522*H522</f>
        <v>661.05592200000001</v>
      </c>
      <c r="S522" s="215">
        <v>0</v>
      </c>
      <c r="T522" s="216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17" t="s">
        <v>135</v>
      </c>
      <c r="AT522" s="217" t="s">
        <v>130</v>
      </c>
      <c r="AU522" s="217" t="s">
        <v>83</v>
      </c>
      <c r="AY522" s="18" t="s">
        <v>128</v>
      </c>
      <c r="BE522" s="218">
        <f>IF(N522="základní",J522,0)</f>
        <v>0</v>
      </c>
      <c r="BF522" s="218">
        <f>IF(N522="snížená",J522,0)</f>
        <v>0</v>
      </c>
      <c r="BG522" s="218">
        <f>IF(N522="zákl. přenesená",J522,0)</f>
        <v>0</v>
      </c>
      <c r="BH522" s="218">
        <f>IF(N522="sníž. přenesená",J522,0)</f>
        <v>0</v>
      </c>
      <c r="BI522" s="218">
        <f>IF(N522="nulová",J522,0)</f>
        <v>0</v>
      </c>
      <c r="BJ522" s="18" t="s">
        <v>81</v>
      </c>
      <c r="BK522" s="218">
        <f>ROUND(I522*H522,2)</f>
        <v>0</v>
      </c>
      <c r="BL522" s="18" t="s">
        <v>136</v>
      </c>
      <c r="BM522" s="217" t="s">
        <v>601</v>
      </c>
    </row>
    <row r="523" s="2" customFormat="1">
      <c r="A523" s="39"/>
      <c r="B523" s="40"/>
      <c r="C523" s="41"/>
      <c r="D523" s="219" t="s">
        <v>138</v>
      </c>
      <c r="E523" s="41"/>
      <c r="F523" s="220" t="s">
        <v>600</v>
      </c>
      <c r="G523" s="41"/>
      <c r="H523" s="41"/>
      <c r="I523" s="221"/>
      <c r="J523" s="41"/>
      <c r="K523" s="41"/>
      <c r="L523" s="45"/>
      <c r="M523" s="222"/>
      <c r="N523" s="223"/>
      <c r="O523" s="85"/>
      <c r="P523" s="85"/>
      <c r="Q523" s="85"/>
      <c r="R523" s="85"/>
      <c r="S523" s="85"/>
      <c r="T523" s="86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138</v>
      </c>
      <c r="AU523" s="18" t="s">
        <v>83</v>
      </c>
    </row>
    <row r="524" s="13" customFormat="1">
      <c r="A524" s="13"/>
      <c r="B524" s="224"/>
      <c r="C524" s="225"/>
      <c r="D524" s="219" t="s">
        <v>139</v>
      </c>
      <c r="E524" s="226" t="s">
        <v>19</v>
      </c>
      <c r="F524" s="227" t="s">
        <v>602</v>
      </c>
      <c r="G524" s="225"/>
      <c r="H524" s="228">
        <v>144.22800000000001</v>
      </c>
      <c r="I524" s="229"/>
      <c r="J524" s="225"/>
      <c r="K524" s="225"/>
      <c r="L524" s="230"/>
      <c r="M524" s="231"/>
      <c r="N524" s="232"/>
      <c r="O524" s="232"/>
      <c r="P524" s="232"/>
      <c r="Q524" s="232"/>
      <c r="R524" s="232"/>
      <c r="S524" s="232"/>
      <c r="T524" s="23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4" t="s">
        <v>139</v>
      </c>
      <c r="AU524" s="234" t="s">
        <v>83</v>
      </c>
      <c r="AV524" s="13" t="s">
        <v>83</v>
      </c>
      <c r="AW524" s="13" t="s">
        <v>35</v>
      </c>
      <c r="AX524" s="13" t="s">
        <v>73</v>
      </c>
      <c r="AY524" s="234" t="s">
        <v>128</v>
      </c>
    </row>
    <row r="525" s="13" customFormat="1">
      <c r="A525" s="13"/>
      <c r="B525" s="224"/>
      <c r="C525" s="225"/>
      <c r="D525" s="219" t="s">
        <v>139</v>
      </c>
      <c r="E525" s="226" t="s">
        <v>19</v>
      </c>
      <c r="F525" s="227" t="s">
        <v>603</v>
      </c>
      <c r="G525" s="225"/>
      <c r="H525" s="228">
        <v>1585.2660000000001</v>
      </c>
      <c r="I525" s="229"/>
      <c r="J525" s="225"/>
      <c r="K525" s="225"/>
      <c r="L525" s="230"/>
      <c r="M525" s="231"/>
      <c r="N525" s="232"/>
      <c r="O525" s="232"/>
      <c r="P525" s="232"/>
      <c r="Q525" s="232"/>
      <c r="R525" s="232"/>
      <c r="S525" s="232"/>
      <c r="T525" s="23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4" t="s">
        <v>139</v>
      </c>
      <c r="AU525" s="234" t="s">
        <v>83</v>
      </c>
      <c r="AV525" s="13" t="s">
        <v>83</v>
      </c>
      <c r="AW525" s="13" t="s">
        <v>35</v>
      </c>
      <c r="AX525" s="13" t="s">
        <v>81</v>
      </c>
      <c r="AY525" s="234" t="s">
        <v>128</v>
      </c>
    </row>
    <row r="526" s="2" customFormat="1" ht="16.5" customHeight="1">
      <c r="A526" s="39"/>
      <c r="B526" s="40"/>
      <c r="C526" s="205" t="s">
        <v>604</v>
      </c>
      <c r="D526" s="205" t="s">
        <v>130</v>
      </c>
      <c r="E526" s="206" t="s">
        <v>605</v>
      </c>
      <c r="F526" s="207" t="s">
        <v>606</v>
      </c>
      <c r="G526" s="208" t="s">
        <v>148</v>
      </c>
      <c r="H526" s="209">
        <v>2124.0700000000002</v>
      </c>
      <c r="I526" s="210"/>
      <c r="J526" s="211">
        <f>ROUND(I526*H526,2)</f>
        <v>0</v>
      </c>
      <c r="K526" s="207" t="s">
        <v>19</v>
      </c>
      <c r="L526" s="212"/>
      <c r="M526" s="213" t="s">
        <v>19</v>
      </c>
      <c r="N526" s="214" t="s">
        <v>44</v>
      </c>
      <c r="O526" s="85"/>
      <c r="P526" s="215">
        <f>O526*H526</f>
        <v>0</v>
      </c>
      <c r="Q526" s="215">
        <v>0.111</v>
      </c>
      <c r="R526" s="215">
        <f>Q526*H526</f>
        <v>235.77177000000003</v>
      </c>
      <c r="S526" s="215">
        <v>0</v>
      </c>
      <c r="T526" s="216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17" t="s">
        <v>135</v>
      </c>
      <c r="AT526" s="217" t="s">
        <v>130</v>
      </c>
      <c r="AU526" s="217" t="s">
        <v>83</v>
      </c>
      <c r="AY526" s="18" t="s">
        <v>128</v>
      </c>
      <c r="BE526" s="218">
        <f>IF(N526="základní",J526,0)</f>
        <v>0</v>
      </c>
      <c r="BF526" s="218">
        <f>IF(N526="snížená",J526,0)</f>
        <v>0</v>
      </c>
      <c r="BG526" s="218">
        <f>IF(N526="zákl. přenesená",J526,0)</f>
        <v>0</v>
      </c>
      <c r="BH526" s="218">
        <f>IF(N526="sníž. přenesená",J526,0)</f>
        <v>0</v>
      </c>
      <c r="BI526" s="218">
        <f>IF(N526="nulová",J526,0)</f>
        <v>0</v>
      </c>
      <c r="BJ526" s="18" t="s">
        <v>81</v>
      </c>
      <c r="BK526" s="218">
        <f>ROUND(I526*H526,2)</f>
        <v>0</v>
      </c>
      <c r="BL526" s="18" t="s">
        <v>136</v>
      </c>
      <c r="BM526" s="217" t="s">
        <v>607</v>
      </c>
    </row>
    <row r="527" s="2" customFormat="1">
      <c r="A527" s="39"/>
      <c r="B527" s="40"/>
      <c r="C527" s="41"/>
      <c r="D527" s="219" t="s">
        <v>138</v>
      </c>
      <c r="E527" s="41"/>
      <c r="F527" s="220" t="s">
        <v>606</v>
      </c>
      <c r="G527" s="41"/>
      <c r="H527" s="41"/>
      <c r="I527" s="221"/>
      <c r="J527" s="41"/>
      <c r="K527" s="41"/>
      <c r="L527" s="45"/>
      <c r="M527" s="222"/>
      <c r="N527" s="223"/>
      <c r="O527" s="85"/>
      <c r="P527" s="85"/>
      <c r="Q527" s="85"/>
      <c r="R527" s="85"/>
      <c r="S527" s="85"/>
      <c r="T527" s="86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138</v>
      </c>
      <c r="AU527" s="18" t="s">
        <v>83</v>
      </c>
    </row>
    <row r="528" s="13" customFormat="1">
      <c r="A528" s="13"/>
      <c r="B528" s="224"/>
      <c r="C528" s="225"/>
      <c r="D528" s="219" t="s">
        <v>139</v>
      </c>
      <c r="E528" s="226" t="s">
        <v>19</v>
      </c>
      <c r="F528" s="227" t="s">
        <v>608</v>
      </c>
      <c r="G528" s="225"/>
      <c r="H528" s="228">
        <v>47.25</v>
      </c>
      <c r="I528" s="229"/>
      <c r="J528" s="225"/>
      <c r="K528" s="225"/>
      <c r="L528" s="230"/>
      <c r="M528" s="231"/>
      <c r="N528" s="232"/>
      <c r="O528" s="232"/>
      <c r="P528" s="232"/>
      <c r="Q528" s="232"/>
      <c r="R528" s="232"/>
      <c r="S528" s="232"/>
      <c r="T528" s="23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4" t="s">
        <v>139</v>
      </c>
      <c r="AU528" s="234" t="s">
        <v>83</v>
      </c>
      <c r="AV528" s="13" t="s">
        <v>83</v>
      </c>
      <c r="AW528" s="13" t="s">
        <v>35</v>
      </c>
      <c r="AX528" s="13" t="s">
        <v>73</v>
      </c>
      <c r="AY528" s="234" t="s">
        <v>128</v>
      </c>
    </row>
    <row r="529" s="13" customFormat="1">
      <c r="A529" s="13"/>
      <c r="B529" s="224"/>
      <c r="C529" s="225"/>
      <c r="D529" s="219" t="s">
        <v>139</v>
      </c>
      <c r="E529" s="226" t="s">
        <v>19</v>
      </c>
      <c r="F529" s="227" t="s">
        <v>609</v>
      </c>
      <c r="G529" s="225"/>
      <c r="H529" s="228">
        <v>2076.8200000000002</v>
      </c>
      <c r="I529" s="229"/>
      <c r="J529" s="225"/>
      <c r="K529" s="225"/>
      <c r="L529" s="230"/>
      <c r="M529" s="231"/>
      <c r="N529" s="232"/>
      <c r="O529" s="232"/>
      <c r="P529" s="232"/>
      <c r="Q529" s="232"/>
      <c r="R529" s="232"/>
      <c r="S529" s="232"/>
      <c r="T529" s="23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4" t="s">
        <v>139</v>
      </c>
      <c r="AU529" s="234" t="s">
        <v>83</v>
      </c>
      <c r="AV529" s="13" t="s">
        <v>83</v>
      </c>
      <c r="AW529" s="13" t="s">
        <v>35</v>
      </c>
      <c r="AX529" s="13" t="s">
        <v>73</v>
      </c>
      <c r="AY529" s="234" t="s">
        <v>128</v>
      </c>
    </row>
    <row r="530" s="14" customFormat="1">
      <c r="A530" s="14"/>
      <c r="B530" s="235"/>
      <c r="C530" s="236"/>
      <c r="D530" s="219" t="s">
        <v>139</v>
      </c>
      <c r="E530" s="237" t="s">
        <v>19</v>
      </c>
      <c r="F530" s="238" t="s">
        <v>144</v>
      </c>
      <c r="G530" s="236"/>
      <c r="H530" s="239">
        <v>2124.0700000000002</v>
      </c>
      <c r="I530" s="240"/>
      <c r="J530" s="236"/>
      <c r="K530" s="236"/>
      <c r="L530" s="241"/>
      <c r="M530" s="242"/>
      <c r="N530" s="243"/>
      <c r="O530" s="243"/>
      <c r="P530" s="243"/>
      <c r="Q530" s="243"/>
      <c r="R530" s="243"/>
      <c r="S530" s="243"/>
      <c r="T530" s="24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5" t="s">
        <v>139</v>
      </c>
      <c r="AU530" s="245" t="s">
        <v>83</v>
      </c>
      <c r="AV530" s="14" t="s">
        <v>136</v>
      </c>
      <c r="AW530" s="14" t="s">
        <v>35</v>
      </c>
      <c r="AX530" s="14" t="s">
        <v>81</v>
      </c>
      <c r="AY530" s="245" t="s">
        <v>128</v>
      </c>
    </row>
    <row r="531" s="2" customFormat="1" ht="16.5" customHeight="1">
      <c r="A531" s="39"/>
      <c r="B531" s="40"/>
      <c r="C531" s="246" t="s">
        <v>610</v>
      </c>
      <c r="D531" s="246" t="s">
        <v>145</v>
      </c>
      <c r="E531" s="247" t="s">
        <v>611</v>
      </c>
      <c r="F531" s="248" t="s">
        <v>612</v>
      </c>
      <c r="G531" s="249" t="s">
        <v>148</v>
      </c>
      <c r="H531" s="250">
        <v>2124.0700000000002</v>
      </c>
      <c r="I531" s="251"/>
      <c r="J531" s="252">
        <f>ROUND(I531*H531,2)</f>
        <v>0</v>
      </c>
      <c r="K531" s="248" t="s">
        <v>134</v>
      </c>
      <c r="L531" s="45"/>
      <c r="M531" s="253" t="s">
        <v>19</v>
      </c>
      <c r="N531" s="254" t="s">
        <v>44</v>
      </c>
      <c r="O531" s="85"/>
      <c r="P531" s="215">
        <f>O531*H531</f>
        <v>0</v>
      </c>
      <c r="Q531" s="215">
        <v>0.25083</v>
      </c>
      <c r="R531" s="215">
        <f>Q531*H531</f>
        <v>532.78047809999998</v>
      </c>
      <c r="S531" s="215">
        <v>0</v>
      </c>
      <c r="T531" s="216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17" t="s">
        <v>136</v>
      </c>
      <c r="AT531" s="217" t="s">
        <v>145</v>
      </c>
      <c r="AU531" s="217" t="s">
        <v>83</v>
      </c>
      <c r="AY531" s="18" t="s">
        <v>128</v>
      </c>
      <c r="BE531" s="218">
        <f>IF(N531="základní",J531,0)</f>
        <v>0</v>
      </c>
      <c r="BF531" s="218">
        <f>IF(N531="snížená",J531,0)</f>
        <v>0</v>
      </c>
      <c r="BG531" s="218">
        <f>IF(N531="zákl. přenesená",J531,0)</f>
        <v>0</v>
      </c>
      <c r="BH531" s="218">
        <f>IF(N531="sníž. přenesená",J531,0)</f>
        <v>0</v>
      </c>
      <c r="BI531" s="218">
        <f>IF(N531="nulová",J531,0)</f>
        <v>0</v>
      </c>
      <c r="BJ531" s="18" t="s">
        <v>81</v>
      </c>
      <c r="BK531" s="218">
        <f>ROUND(I531*H531,2)</f>
        <v>0</v>
      </c>
      <c r="BL531" s="18" t="s">
        <v>136</v>
      </c>
      <c r="BM531" s="217" t="s">
        <v>613</v>
      </c>
    </row>
    <row r="532" s="2" customFormat="1">
      <c r="A532" s="39"/>
      <c r="B532" s="40"/>
      <c r="C532" s="41"/>
      <c r="D532" s="219" t="s">
        <v>138</v>
      </c>
      <c r="E532" s="41"/>
      <c r="F532" s="220" t="s">
        <v>614</v>
      </c>
      <c r="G532" s="41"/>
      <c r="H532" s="41"/>
      <c r="I532" s="221"/>
      <c r="J532" s="41"/>
      <c r="K532" s="41"/>
      <c r="L532" s="45"/>
      <c r="M532" s="222"/>
      <c r="N532" s="223"/>
      <c r="O532" s="85"/>
      <c r="P532" s="85"/>
      <c r="Q532" s="85"/>
      <c r="R532" s="85"/>
      <c r="S532" s="85"/>
      <c r="T532" s="86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138</v>
      </c>
      <c r="AU532" s="18" t="s">
        <v>83</v>
      </c>
    </row>
    <row r="533" s="2" customFormat="1">
      <c r="A533" s="39"/>
      <c r="B533" s="40"/>
      <c r="C533" s="41"/>
      <c r="D533" s="255" t="s">
        <v>151</v>
      </c>
      <c r="E533" s="41"/>
      <c r="F533" s="256" t="s">
        <v>615</v>
      </c>
      <c r="G533" s="41"/>
      <c r="H533" s="41"/>
      <c r="I533" s="221"/>
      <c r="J533" s="41"/>
      <c r="K533" s="41"/>
      <c r="L533" s="45"/>
      <c r="M533" s="222"/>
      <c r="N533" s="223"/>
      <c r="O533" s="85"/>
      <c r="P533" s="85"/>
      <c r="Q533" s="85"/>
      <c r="R533" s="85"/>
      <c r="S533" s="85"/>
      <c r="T533" s="86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18" t="s">
        <v>151</v>
      </c>
      <c r="AU533" s="18" t="s">
        <v>83</v>
      </c>
    </row>
    <row r="534" s="13" customFormat="1">
      <c r="A534" s="13"/>
      <c r="B534" s="224"/>
      <c r="C534" s="225"/>
      <c r="D534" s="219" t="s">
        <v>139</v>
      </c>
      <c r="E534" s="226" t="s">
        <v>19</v>
      </c>
      <c r="F534" s="227" t="s">
        <v>608</v>
      </c>
      <c r="G534" s="225"/>
      <c r="H534" s="228">
        <v>47.25</v>
      </c>
      <c r="I534" s="229"/>
      <c r="J534" s="225"/>
      <c r="K534" s="225"/>
      <c r="L534" s="230"/>
      <c r="M534" s="231"/>
      <c r="N534" s="232"/>
      <c r="O534" s="232"/>
      <c r="P534" s="232"/>
      <c r="Q534" s="232"/>
      <c r="R534" s="232"/>
      <c r="S534" s="232"/>
      <c r="T534" s="23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4" t="s">
        <v>139</v>
      </c>
      <c r="AU534" s="234" t="s">
        <v>83</v>
      </c>
      <c r="AV534" s="13" t="s">
        <v>83</v>
      </c>
      <c r="AW534" s="13" t="s">
        <v>35</v>
      </c>
      <c r="AX534" s="13" t="s">
        <v>73</v>
      </c>
      <c r="AY534" s="234" t="s">
        <v>128</v>
      </c>
    </row>
    <row r="535" s="13" customFormat="1">
      <c r="A535" s="13"/>
      <c r="B535" s="224"/>
      <c r="C535" s="225"/>
      <c r="D535" s="219" t="s">
        <v>139</v>
      </c>
      <c r="E535" s="226" t="s">
        <v>19</v>
      </c>
      <c r="F535" s="227" t="s">
        <v>609</v>
      </c>
      <c r="G535" s="225"/>
      <c r="H535" s="228">
        <v>2076.8200000000002</v>
      </c>
      <c r="I535" s="229"/>
      <c r="J535" s="225"/>
      <c r="K535" s="225"/>
      <c r="L535" s="230"/>
      <c r="M535" s="231"/>
      <c r="N535" s="232"/>
      <c r="O535" s="232"/>
      <c r="P535" s="232"/>
      <c r="Q535" s="232"/>
      <c r="R535" s="232"/>
      <c r="S535" s="232"/>
      <c r="T535" s="23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4" t="s">
        <v>139</v>
      </c>
      <c r="AU535" s="234" t="s">
        <v>83</v>
      </c>
      <c r="AV535" s="13" t="s">
        <v>83</v>
      </c>
      <c r="AW535" s="13" t="s">
        <v>35</v>
      </c>
      <c r="AX535" s="13" t="s">
        <v>73</v>
      </c>
      <c r="AY535" s="234" t="s">
        <v>128</v>
      </c>
    </row>
    <row r="536" s="14" customFormat="1">
      <c r="A536" s="14"/>
      <c r="B536" s="235"/>
      <c r="C536" s="236"/>
      <c r="D536" s="219" t="s">
        <v>139</v>
      </c>
      <c r="E536" s="237" t="s">
        <v>19</v>
      </c>
      <c r="F536" s="238" t="s">
        <v>144</v>
      </c>
      <c r="G536" s="236"/>
      <c r="H536" s="239">
        <v>2124.0700000000002</v>
      </c>
      <c r="I536" s="240"/>
      <c r="J536" s="236"/>
      <c r="K536" s="236"/>
      <c r="L536" s="241"/>
      <c r="M536" s="242"/>
      <c r="N536" s="243"/>
      <c r="O536" s="243"/>
      <c r="P536" s="243"/>
      <c r="Q536" s="243"/>
      <c r="R536" s="243"/>
      <c r="S536" s="243"/>
      <c r="T536" s="24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5" t="s">
        <v>139</v>
      </c>
      <c r="AU536" s="245" t="s">
        <v>83</v>
      </c>
      <c r="AV536" s="14" t="s">
        <v>136</v>
      </c>
      <c r="AW536" s="14" t="s">
        <v>35</v>
      </c>
      <c r="AX536" s="14" t="s">
        <v>81</v>
      </c>
      <c r="AY536" s="245" t="s">
        <v>128</v>
      </c>
    </row>
    <row r="537" s="2" customFormat="1" ht="16.5" customHeight="1">
      <c r="A537" s="39"/>
      <c r="B537" s="40"/>
      <c r="C537" s="246" t="s">
        <v>616</v>
      </c>
      <c r="D537" s="246" t="s">
        <v>145</v>
      </c>
      <c r="E537" s="247" t="s">
        <v>617</v>
      </c>
      <c r="F537" s="248" t="s">
        <v>618</v>
      </c>
      <c r="G537" s="249" t="s">
        <v>148</v>
      </c>
      <c r="H537" s="250">
        <v>775.01999999999998</v>
      </c>
      <c r="I537" s="251"/>
      <c r="J537" s="252">
        <f>ROUND(I537*H537,2)</f>
        <v>0</v>
      </c>
      <c r="K537" s="248" t="s">
        <v>19</v>
      </c>
      <c r="L537" s="45"/>
      <c r="M537" s="253" t="s">
        <v>19</v>
      </c>
      <c r="N537" s="254" t="s">
        <v>44</v>
      </c>
      <c r="O537" s="85"/>
      <c r="P537" s="215">
        <f>O537*H537</f>
        <v>0</v>
      </c>
      <c r="Q537" s="215">
        <v>0.25083</v>
      </c>
      <c r="R537" s="215">
        <f>Q537*H537</f>
        <v>194.3982666</v>
      </c>
      <c r="S537" s="215">
        <v>0</v>
      </c>
      <c r="T537" s="216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17" t="s">
        <v>136</v>
      </c>
      <c r="AT537" s="217" t="s">
        <v>145</v>
      </c>
      <c r="AU537" s="217" t="s">
        <v>83</v>
      </c>
      <c r="AY537" s="18" t="s">
        <v>128</v>
      </c>
      <c r="BE537" s="218">
        <f>IF(N537="základní",J537,0)</f>
        <v>0</v>
      </c>
      <c r="BF537" s="218">
        <f>IF(N537="snížená",J537,0)</f>
        <v>0</v>
      </c>
      <c r="BG537" s="218">
        <f>IF(N537="zákl. přenesená",J537,0)</f>
        <v>0</v>
      </c>
      <c r="BH537" s="218">
        <f>IF(N537="sníž. přenesená",J537,0)</f>
        <v>0</v>
      </c>
      <c r="BI537" s="218">
        <f>IF(N537="nulová",J537,0)</f>
        <v>0</v>
      </c>
      <c r="BJ537" s="18" t="s">
        <v>81</v>
      </c>
      <c r="BK537" s="218">
        <f>ROUND(I537*H537,2)</f>
        <v>0</v>
      </c>
      <c r="BL537" s="18" t="s">
        <v>136</v>
      </c>
      <c r="BM537" s="217" t="s">
        <v>619</v>
      </c>
    </row>
    <row r="538" s="2" customFormat="1">
      <c r="A538" s="39"/>
      <c r="B538" s="40"/>
      <c r="C538" s="41"/>
      <c r="D538" s="219" t="s">
        <v>138</v>
      </c>
      <c r="E538" s="41"/>
      <c r="F538" s="220" t="s">
        <v>620</v>
      </c>
      <c r="G538" s="41"/>
      <c r="H538" s="41"/>
      <c r="I538" s="221"/>
      <c r="J538" s="41"/>
      <c r="K538" s="41"/>
      <c r="L538" s="45"/>
      <c r="M538" s="222"/>
      <c r="N538" s="223"/>
      <c r="O538" s="85"/>
      <c r="P538" s="85"/>
      <c r="Q538" s="85"/>
      <c r="R538" s="85"/>
      <c r="S538" s="85"/>
      <c r="T538" s="86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138</v>
      </c>
      <c r="AU538" s="18" t="s">
        <v>83</v>
      </c>
    </row>
    <row r="539" s="13" customFormat="1">
      <c r="A539" s="13"/>
      <c r="B539" s="224"/>
      <c r="C539" s="225"/>
      <c r="D539" s="219" t="s">
        <v>139</v>
      </c>
      <c r="E539" s="226" t="s">
        <v>19</v>
      </c>
      <c r="F539" s="227" t="s">
        <v>621</v>
      </c>
      <c r="G539" s="225"/>
      <c r="H539" s="228">
        <v>242.19999999999999</v>
      </c>
      <c r="I539" s="229"/>
      <c r="J539" s="225"/>
      <c r="K539" s="225"/>
      <c r="L539" s="230"/>
      <c r="M539" s="231"/>
      <c r="N539" s="232"/>
      <c r="O539" s="232"/>
      <c r="P539" s="232"/>
      <c r="Q539" s="232"/>
      <c r="R539" s="232"/>
      <c r="S539" s="232"/>
      <c r="T539" s="23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4" t="s">
        <v>139</v>
      </c>
      <c r="AU539" s="234" t="s">
        <v>83</v>
      </c>
      <c r="AV539" s="13" t="s">
        <v>83</v>
      </c>
      <c r="AW539" s="13" t="s">
        <v>35</v>
      </c>
      <c r="AX539" s="13" t="s">
        <v>73</v>
      </c>
      <c r="AY539" s="234" t="s">
        <v>128</v>
      </c>
    </row>
    <row r="540" s="13" customFormat="1">
      <c r="A540" s="13"/>
      <c r="B540" s="224"/>
      <c r="C540" s="225"/>
      <c r="D540" s="219" t="s">
        <v>139</v>
      </c>
      <c r="E540" s="226" t="s">
        <v>19</v>
      </c>
      <c r="F540" s="227" t="s">
        <v>622</v>
      </c>
      <c r="G540" s="225"/>
      <c r="H540" s="228">
        <v>114.45</v>
      </c>
      <c r="I540" s="229"/>
      <c r="J540" s="225"/>
      <c r="K540" s="225"/>
      <c r="L540" s="230"/>
      <c r="M540" s="231"/>
      <c r="N540" s="232"/>
      <c r="O540" s="232"/>
      <c r="P540" s="232"/>
      <c r="Q540" s="232"/>
      <c r="R540" s="232"/>
      <c r="S540" s="232"/>
      <c r="T540" s="23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4" t="s">
        <v>139</v>
      </c>
      <c r="AU540" s="234" t="s">
        <v>83</v>
      </c>
      <c r="AV540" s="13" t="s">
        <v>83</v>
      </c>
      <c r="AW540" s="13" t="s">
        <v>35</v>
      </c>
      <c r="AX540" s="13" t="s">
        <v>73</v>
      </c>
      <c r="AY540" s="234" t="s">
        <v>128</v>
      </c>
    </row>
    <row r="541" s="13" customFormat="1">
      <c r="A541" s="13"/>
      <c r="B541" s="224"/>
      <c r="C541" s="225"/>
      <c r="D541" s="219" t="s">
        <v>139</v>
      </c>
      <c r="E541" s="226" t="s">
        <v>19</v>
      </c>
      <c r="F541" s="227" t="s">
        <v>623</v>
      </c>
      <c r="G541" s="225"/>
      <c r="H541" s="228">
        <v>204.65000000000001</v>
      </c>
      <c r="I541" s="229"/>
      <c r="J541" s="225"/>
      <c r="K541" s="225"/>
      <c r="L541" s="230"/>
      <c r="M541" s="231"/>
      <c r="N541" s="232"/>
      <c r="O541" s="232"/>
      <c r="P541" s="232"/>
      <c r="Q541" s="232"/>
      <c r="R541" s="232"/>
      <c r="S541" s="232"/>
      <c r="T541" s="23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4" t="s">
        <v>139</v>
      </c>
      <c r="AU541" s="234" t="s">
        <v>83</v>
      </c>
      <c r="AV541" s="13" t="s">
        <v>83</v>
      </c>
      <c r="AW541" s="13" t="s">
        <v>35</v>
      </c>
      <c r="AX541" s="13" t="s">
        <v>73</v>
      </c>
      <c r="AY541" s="234" t="s">
        <v>128</v>
      </c>
    </row>
    <row r="542" s="13" customFormat="1">
      <c r="A542" s="13"/>
      <c r="B542" s="224"/>
      <c r="C542" s="225"/>
      <c r="D542" s="219" t="s">
        <v>139</v>
      </c>
      <c r="E542" s="226" t="s">
        <v>19</v>
      </c>
      <c r="F542" s="227" t="s">
        <v>624</v>
      </c>
      <c r="G542" s="225"/>
      <c r="H542" s="228">
        <v>209.68000000000001</v>
      </c>
      <c r="I542" s="229"/>
      <c r="J542" s="225"/>
      <c r="K542" s="225"/>
      <c r="L542" s="230"/>
      <c r="M542" s="231"/>
      <c r="N542" s="232"/>
      <c r="O542" s="232"/>
      <c r="P542" s="232"/>
      <c r="Q542" s="232"/>
      <c r="R542" s="232"/>
      <c r="S542" s="232"/>
      <c r="T542" s="23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4" t="s">
        <v>139</v>
      </c>
      <c r="AU542" s="234" t="s">
        <v>83</v>
      </c>
      <c r="AV542" s="13" t="s">
        <v>83</v>
      </c>
      <c r="AW542" s="13" t="s">
        <v>35</v>
      </c>
      <c r="AX542" s="13" t="s">
        <v>73</v>
      </c>
      <c r="AY542" s="234" t="s">
        <v>128</v>
      </c>
    </row>
    <row r="543" s="13" customFormat="1">
      <c r="A543" s="13"/>
      <c r="B543" s="224"/>
      <c r="C543" s="225"/>
      <c r="D543" s="219" t="s">
        <v>139</v>
      </c>
      <c r="E543" s="226" t="s">
        <v>19</v>
      </c>
      <c r="F543" s="227" t="s">
        <v>625</v>
      </c>
      <c r="G543" s="225"/>
      <c r="H543" s="228">
        <v>4.04</v>
      </c>
      <c r="I543" s="229"/>
      <c r="J543" s="225"/>
      <c r="K543" s="225"/>
      <c r="L543" s="230"/>
      <c r="M543" s="231"/>
      <c r="N543" s="232"/>
      <c r="O543" s="232"/>
      <c r="P543" s="232"/>
      <c r="Q543" s="232"/>
      <c r="R543" s="232"/>
      <c r="S543" s="232"/>
      <c r="T543" s="23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4" t="s">
        <v>139</v>
      </c>
      <c r="AU543" s="234" t="s">
        <v>83</v>
      </c>
      <c r="AV543" s="13" t="s">
        <v>83</v>
      </c>
      <c r="AW543" s="13" t="s">
        <v>35</v>
      </c>
      <c r="AX543" s="13" t="s">
        <v>73</v>
      </c>
      <c r="AY543" s="234" t="s">
        <v>128</v>
      </c>
    </row>
    <row r="544" s="14" customFormat="1">
      <c r="A544" s="14"/>
      <c r="B544" s="235"/>
      <c r="C544" s="236"/>
      <c r="D544" s="219" t="s">
        <v>139</v>
      </c>
      <c r="E544" s="237" t="s">
        <v>19</v>
      </c>
      <c r="F544" s="238" t="s">
        <v>144</v>
      </c>
      <c r="G544" s="236"/>
      <c r="H544" s="239">
        <v>775.01999999999998</v>
      </c>
      <c r="I544" s="240"/>
      <c r="J544" s="236"/>
      <c r="K544" s="236"/>
      <c r="L544" s="241"/>
      <c r="M544" s="242"/>
      <c r="N544" s="243"/>
      <c r="O544" s="243"/>
      <c r="P544" s="243"/>
      <c r="Q544" s="243"/>
      <c r="R544" s="243"/>
      <c r="S544" s="243"/>
      <c r="T544" s="24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5" t="s">
        <v>139</v>
      </c>
      <c r="AU544" s="245" t="s">
        <v>83</v>
      </c>
      <c r="AV544" s="14" t="s">
        <v>136</v>
      </c>
      <c r="AW544" s="14" t="s">
        <v>35</v>
      </c>
      <c r="AX544" s="14" t="s">
        <v>81</v>
      </c>
      <c r="AY544" s="245" t="s">
        <v>128</v>
      </c>
    </row>
    <row r="545" s="2" customFormat="1" ht="16.5" customHeight="1">
      <c r="A545" s="39"/>
      <c r="B545" s="40"/>
      <c r="C545" s="205" t="s">
        <v>626</v>
      </c>
      <c r="D545" s="205" t="s">
        <v>130</v>
      </c>
      <c r="E545" s="206" t="s">
        <v>627</v>
      </c>
      <c r="F545" s="207" t="s">
        <v>628</v>
      </c>
      <c r="G545" s="208" t="s">
        <v>148</v>
      </c>
      <c r="H545" s="209">
        <v>356.64999999999998</v>
      </c>
      <c r="I545" s="210"/>
      <c r="J545" s="211">
        <f>ROUND(I545*H545,2)</f>
        <v>0</v>
      </c>
      <c r="K545" s="207" t="s">
        <v>19</v>
      </c>
      <c r="L545" s="212"/>
      <c r="M545" s="213" t="s">
        <v>19</v>
      </c>
      <c r="N545" s="214" t="s">
        <v>44</v>
      </c>
      <c r="O545" s="85"/>
      <c r="P545" s="215">
        <f>O545*H545</f>
        <v>0</v>
      </c>
      <c r="Q545" s="215">
        <v>0.111</v>
      </c>
      <c r="R545" s="215">
        <f>Q545*H545</f>
        <v>39.588149999999999</v>
      </c>
      <c r="S545" s="215">
        <v>0</v>
      </c>
      <c r="T545" s="216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17" t="s">
        <v>135</v>
      </c>
      <c r="AT545" s="217" t="s">
        <v>130</v>
      </c>
      <c r="AU545" s="217" t="s">
        <v>83</v>
      </c>
      <c r="AY545" s="18" t="s">
        <v>128</v>
      </c>
      <c r="BE545" s="218">
        <f>IF(N545="základní",J545,0)</f>
        <v>0</v>
      </c>
      <c r="BF545" s="218">
        <f>IF(N545="snížená",J545,0)</f>
        <v>0</v>
      </c>
      <c r="BG545" s="218">
        <f>IF(N545="zákl. přenesená",J545,0)</f>
        <v>0</v>
      </c>
      <c r="BH545" s="218">
        <f>IF(N545="sníž. přenesená",J545,0)</f>
        <v>0</v>
      </c>
      <c r="BI545" s="218">
        <f>IF(N545="nulová",J545,0)</f>
        <v>0</v>
      </c>
      <c r="BJ545" s="18" t="s">
        <v>81</v>
      </c>
      <c r="BK545" s="218">
        <f>ROUND(I545*H545,2)</f>
        <v>0</v>
      </c>
      <c r="BL545" s="18" t="s">
        <v>136</v>
      </c>
      <c r="BM545" s="217" t="s">
        <v>629</v>
      </c>
    </row>
    <row r="546" s="2" customFormat="1">
      <c r="A546" s="39"/>
      <c r="B546" s="40"/>
      <c r="C546" s="41"/>
      <c r="D546" s="219" t="s">
        <v>138</v>
      </c>
      <c r="E546" s="41"/>
      <c r="F546" s="220" t="s">
        <v>630</v>
      </c>
      <c r="G546" s="41"/>
      <c r="H546" s="41"/>
      <c r="I546" s="221"/>
      <c r="J546" s="41"/>
      <c r="K546" s="41"/>
      <c r="L546" s="45"/>
      <c r="M546" s="222"/>
      <c r="N546" s="223"/>
      <c r="O546" s="85"/>
      <c r="P546" s="85"/>
      <c r="Q546" s="85"/>
      <c r="R546" s="85"/>
      <c r="S546" s="85"/>
      <c r="T546" s="86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138</v>
      </c>
      <c r="AU546" s="18" t="s">
        <v>83</v>
      </c>
    </row>
    <row r="547" s="13" customFormat="1">
      <c r="A547" s="13"/>
      <c r="B547" s="224"/>
      <c r="C547" s="225"/>
      <c r="D547" s="219" t="s">
        <v>139</v>
      </c>
      <c r="E547" s="226" t="s">
        <v>19</v>
      </c>
      <c r="F547" s="227" t="s">
        <v>631</v>
      </c>
      <c r="G547" s="225"/>
      <c r="H547" s="228">
        <v>242.19999999999999</v>
      </c>
      <c r="I547" s="229"/>
      <c r="J547" s="225"/>
      <c r="K547" s="225"/>
      <c r="L547" s="230"/>
      <c r="M547" s="231"/>
      <c r="N547" s="232"/>
      <c r="O547" s="232"/>
      <c r="P547" s="232"/>
      <c r="Q547" s="232"/>
      <c r="R547" s="232"/>
      <c r="S547" s="232"/>
      <c r="T547" s="23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4" t="s">
        <v>139</v>
      </c>
      <c r="AU547" s="234" t="s">
        <v>83</v>
      </c>
      <c r="AV547" s="13" t="s">
        <v>83</v>
      </c>
      <c r="AW547" s="13" t="s">
        <v>35</v>
      </c>
      <c r="AX547" s="13" t="s">
        <v>73</v>
      </c>
      <c r="AY547" s="234" t="s">
        <v>128</v>
      </c>
    </row>
    <row r="548" s="13" customFormat="1">
      <c r="A548" s="13"/>
      <c r="B548" s="224"/>
      <c r="C548" s="225"/>
      <c r="D548" s="219" t="s">
        <v>139</v>
      </c>
      <c r="E548" s="226" t="s">
        <v>19</v>
      </c>
      <c r="F548" s="227" t="s">
        <v>632</v>
      </c>
      <c r="G548" s="225"/>
      <c r="H548" s="228">
        <v>114.45</v>
      </c>
      <c r="I548" s="229"/>
      <c r="J548" s="225"/>
      <c r="K548" s="225"/>
      <c r="L548" s="230"/>
      <c r="M548" s="231"/>
      <c r="N548" s="232"/>
      <c r="O548" s="232"/>
      <c r="P548" s="232"/>
      <c r="Q548" s="232"/>
      <c r="R548" s="232"/>
      <c r="S548" s="232"/>
      <c r="T548" s="23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4" t="s">
        <v>139</v>
      </c>
      <c r="AU548" s="234" t="s">
        <v>83</v>
      </c>
      <c r="AV548" s="13" t="s">
        <v>83</v>
      </c>
      <c r="AW548" s="13" t="s">
        <v>35</v>
      </c>
      <c r="AX548" s="13" t="s">
        <v>73</v>
      </c>
      <c r="AY548" s="234" t="s">
        <v>128</v>
      </c>
    </row>
    <row r="549" s="14" customFormat="1">
      <c r="A549" s="14"/>
      <c r="B549" s="235"/>
      <c r="C549" s="236"/>
      <c r="D549" s="219" t="s">
        <v>139</v>
      </c>
      <c r="E549" s="237" t="s">
        <v>19</v>
      </c>
      <c r="F549" s="238" t="s">
        <v>144</v>
      </c>
      <c r="G549" s="236"/>
      <c r="H549" s="239">
        <v>356.64999999999998</v>
      </c>
      <c r="I549" s="240"/>
      <c r="J549" s="236"/>
      <c r="K549" s="236"/>
      <c r="L549" s="241"/>
      <c r="M549" s="242"/>
      <c r="N549" s="243"/>
      <c r="O549" s="243"/>
      <c r="P549" s="243"/>
      <c r="Q549" s="243"/>
      <c r="R549" s="243"/>
      <c r="S549" s="243"/>
      <c r="T549" s="24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45" t="s">
        <v>139</v>
      </c>
      <c r="AU549" s="245" t="s">
        <v>83</v>
      </c>
      <c r="AV549" s="14" t="s">
        <v>136</v>
      </c>
      <c r="AW549" s="14" t="s">
        <v>35</v>
      </c>
      <c r="AX549" s="14" t="s">
        <v>81</v>
      </c>
      <c r="AY549" s="245" t="s">
        <v>128</v>
      </c>
    </row>
    <row r="550" s="2" customFormat="1" ht="16.5" customHeight="1">
      <c r="A550" s="39"/>
      <c r="B550" s="40"/>
      <c r="C550" s="205" t="s">
        <v>633</v>
      </c>
      <c r="D550" s="205" t="s">
        <v>130</v>
      </c>
      <c r="E550" s="206" t="s">
        <v>634</v>
      </c>
      <c r="F550" s="207" t="s">
        <v>635</v>
      </c>
      <c r="G550" s="208" t="s">
        <v>148</v>
      </c>
      <c r="H550" s="209">
        <v>4.04</v>
      </c>
      <c r="I550" s="210"/>
      <c r="J550" s="211">
        <f>ROUND(I550*H550,2)</f>
        <v>0</v>
      </c>
      <c r="K550" s="207" t="s">
        <v>134</v>
      </c>
      <c r="L550" s="212"/>
      <c r="M550" s="213" t="s">
        <v>19</v>
      </c>
      <c r="N550" s="214" t="s">
        <v>44</v>
      </c>
      <c r="O550" s="85"/>
      <c r="P550" s="215">
        <f>O550*H550</f>
        <v>0</v>
      </c>
      <c r="Q550" s="215">
        <v>0.17499999999999999</v>
      </c>
      <c r="R550" s="215">
        <f>Q550*H550</f>
        <v>0.70699999999999996</v>
      </c>
      <c r="S550" s="215">
        <v>0</v>
      </c>
      <c r="T550" s="216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17" t="s">
        <v>135</v>
      </c>
      <c r="AT550" s="217" t="s">
        <v>130</v>
      </c>
      <c r="AU550" s="217" t="s">
        <v>83</v>
      </c>
      <c r="AY550" s="18" t="s">
        <v>128</v>
      </c>
      <c r="BE550" s="218">
        <f>IF(N550="základní",J550,0)</f>
        <v>0</v>
      </c>
      <c r="BF550" s="218">
        <f>IF(N550="snížená",J550,0)</f>
        <v>0</v>
      </c>
      <c r="BG550" s="218">
        <f>IF(N550="zákl. přenesená",J550,0)</f>
        <v>0</v>
      </c>
      <c r="BH550" s="218">
        <f>IF(N550="sníž. přenesená",J550,0)</f>
        <v>0</v>
      </c>
      <c r="BI550" s="218">
        <f>IF(N550="nulová",J550,0)</f>
        <v>0</v>
      </c>
      <c r="BJ550" s="18" t="s">
        <v>81</v>
      </c>
      <c r="BK550" s="218">
        <f>ROUND(I550*H550,2)</f>
        <v>0</v>
      </c>
      <c r="BL550" s="18" t="s">
        <v>136</v>
      </c>
      <c r="BM550" s="217" t="s">
        <v>636</v>
      </c>
    </row>
    <row r="551" s="2" customFormat="1">
      <c r="A551" s="39"/>
      <c r="B551" s="40"/>
      <c r="C551" s="41"/>
      <c r="D551" s="219" t="s">
        <v>138</v>
      </c>
      <c r="E551" s="41"/>
      <c r="F551" s="220" t="s">
        <v>635</v>
      </c>
      <c r="G551" s="41"/>
      <c r="H551" s="41"/>
      <c r="I551" s="221"/>
      <c r="J551" s="41"/>
      <c r="K551" s="41"/>
      <c r="L551" s="45"/>
      <c r="M551" s="222"/>
      <c r="N551" s="223"/>
      <c r="O551" s="85"/>
      <c r="P551" s="85"/>
      <c r="Q551" s="85"/>
      <c r="R551" s="85"/>
      <c r="S551" s="85"/>
      <c r="T551" s="86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138</v>
      </c>
      <c r="AU551" s="18" t="s">
        <v>83</v>
      </c>
    </row>
    <row r="552" s="2" customFormat="1" ht="16.5" customHeight="1">
      <c r="A552" s="39"/>
      <c r="B552" s="40"/>
      <c r="C552" s="205" t="s">
        <v>637</v>
      </c>
      <c r="D552" s="205" t="s">
        <v>130</v>
      </c>
      <c r="E552" s="206" t="s">
        <v>638</v>
      </c>
      <c r="F552" s="207" t="s">
        <v>639</v>
      </c>
      <c r="G552" s="208" t="s">
        <v>148</v>
      </c>
      <c r="H552" s="209">
        <v>204.65000000000001</v>
      </c>
      <c r="I552" s="210"/>
      <c r="J552" s="211">
        <f>ROUND(I552*H552,2)</f>
        <v>0</v>
      </c>
      <c r="K552" s="207" t="s">
        <v>19</v>
      </c>
      <c r="L552" s="212"/>
      <c r="M552" s="213" t="s">
        <v>19</v>
      </c>
      <c r="N552" s="214" t="s">
        <v>44</v>
      </c>
      <c r="O552" s="85"/>
      <c r="P552" s="215">
        <f>O552*H552</f>
        <v>0</v>
      </c>
      <c r="Q552" s="215">
        <v>0.111</v>
      </c>
      <c r="R552" s="215">
        <f>Q552*H552</f>
        <v>22.716150000000003</v>
      </c>
      <c r="S552" s="215">
        <v>0</v>
      </c>
      <c r="T552" s="216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17" t="s">
        <v>135</v>
      </c>
      <c r="AT552" s="217" t="s">
        <v>130</v>
      </c>
      <c r="AU552" s="217" t="s">
        <v>83</v>
      </c>
      <c r="AY552" s="18" t="s">
        <v>128</v>
      </c>
      <c r="BE552" s="218">
        <f>IF(N552="základní",J552,0)</f>
        <v>0</v>
      </c>
      <c r="BF552" s="218">
        <f>IF(N552="snížená",J552,0)</f>
        <v>0</v>
      </c>
      <c r="BG552" s="218">
        <f>IF(N552="zákl. přenesená",J552,0)</f>
        <v>0</v>
      </c>
      <c r="BH552" s="218">
        <f>IF(N552="sníž. přenesená",J552,0)</f>
        <v>0</v>
      </c>
      <c r="BI552" s="218">
        <f>IF(N552="nulová",J552,0)</f>
        <v>0</v>
      </c>
      <c r="BJ552" s="18" t="s">
        <v>81</v>
      </c>
      <c r="BK552" s="218">
        <f>ROUND(I552*H552,2)</f>
        <v>0</v>
      </c>
      <c r="BL552" s="18" t="s">
        <v>136</v>
      </c>
      <c r="BM552" s="217" t="s">
        <v>640</v>
      </c>
    </row>
    <row r="553" s="2" customFormat="1">
      <c r="A553" s="39"/>
      <c r="B553" s="40"/>
      <c r="C553" s="41"/>
      <c r="D553" s="219" t="s">
        <v>138</v>
      </c>
      <c r="E553" s="41"/>
      <c r="F553" s="220" t="s">
        <v>641</v>
      </c>
      <c r="G553" s="41"/>
      <c r="H553" s="41"/>
      <c r="I553" s="221"/>
      <c r="J553" s="41"/>
      <c r="K553" s="41"/>
      <c r="L553" s="45"/>
      <c r="M553" s="222"/>
      <c r="N553" s="223"/>
      <c r="O553" s="85"/>
      <c r="P553" s="85"/>
      <c r="Q553" s="85"/>
      <c r="R553" s="85"/>
      <c r="S553" s="85"/>
      <c r="T553" s="86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138</v>
      </c>
      <c r="AU553" s="18" t="s">
        <v>83</v>
      </c>
    </row>
    <row r="554" s="13" customFormat="1">
      <c r="A554" s="13"/>
      <c r="B554" s="224"/>
      <c r="C554" s="225"/>
      <c r="D554" s="219" t="s">
        <v>139</v>
      </c>
      <c r="E554" s="226" t="s">
        <v>19</v>
      </c>
      <c r="F554" s="227" t="s">
        <v>642</v>
      </c>
      <c r="G554" s="225"/>
      <c r="H554" s="228">
        <v>204.65000000000001</v>
      </c>
      <c r="I554" s="229"/>
      <c r="J554" s="225"/>
      <c r="K554" s="225"/>
      <c r="L554" s="230"/>
      <c r="M554" s="231"/>
      <c r="N554" s="232"/>
      <c r="O554" s="232"/>
      <c r="P554" s="232"/>
      <c r="Q554" s="232"/>
      <c r="R554" s="232"/>
      <c r="S554" s="232"/>
      <c r="T554" s="23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4" t="s">
        <v>139</v>
      </c>
      <c r="AU554" s="234" t="s">
        <v>83</v>
      </c>
      <c r="AV554" s="13" t="s">
        <v>83</v>
      </c>
      <c r="AW554" s="13" t="s">
        <v>35</v>
      </c>
      <c r="AX554" s="13" t="s">
        <v>81</v>
      </c>
      <c r="AY554" s="234" t="s">
        <v>128</v>
      </c>
    </row>
    <row r="555" s="2" customFormat="1" ht="16.5" customHeight="1">
      <c r="A555" s="39"/>
      <c r="B555" s="40"/>
      <c r="C555" s="205" t="s">
        <v>643</v>
      </c>
      <c r="D555" s="205" t="s">
        <v>130</v>
      </c>
      <c r="E555" s="206" t="s">
        <v>644</v>
      </c>
      <c r="F555" s="207" t="s">
        <v>645</v>
      </c>
      <c r="G555" s="208" t="s">
        <v>148</v>
      </c>
      <c r="H555" s="209">
        <v>209.68000000000001</v>
      </c>
      <c r="I555" s="210"/>
      <c r="J555" s="211">
        <f>ROUND(I555*H555,2)</f>
        <v>0</v>
      </c>
      <c r="K555" s="207" t="s">
        <v>19</v>
      </c>
      <c r="L555" s="212"/>
      <c r="M555" s="213" t="s">
        <v>19</v>
      </c>
      <c r="N555" s="214" t="s">
        <v>44</v>
      </c>
      <c r="O555" s="85"/>
      <c r="P555" s="215">
        <f>O555*H555</f>
        <v>0</v>
      </c>
      <c r="Q555" s="215">
        <v>0.111</v>
      </c>
      <c r="R555" s="215">
        <f>Q555*H555</f>
        <v>23.274480000000001</v>
      </c>
      <c r="S555" s="215">
        <v>0</v>
      </c>
      <c r="T555" s="216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17" t="s">
        <v>135</v>
      </c>
      <c r="AT555" s="217" t="s">
        <v>130</v>
      </c>
      <c r="AU555" s="217" t="s">
        <v>83</v>
      </c>
      <c r="AY555" s="18" t="s">
        <v>128</v>
      </c>
      <c r="BE555" s="218">
        <f>IF(N555="základní",J555,0)</f>
        <v>0</v>
      </c>
      <c r="BF555" s="218">
        <f>IF(N555="snížená",J555,0)</f>
        <v>0</v>
      </c>
      <c r="BG555" s="218">
        <f>IF(N555="zákl. přenesená",J555,0)</f>
        <v>0</v>
      </c>
      <c r="BH555" s="218">
        <f>IF(N555="sníž. přenesená",J555,0)</f>
        <v>0</v>
      </c>
      <c r="BI555" s="218">
        <f>IF(N555="nulová",J555,0)</f>
        <v>0</v>
      </c>
      <c r="BJ555" s="18" t="s">
        <v>81</v>
      </c>
      <c r="BK555" s="218">
        <f>ROUND(I555*H555,2)</f>
        <v>0</v>
      </c>
      <c r="BL555" s="18" t="s">
        <v>136</v>
      </c>
      <c r="BM555" s="217" t="s">
        <v>646</v>
      </c>
    </row>
    <row r="556" s="2" customFormat="1">
      <c r="A556" s="39"/>
      <c r="B556" s="40"/>
      <c r="C556" s="41"/>
      <c r="D556" s="219" t="s">
        <v>138</v>
      </c>
      <c r="E556" s="41"/>
      <c r="F556" s="220" t="s">
        <v>647</v>
      </c>
      <c r="G556" s="41"/>
      <c r="H556" s="41"/>
      <c r="I556" s="221"/>
      <c r="J556" s="41"/>
      <c r="K556" s="41"/>
      <c r="L556" s="45"/>
      <c r="M556" s="222"/>
      <c r="N556" s="223"/>
      <c r="O556" s="85"/>
      <c r="P556" s="85"/>
      <c r="Q556" s="85"/>
      <c r="R556" s="85"/>
      <c r="S556" s="85"/>
      <c r="T556" s="86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138</v>
      </c>
      <c r="AU556" s="18" t="s">
        <v>83</v>
      </c>
    </row>
    <row r="557" s="13" customFormat="1">
      <c r="A557" s="13"/>
      <c r="B557" s="224"/>
      <c r="C557" s="225"/>
      <c r="D557" s="219" t="s">
        <v>139</v>
      </c>
      <c r="E557" s="226" t="s">
        <v>19</v>
      </c>
      <c r="F557" s="227" t="s">
        <v>648</v>
      </c>
      <c r="G557" s="225"/>
      <c r="H557" s="228">
        <v>209.68000000000001</v>
      </c>
      <c r="I557" s="229"/>
      <c r="J557" s="225"/>
      <c r="K557" s="225"/>
      <c r="L557" s="230"/>
      <c r="M557" s="231"/>
      <c r="N557" s="232"/>
      <c r="O557" s="232"/>
      <c r="P557" s="232"/>
      <c r="Q557" s="232"/>
      <c r="R557" s="232"/>
      <c r="S557" s="232"/>
      <c r="T557" s="23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4" t="s">
        <v>139</v>
      </c>
      <c r="AU557" s="234" t="s">
        <v>83</v>
      </c>
      <c r="AV557" s="13" t="s">
        <v>83</v>
      </c>
      <c r="AW557" s="13" t="s">
        <v>35</v>
      </c>
      <c r="AX557" s="13" t="s">
        <v>81</v>
      </c>
      <c r="AY557" s="234" t="s">
        <v>128</v>
      </c>
    </row>
    <row r="558" s="2" customFormat="1" ht="21.75" customHeight="1">
      <c r="A558" s="39"/>
      <c r="B558" s="40"/>
      <c r="C558" s="246" t="s">
        <v>649</v>
      </c>
      <c r="D558" s="246" t="s">
        <v>145</v>
      </c>
      <c r="E558" s="247" t="s">
        <v>650</v>
      </c>
      <c r="F558" s="248" t="s">
        <v>651</v>
      </c>
      <c r="G558" s="249" t="s">
        <v>148</v>
      </c>
      <c r="H558" s="250">
        <v>277.94999999999999</v>
      </c>
      <c r="I558" s="251"/>
      <c r="J558" s="252">
        <f>ROUND(I558*H558,2)</f>
        <v>0</v>
      </c>
      <c r="K558" s="248" t="s">
        <v>134</v>
      </c>
      <c r="L558" s="45"/>
      <c r="M558" s="253" t="s">
        <v>19</v>
      </c>
      <c r="N558" s="254" t="s">
        <v>44</v>
      </c>
      <c r="O558" s="85"/>
      <c r="P558" s="215">
        <f>O558*H558</f>
        <v>0</v>
      </c>
      <c r="Q558" s="215">
        <v>0.089219999999999994</v>
      </c>
      <c r="R558" s="215">
        <f>Q558*H558</f>
        <v>24.798698999999996</v>
      </c>
      <c r="S558" s="215">
        <v>0</v>
      </c>
      <c r="T558" s="216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17" t="s">
        <v>136</v>
      </c>
      <c r="AT558" s="217" t="s">
        <v>145</v>
      </c>
      <c r="AU558" s="217" t="s">
        <v>83</v>
      </c>
      <c r="AY558" s="18" t="s">
        <v>128</v>
      </c>
      <c r="BE558" s="218">
        <f>IF(N558="základní",J558,0)</f>
        <v>0</v>
      </c>
      <c r="BF558" s="218">
        <f>IF(N558="snížená",J558,0)</f>
        <v>0</v>
      </c>
      <c r="BG558" s="218">
        <f>IF(N558="zákl. přenesená",J558,0)</f>
        <v>0</v>
      </c>
      <c r="BH558" s="218">
        <f>IF(N558="sníž. přenesená",J558,0)</f>
        <v>0</v>
      </c>
      <c r="BI558" s="218">
        <f>IF(N558="nulová",J558,0)</f>
        <v>0</v>
      </c>
      <c r="BJ558" s="18" t="s">
        <v>81</v>
      </c>
      <c r="BK558" s="218">
        <f>ROUND(I558*H558,2)</f>
        <v>0</v>
      </c>
      <c r="BL558" s="18" t="s">
        <v>136</v>
      </c>
      <c r="BM558" s="217" t="s">
        <v>652</v>
      </c>
    </row>
    <row r="559" s="2" customFormat="1">
      <c r="A559" s="39"/>
      <c r="B559" s="40"/>
      <c r="C559" s="41"/>
      <c r="D559" s="219" t="s">
        <v>138</v>
      </c>
      <c r="E559" s="41"/>
      <c r="F559" s="220" t="s">
        <v>653</v>
      </c>
      <c r="G559" s="41"/>
      <c r="H559" s="41"/>
      <c r="I559" s="221"/>
      <c r="J559" s="41"/>
      <c r="K559" s="41"/>
      <c r="L559" s="45"/>
      <c r="M559" s="222"/>
      <c r="N559" s="223"/>
      <c r="O559" s="85"/>
      <c r="P559" s="85"/>
      <c r="Q559" s="85"/>
      <c r="R559" s="85"/>
      <c r="S559" s="85"/>
      <c r="T559" s="86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138</v>
      </c>
      <c r="AU559" s="18" t="s">
        <v>83</v>
      </c>
    </row>
    <row r="560" s="2" customFormat="1">
      <c r="A560" s="39"/>
      <c r="B560" s="40"/>
      <c r="C560" s="41"/>
      <c r="D560" s="255" t="s">
        <v>151</v>
      </c>
      <c r="E560" s="41"/>
      <c r="F560" s="256" t="s">
        <v>654</v>
      </c>
      <c r="G560" s="41"/>
      <c r="H560" s="41"/>
      <c r="I560" s="221"/>
      <c r="J560" s="41"/>
      <c r="K560" s="41"/>
      <c r="L560" s="45"/>
      <c r="M560" s="222"/>
      <c r="N560" s="223"/>
      <c r="O560" s="85"/>
      <c r="P560" s="85"/>
      <c r="Q560" s="85"/>
      <c r="R560" s="85"/>
      <c r="S560" s="85"/>
      <c r="T560" s="86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151</v>
      </c>
      <c r="AU560" s="18" t="s">
        <v>83</v>
      </c>
    </row>
    <row r="561" s="13" customFormat="1">
      <c r="A561" s="13"/>
      <c r="B561" s="224"/>
      <c r="C561" s="225"/>
      <c r="D561" s="219" t="s">
        <v>139</v>
      </c>
      <c r="E561" s="226" t="s">
        <v>19</v>
      </c>
      <c r="F561" s="227" t="s">
        <v>655</v>
      </c>
      <c r="G561" s="225"/>
      <c r="H561" s="228">
        <v>277.94999999999999</v>
      </c>
      <c r="I561" s="229"/>
      <c r="J561" s="225"/>
      <c r="K561" s="225"/>
      <c r="L561" s="230"/>
      <c r="M561" s="231"/>
      <c r="N561" s="232"/>
      <c r="O561" s="232"/>
      <c r="P561" s="232"/>
      <c r="Q561" s="232"/>
      <c r="R561" s="232"/>
      <c r="S561" s="232"/>
      <c r="T561" s="23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4" t="s">
        <v>139</v>
      </c>
      <c r="AU561" s="234" t="s">
        <v>83</v>
      </c>
      <c r="AV561" s="13" t="s">
        <v>83</v>
      </c>
      <c r="AW561" s="13" t="s">
        <v>35</v>
      </c>
      <c r="AX561" s="13" t="s">
        <v>81</v>
      </c>
      <c r="AY561" s="234" t="s">
        <v>128</v>
      </c>
    </row>
    <row r="562" s="2" customFormat="1" ht="16.5" customHeight="1">
      <c r="A562" s="39"/>
      <c r="B562" s="40"/>
      <c r="C562" s="205" t="s">
        <v>656</v>
      </c>
      <c r="D562" s="205" t="s">
        <v>130</v>
      </c>
      <c r="E562" s="206" t="s">
        <v>657</v>
      </c>
      <c r="F562" s="207" t="s">
        <v>658</v>
      </c>
      <c r="G562" s="208" t="s">
        <v>148</v>
      </c>
      <c r="H562" s="209">
        <v>60.740000000000002</v>
      </c>
      <c r="I562" s="210"/>
      <c r="J562" s="211">
        <f>ROUND(I562*H562,2)</f>
        <v>0</v>
      </c>
      <c r="K562" s="207" t="s">
        <v>134</v>
      </c>
      <c r="L562" s="212"/>
      <c r="M562" s="213" t="s">
        <v>19</v>
      </c>
      <c r="N562" s="214" t="s">
        <v>44</v>
      </c>
      <c r="O562" s="85"/>
      <c r="P562" s="215">
        <f>O562*H562</f>
        <v>0</v>
      </c>
      <c r="Q562" s="215">
        <v>0.113</v>
      </c>
      <c r="R562" s="215">
        <f>Q562*H562</f>
        <v>6.8636200000000001</v>
      </c>
      <c r="S562" s="215">
        <v>0</v>
      </c>
      <c r="T562" s="216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17" t="s">
        <v>135</v>
      </c>
      <c r="AT562" s="217" t="s">
        <v>130</v>
      </c>
      <c r="AU562" s="217" t="s">
        <v>83</v>
      </c>
      <c r="AY562" s="18" t="s">
        <v>128</v>
      </c>
      <c r="BE562" s="218">
        <f>IF(N562="základní",J562,0)</f>
        <v>0</v>
      </c>
      <c r="BF562" s="218">
        <f>IF(N562="snížená",J562,0)</f>
        <v>0</v>
      </c>
      <c r="BG562" s="218">
        <f>IF(N562="zákl. přenesená",J562,0)</f>
        <v>0</v>
      </c>
      <c r="BH562" s="218">
        <f>IF(N562="sníž. přenesená",J562,0)</f>
        <v>0</v>
      </c>
      <c r="BI562" s="218">
        <f>IF(N562="nulová",J562,0)</f>
        <v>0</v>
      </c>
      <c r="BJ562" s="18" t="s">
        <v>81</v>
      </c>
      <c r="BK562" s="218">
        <f>ROUND(I562*H562,2)</f>
        <v>0</v>
      </c>
      <c r="BL562" s="18" t="s">
        <v>136</v>
      </c>
      <c r="BM562" s="217" t="s">
        <v>659</v>
      </c>
    </row>
    <row r="563" s="2" customFormat="1">
      <c r="A563" s="39"/>
      <c r="B563" s="40"/>
      <c r="C563" s="41"/>
      <c r="D563" s="219" t="s">
        <v>138</v>
      </c>
      <c r="E563" s="41"/>
      <c r="F563" s="220" t="s">
        <v>658</v>
      </c>
      <c r="G563" s="41"/>
      <c r="H563" s="41"/>
      <c r="I563" s="221"/>
      <c r="J563" s="41"/>
      <c r="K563" s="41"/>
      <c r="L563" s="45"/>
      <c r="M563" s="222"/>
      <c r="N563" s="223"/>
      <c r="O563" s="85"/>
      <c r="P563" s="85"/>
      <c r="Q563" s="85"/>
      <c r="R563" s="85"/>
      <c r="S563" s="85"/>
      <c r="T563" s="86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138</v>
      </c>
      <c r="AU563" s="18" t="s">
        <v>83</v>
      </c>
    </row>
    <row r="564" s="13" customFormat="1">
      <c r="A564" s="13"/>
      <c r="B564" s="224"/>
      <c r="C564" s="225"/>
      <c r="D564" s="219" t="s">
        <v>139</v>
      </c>
      <c r="E564" s="226" t="s">
        <v>19</v>
      </c>
      <c r="F564" s="227" t="s">
        <v>660</v>
      </c>
      <c r="G564" s="225"/>
      <c r="H564" s="228">
        <v>19.050000000000001</v>
      </c>
      <c r="I564" s="229"/>
      <c r="J564" s="225"/>
      <c r="K564" s="225"/>
      <c r="L564" s="230"/>
      <c r="M564" s="231"/>
      <c r="N564" s="232"/>
      <c r="O564" s="232"/>
      <c r="P564" s="232"/>
      <c r="Q564" s="232"/>
      <c r="R564" s="232"/>
      <c r="S564" s="232"/>
      <c r="T564" s="23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4" t="s">
        <v>139</v>
      </c>
      <c r="AU564" s="234" t="s">
        <v>83</v>
      </c>
      <c r="AV564" s="13" t="s">
        <v>83</v>
      </c>
      <c r="AW564" s="13" t="s">
        <v>35</v>
      </c>
      <c r="AX564" s="13" t="s">
        <v>73</v>
      </c>
      <c r="AY564" s="234" t="s">
        <v>128</v>
      </c>
    </row>
    <row r="565" s="13" customFormat="1">
      <c r="A565" s="13"/>
      <c r="B565" s="224"/>
      <c r="C565" s="225"/>
      <c r="D565" s="219" t="s">
        <v>139</v>
      </c>
      <c r="E565" s="226" t="s">
        <v>19</v>
      </c>
      <c r="F565" s="227" t="s">
        <v>661</v>
      </c>
      <c r="G565" s="225"/>
      <c r="H565" s="228">
        <v>41.689999999999998</v>
      </c>
      <c r="I565" s="229"/>
      <c r="J565" s="225"/>
      <c r="K565" s="225"/>
      <c r="L565" s="230"/>
      <c r="M565" s="231"/>
      <c r="N565" s="232"/>
      <c r="O565" s="232"/>
      <c r="P565" s="232"/>
      <c r="Q565" s="232"/>
      <c r="R565" s="232"/>
      <c r="S565" s="232"/>
      <c r="T565" s="23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4" t="s">
        <v>139</v>
      </c>
      <c r="AU565" s="234" t="s">
        <v>83</v>
      </c>
      <c r="AV565" s="13" t="s">
        <v>83</v>
      </c>
      <c r="AW565" s="13" t="s">
        <v>35</v>
      </c>
      <c r="AX565" s="13" t="s">
        <v>73</v>
      </c>
      <c r="AY565" s="234" t="s">
        <v>128</v>
      </c>
    </row>
    <row r="566" s="14" customFormat="1">
      <c r="A566" s="14"/>
      <c r="B566" s="235"/>
      <c r="C566" s="236"/>
      <c r="D566" s="219" t="s">
        <v>139</v>
      </c>
      <c r="E566" s="237" t="s">
        <v>19</v>
      </c>
      <c r="F566" s="238" t="s">
        <v>144</v>
      </c>
      <c r="G566" s="236"/>
      <c r="H566" s="239">
        <v>60.740000000000002</v>
      </c>
      <c r="I566" s="240"/>
      <c r="J566" s="236"/>
      <c r="K566" s="236"/>
      <c r="L566" s="241"/>
      <c r="M566" s="242"/>
      <c r="N566" s="243"/>
      <c r="O566" s="243"/>
      <c r="P566" s="243"/>
      <c r="Q566" s="243"/>
      <c r="R566" s="243"/>
      <c r="S566" s="243"/>
      <c r="T566" s="24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45" t="s">
        <v>139</v>
      </c>
      <c r="AU566" s="245" t="s">
        <v>83</v>
      </c>
      <c r="AV566" s="14" t="s">
        <v>136</v>
      </c>
      <c r="AW566" s="14" t="s">
        <v>35</v>
      </c>
      <c r="AX566" s="14" t="s">
        <v>81</v>
      </c>
      <c r="AY566" s="245" t="s">
        <v>128</v>
      </c>
    </row>
    <row r="567" s="2" customFormat="1" ht="16.5" customHeight="1">
      <c r="A567" s="39"/>
      <c r="B567" s="40"/>
      <c r="C567" s="246" t="s">
        <v>662</v>
      </c>
      <c r="D567" s="246" t="s">
        <v>145</v>
      </c>
      <c r="E567" s="247" t="s">
        <v>663</v>
      </c>
      <c r="F567" s="248" t="s">
        <v>664</v>
      </c>
      <c r="G567" s="249" t="s">
        <v>148</v>
      </c>
      <c r="H567" s="250">
        <v>3026.5900000000001</v>
      </c>
      <c r="I567" s="251"/>
      <c r="J567" s="252">
        <f>ROUND(I567*H567,2)</f>
        <v>0</v>
      </c>
      <c r="K567" s="248" t="s">
        <v>134</v>
      </c>
      <c r="L567" s="45"/>
      <c r="M567" s="253" t="s">
        <v>19</v>
      </c>
      <c r="N567" s="254" t="s">
        <v>44</v>
      </c>
      <c r="O567" s="85"/>
      <c r="P567" s="215">
        <f>O567*H567</f>
        <v>0</v>
      </c>
      <c r="Q567" s="215">
        <v>0.088800000000000004</v>
      </c>
      <c r="R567" s="215">
        <f>Q567*H567</f>
        <v>268.76119200000005</v>
      </c>
      <c r="S567" s="215">
        <v>0</v>
      </c>
      <c r="T567" s="216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17" t="s">
        <v>136</v>
      </c>
      <c r="AT567" s="217" t="s">
        <v>145</v>
      </c>
      <c r="AU567" s="217" t="s">
        <v>83</v>
      </c>
      <c r="AY567" s="18" t="s">
        <v>128</v>
      </c>
      <c r="BE567" s="218">
        <f>IF(N567="základní",J567,0)</f>
        <v>0</v>
      </c>
      <c r="BF567" s="218">
        <f>IF(N567="snížená",J567,0)</f>
        <v>0</v>
      </c>
      <c r="BG567" s="218">
        <f>IF(N567="zákl. přenesená",J567,0)</f>
        <v>0</v>
      </c>
      <c r="BH567" s="218">
        <f>IF(N567="sníž. přenesená",J567,0)</f>
        <v>0</v>
      </c>
      <c r="BI567" s="218">
        <f>IF(N567="nulová",J567,0)</f>
        <v>0</v>
      </c>
      <c r="BJ567" s="18" t="s">
        <v>81</v>
      </c>
      <c r="BK567" s="218">
        <f>ROUND(I567*H567,2)</f>
        <v>0</v>
      </c>
      <c r="BL567" s="18" t="s">
        <v>136</v>
      </c>
      <c r="BM567" s="217" t="s">
        <v>665</v>
      </c>
    </row>
    <row r="568" s="2" customFormat="1">
      <c r="A568" s="39"/>
      <c r="B568" s="40"/>
      <c r="C568" s="41"/>
      <c r="D568" s="219" t="s">
        <v>138</v>
      </c>
      <c r="E568" s="41"/>
      <c r="F568" s="220" t="s">
        <v>666</v>
      </c>
      <c r="G568" s="41"/>
      <c r="H568" s="41"/>
      <c r="I568" s="221"/>
      <c r="J568" s="41"/>
      <c r="K568" s="41"/>
      <c r="L568" s="45"/>
      <c r="M568" s="222"/>
      <c r="N568" s="223"/>
      <c r="O568" s="85"/>
      <c r="P568" s="85"/>
      <c r="Q568" s="85"/>
      <c r="R568" s="85"/>
      <c r="S568" s="85"/>
      <c r="T568" s="86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138</v>
      </c>
      <c r="AU568" s="18" t="s">
        <v>83</v>
      </c>
    </row>
    <row r="569" s="2" customFormat="1">
      <c r="A569" s="39"/>
      <c r="B569" s="40"/>
      <c r="C569" s="41"/>
      <c r="D569" s="255" t="s">
        <v>151</v>
      </c>
      <c r="E569" s="41"/>
      <c r="F569" s="256" t="s">
        <v>667</v>
      </c>
      <c r="G569" s="41"/>
      <c r="H569" s="41"/>
      <c r="I569" s="221"/>
      <c r="J569" s="41"/>
      <c r="K569" s="41"/>
      <c r="L569" s="45"/>
      <c r="M569" s="222"/>
      <c r="N569" s="223"/>
      <c r="O569" s="85"/>
      <c r="P569" s="85"/>
      <c r="Q569" s="85"/>
      <c r="R569" s="85"/>
      <c r="S569" s="85"/>
      <c r="T569" s="86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151</v>
      </c>
      <c r="AU569" s="18" t="s">
        <v>83</v>
      </c>
    </row>
    <row r="570" s="13" customFormat="1">
      <c r="A570" s="13"/>
      <c r="B570" s="224"/>
      <c r="C570" s="225"/>
      <c r="D570" s="219" t="s">
        <v>139</v>
      </c>
      <c r="E570" s="226" t="s">
        <v>19</v>
      </c>
      <c r="F570" s="227" t="s">
        <v>668</v>
      </c>
      <c r="G570" s="225"/>
      <c r="H570" s="228">
        <v>1161.79</v>
      </c>
      <c r="I570" s="229"/>
      <c r="J570" s="225"/>
      <c r="K570" s="225"/>
      <c r="L570" s="230"/>
      <c r="M570" s="231"/>
      <c r="N570" s="232"/>
      <c r="O570" s="232"/>
      <c r="P570" s="232"/>
      <c r="Q570" s="232"/>
      <c r="R570" s="232"/>
      <c r="S570" s="232"/>
      <c r="T570" s="23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4" t="s">
        <v>139</v>
      </c>
      <c r="AU570" s="234" t="s">
        <v>83</v>
      </c>
      <c r="AV570" s="13" t="s">
        <v>83</v>
      </c>
      <c r="AW570" s="13" t="s">
        <v>35</v>
      </c>
      <c r="AX570" s="13" t="s">
        <v>73</v>
      </c>
      <c r="AY570" s="234" t="s">
        <v>128</v>
      </c>
    </row>
    <row r="571" s="13" customFormat="1">
      <c r="A571" s="13"/>
      <c r="B571" s="224"/>
      <c r="C571" s="225"/>
      <c r="D571" s="219" t="s">
        <v>139</v>
      </c>
      <c r="E571" s="226" t="s">
        <v>19</v>
      </c>
      <c r="F571" s="227" t="s">
        <v>669</v>
      </c>
      <c r="G571" s="225"/>
      <c r="H571" s="228">
        <v>1864.8</v>
      </c>
      <c r="I571" s="229"/>
      <c r="J571" s="225"/>
      <c r="K571" s="225"/>
      <c r="L571" s="230"/>
      <c r="M571" s="231"/>
      <c r="N571" s="232"/>
      <c r="O571" s="232"/>
      <c r="P571" s="232"/>
      <c r="Q571" s="232"/>
      <c r="R571" s="232"/>
      <c r="S571" s="232"/>
      <c r="T571" s="23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4" t="s">
        <v>139</v>
      </c>
      <c r="AU571" s="234" t="s">
        <v>83</v>
      </c>
      <c r="AV571" s="13" t="s">
        <v>83</v>
      </c>
      <c r="AW571" s="13" t="s">
        <v>35</v>
      </c>
      <c r="AX571" s="13" t="s">
        <v>73</v>
      </c>
      <c r="AY571" s="234" t="s">
        <v>128</v>
      </c>
    </row>
    <row r="572" s="14" customFormat="1">
      <c r="A572" s="14"/>
      <c r="B572" s="235"/>
      <c r="C572" s="236"/>
      <c r="D572" s="219" t="s">
        <v>139</v>
      </c>
      <c r="E572" s="237" t="s">
        <v>19</v>
      </c>
      <c r="F572" s="238" t="s">
        <v>144</v>
      </c>
      <c r="G572" s="236"/>
      <c r="H572" s="239">
        <v>3026.5900000000001</v>
      </c>
      <c r="I572" s="240"/>
      <c r="J572" s="236"/>
      <c r="K572" s="236"/>
      <c r="L572" s="241"/>
      <c r="M572" s="242"/>
      <c r="N572" s="243"/>
      <c r="O572" s="243"/>
      <c r="P572" s="243"/>
      <c r="Q572" s="243"/>
      <c r="R572" s="243"/>
      <c r="S572" s="243"/>
      <c r="T572" s="24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45" t="s">
        <v>139</v>
      </c>
      <c r="AU572" s="245" t="s">
        <v>83</v>
      </c>
      <c r="AV572" s="14" t="s">
        <v>136</v>
      </c>
      <c r="AW572" s="14" t="s">
        <v>35</v>
      </c>
      <c r="AX572" s="14" t="s">
        <v>81</v>
      </c>
      <c r="AY572" s="245" t="s">
        <v>128</v>
      </c>
    </row>
    <row r="573" s="2" customFormat="1" ht="16.5" customHeight="1">
      <c r="A573" s="39"/>
      <c r="B573" s="40"/>
      <c r="C573" s="246" t="s">
        <v>670</v>
      </c>
      <c r="D573" s="246" t="s">
        <v>145</v>
      </c>
      <c r="E573" s="247" t="s">
        <v>671</v>
      </c>
      <c r="F573" s="248" t="s">
        <v>672</v>
      </c>
      <c r="G573" s="249" t="s">
        <v>148</v>
      </c>
      <c r="H573" s="250">
        <v>3026.5900000000001</v>
      </c>
      <c r="I573" s="251"/>
      <c r="J573" s="252">
        <f>ROUND(I573*H573,2)</f>
        <v>0</v>
      </c>
      <c r="K573" s="248" t="s">
        <v>134</v>
      </c>
      <c r="L573" s="45"/>
      <c r="M573" s="253" t="s">
        <v>19</v>
      </c>
      <c r="N573" s="254" t="s">
        <v>44</v>
      </c>
      <c r="O573" s="85"/>
      <c r="P573" s="215">
        <f>O573*H573</f>
        <v>0</v>
      </c>
      <c r="Q573" s="215">
        <v>0</v>
      </c>
      <c r="R573" s="215">
        <f>Q573*H573</f>
        <v>0</v>
      </c>
      <c r="S573" s="215">
        <v>0</v>
      </c>
      <c r="T573" s="216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17" t="s">
        <v>136</v>
      </c>
      <c r="AT573" s="217" t="s">
        <v>145</v>
      </c>
      <c r="AU573" s="217" t="s">
        <v>83</v>
      </c>
      <c r="AY573" s="18" t="s">
        <v>128</v>
      </c>
      <c r="BE573" s="218">
        <f>IF(N573="základní",J573,0)</f>
        <v>0</v>
      </c>
      <c r="BF573" s="218">
        <f>IF(N573="snížená",J573,0)</f>
        <v>0</v>
      </c>
      <c r="BG573" s="218">
        <f>IF(N573="zákl. přenesená",J573,0)</f>
        <v>0</v>
      </c>
      <c r="BH573" s="218">
        <f>IF(N573="sníž. přenesená",J573,0)</f>
        <v>0</v>
      </c>
      <c r="BI573" s="218">
        <f>IF(N573="nulová",J573,0)</f>
        <v>0</v>
      </c>
      <c r="BJ573" s="18" t="s">
        <v>81</v>
      </c>
      <c r="BK573" s="218">
        <f>ROUND(I573*H573,2)</f>
        <v>0</v>
      </c>
      <c r="BL573" s="18" t="s">
        <v>136</v>
      </c>
      <c r="BM573" s="217" t="s">
        <v>673</v>
      </c>
    </row>
    <row r="574" s="2" customFormat="1">
      <c r="A574" s="39"/>
      <c r="B574" s="40"/>
      <c r="C574" s="41"/>
      <c r="D574" s="219" t="s">
        <v>138</v>
      </c>
      <c r="E574" s="41"/>
      <c r="F574" s="220" t="s">
        <v>674</v>
      </c>
      <c r="G574" s="41"/>
      <c r="H574" s="41"/>
      <c r="I574" s="221"/>
      <c r="J574" s="41"/>
      <c r="K574" s="41"/>
      <c r="L574" s="45"/>
      <c r="M574" s="222"/>
      <c r="N574" s="223"/>
      <c r="O574" s="85"/>
      <c r="P574" s="85"/>
      <c r="Q574" s="85"/>
      <c r="R574" s="85"/>
      <c r="S574" s="85"/>
      <c r="T574" s="86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T574" s="18" t="s">
        <v>138</v>
      </c>
      <c r="AU574" s="18" t="s">
        <v>83</v>
      </c>
    </row>
    <row r="575" s="2" customFormat="1">
      <c r="A575" s="39"/>
      <c r="B575" s="40"/>
      <c r="C575" s="41"/>
      <c r="D575" s="255" t="s">
        <v>151</v>
      </c>
      <c r="E575" s="41"/>
      <c r="F575" s="256" t="s">
        <v>675</v>
      </c>
      <c r="G575" s="41"/>
      <c r="H575" s="41"/>
      <c r="I575" s="221"/>
      <c r="J575" s="41"/>
      <c r="K575" s="41"/>
      <c r="L575" s="45"/>
      <c r="M575" s="222"/>
      <c r="N575" s="223"/>
      <c r="O575" s="85"/>
      <c r="P575" s="85"/>
      <c r="Q575" s="85"/>
      <c r="R575" s="85"/>
      <c r="S575" s="85"/>
      <c r="T575" s="86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T575" s="18" t="s">
        <v>151</v>
      </c>
      <c r="AU575" s="18" t="s">
        <v>83</v>
      </c>
    </row>
    <row r="576" s="13" customFormat="1">
      <c r="A576" s="13"/>
      <c r="B576" s="224"/>
      <c r="C576" s="225"/>
      <c r="D576" s="219" t="s">
        <v>139</v>
      </c>
      <c r="E576" s="226" t="s">
        <v>19</v>
      </c>
      <c r="F576" s="227" t="s">
        <v>668</v>
      </c>
      <c r="G576" s="225"/>
      <c r="H576" s="228">
        <v>1161.79</v>
      </c>
      <c r="I576" s="229"/>
      <c r="J576" s="225"/>
      <c r="K576" s="225"/>
      <c r="L576" s="230"/>
      <c r="M576" s="231"/>
      <c r="N576" s="232"/>
      <c r="O576" s="232"/>
      <c r="P576" s="232"/>
      <c r="Q576" s="232"/>
      <c r="R576" s="232"/>
      <c r="S576" s="232"/>
      <c r="T576" s="23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4" t="s">
        <v>139</v>
      </c>
      <c r="AU576" s="234" t="s">
        <v>83</v>
      </c>
      <c r="AV576" s="13" t="s">
        <v>83</v>
      </c>
      <c r="AW576" s="13" t="s">
        <v>35</v>
      </c>
      <c r="AX576" s="13" t="s">
        <v>73</v>
      </c>
      <c r="AY576" s="234" t="s">
        <v>128</v>
      </c>
    </row>
    <row r="577" s="13" customFormat="1">
      <c r="A577" s="13"/>
      <c r="B577" s="224"/>
      <c r="C577" s="225"/>
      <c r="D577" s="219" t="s">
        <v>139</v>
      </c>
      <c r="E577" s="226" t="s">
        <v>19</v>
      </c>
      <c r="F577" s="227" t="s">
        <v>669</v>
      </c>
      <c r="G577" s="225"/>
      <c r="H577" s="228">
        <v>1864.8</v>
      </c>
      <c r="I577" s="229"/>
      <c r="J577" s="225"/>
      <c r="K577" s="225"/>
      <c r="L577" s="230"/>
      <c r="M577" s="231"/>
      <c r="N577" s="232"/>
      <c r="O577" s="232"/>
      <c r="P577" s="232"/>
      <c r="Q577" s="232"/>
      <c r="R577" s="232"/>
      <c r="S577" s="232"/>
      <c r="T577" s="23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4" t="s">
        <v>139</v>
      </c>
      <c r="AU577" s="234" t="s">
        <v>83</v>
      </c>
      <c r="AV577" s="13" t="s">
        <v>83</v>
      </c>
      <c r="AW577" s="13" t="s">
        <v>35</v>
      </c>
      <c r="AX577" s="13" t="s">
        <v>73</v>
      </c>
      <c r="AY577" s="234" t="s">
        <v>128</v>
      </c>
    </row>
    <row r="578" s="14" customFormat="1">
      <c r="A578" s="14"/>
      <c r="B578" s="235"/>
      <c r="C578" s="236"/>
      <c r="D578" s="219" t="s">
        <v>139</v>
      </c>
      <c r="E578" s="237" t="s">
        <v>19</v>
      </c>
      <c r="F578" s="238" t="s">
        <v>144</v>
      </c>
      <c r="G578" s="236"/>
      <c r="H578" s="239">
        <v>3026.5900000000001</v>
      </c>
      <c r="I578" s="240"/>
      <c r="J578" s="236"/>
      <c r="K578" s="236"/>
      <c r="L578" s="241"/>
      <c r="M578" s="242"/>
      <c r="N578" s="243"/>
      <c r="O578" s="243"/>
      <c r="P578" s="243"/>
      <c r="Q578" s="243"/>
      <c r="R578" s="243"/>
      <c r="S578" s="243"/>
      <c r="T578" s="24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45" t="s">
        <v>139</v>
      </c>
      <c r="AU578" s="245" t="s">
        <v>83</v>
      </c>
      <c r="AV578" s="14" t="s">
        <v>136</v>
      </c>
      <c r="AW578" s="14" t="s">
        <v>35</v>
      </c>
      <c r="AX578" s="14" t="s">
        <v>81</v>
      </c>
      <c r="AY578" s="245" t="s">
        <v>128</v>
      </c>
    </row>
    <row r="579" s="2" customFormat="1" ht="16.5" customHeight="1">
      <c r="A579" s="39"/>
      <c r="B579" s="40"/>
      <c r="C579" s="205" t="s">
        <v>676</v>
      </c>
      <c r="D579" s="205" t="s">
        <v>130</v>
      </c>
      <c r="E579" s="206" t="s">
        <v>677</v>
      </c>
      <c r="F579" s="207" t="s">
        <v>678</v>
      </c>
      <c r="G579" s="208" t="s">
        <v>148</v>
      </c>
      <c r="H579" s="209">
        <v>3026.5900000000001</v>
      </c>
      <c r="I579" s="210"/>
      <c r="J579" s="211">
        <f>ROUND(I579*H579,2)</f>
        <v>0</v>
      </c>
      <c r="K579" s="207" t="s">
        <v>19</v>
      </c>
      <c r="L579" s="212"/>
      <c r="M579" s="213" t="s">
        <v>19</v>
      </c>
      <c r="N579" s="214" t="s">
        <v>44</v>
      </c>
      <c r="O579" s="85"/>
      <c r="P579" s="215">
        <f>O579*H579</f>
        <v>0</v>
      </c>
      <c r="Q579" s="215">
        <v>0.13500000000000001</v>
      </c>
      <c r="R579" s="215">
        <f>Q579*H579</f>
        <v>408.58965000000006</v>
      </c>
      <c r="S579" s="215">
        <v>0</v>
      </c>
      <c r="T579" s="216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17" t="s">
        <v>135</v>
      </c>
      <c r="AT579" s="217" t="s">
        <v>130</v>
      </c>
      <c r="AU579" s="217" t="s">
        <v>83</v>
      </c>
      <c r="AY579" s="18" t="s">
        <v>128</v>
      </c>
      <c r="BE579" s="218">
        <f>IF(N579="základní",J579,0)</f>
        <v>0</v>
      </c>
      <c r="BF579" s="218">
        <f>IF(N579="snížená",J579,0)</f>
        <v>0</v>
      </c>
      <c r="BG579" s="218">
        <f>IF(N579="zákl. přenesená",J579,0)</f>
        <v>0</v>
      </c>
      <c r="BH579" s="218">
        <f>IF(N579="sníž. přenesená",J579,0)</f>
        <v>0</v>
      </c>
      <c r="BI579" s="218">
        <f>IF(N579="nulová",J579,0)</f>
        <v>0</v>
      </c>
      <c r="BJ579" s="18" t="s">
        <v>81</v>
      </c>
      <c r="BK579" s="218">
        <f>ROUND(I579*H579,2)</f>
        <v>0</v>
      </c>
      <c r="BL579" s="18" t="s">
        <v>136</v>
      </c>
      <c r="BM579" s="217" t="s">
        <v>679</v>
      </c>
    </row>
    <row r="580" s="2" customFormat="1">
      <c r="A580" s="39"/>
      <c r="B580" s="40"/>
      <c r="C580" s="41"/>
      <c r="D580" s="219" t="s">
        <v>138</v>
      </c>
      <c r="E580" s="41"/>
      <c r="F580" s="220" t="s">
        <v>680</v>
      </c>
      <c r="G580" s="41"/>
      <c r="H580" s="41"/>
      <c r="I580" s="221"/>
      <c r="J580" s="41"/>
      <c r="K580" s="41"/>
      <c r="L580" s="45"/>
      <c r="M580" s="222"/>
      <c r="N580" s="223"/>
      <c r="O580" s="85"/>
      <c r="P580" s="85"/>
      <c r="Q580" s="85"/>
      <c r="R580" s="85"/>
      <c r="S580" s="85"/>
      <c r="T580" s="86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T580" s="18" t="s">
        <v>138</v>
      </c>
      <c r="AU580" s="18" t="s">
        <v>83</v>
      </c>
    </row>
    <row r="581" s="13" customFormat="1">
      <c r="A581" s="13"/>
      <c r="B581" s="224"/>
      <c r="C581" s="225"/>
      <c r="D581" s="219" t="s">
        <v>139</v>
      </c>
      <c r="E581" s="226" t="s">
        <v>19</v>
      </c>
      <c r="F581" s="227" t="s">
        <v>668</v>
      </c>
      <c r="G581" s="225"/>
      <c r="H581" s="228">
        <v>1161.79</v>
      </c>
      <c r="I581" s="229"/>
      <c r="J581" s="225"/>
      <c r="K581" s="225"/>
      <c r="L581" s="230"/>
      <c r="M581" s="231"/>
      <c r="N581" s="232"/>
      <c r="O581" s="232"/>
      <c r="P581" s="232"/>
      <c r="Q581" s="232"/>
      <c r="R581" s="232"/>
      <c r="S581" s="232"/>
      <c r="T581" s="23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34" t="s">
        <v>139</v>
      </c>
      <c r="AU581" s="234" t="s">
        <v>83</v>
      </c>
      <c r="AV581" s="13" t="s">
        <v>83</v>
      </c>
      <c r="AW581" s="13" t="s">
        <v>35</v>
      </c>
      <c r="AX581" s="13" t="s">
        <v>73</v>
      </c>
      <c r="AY581" s="234" t="s">
        <v>128</v>
      </c>
    </row>
    <row r="582" s="13" customFormat="1">
      <c r="A582" s="13"/>
      <c r="B582" s="224"/>
      <c r="C582" s="225"/>
      <c r="D582" s="219" t="s">
        <v>139</v>
      </c>
      <c r="E582" s="226" t="s">
        <v>19</v>
      </c>
      <c r="F582" s="227" t="s">
        <v>669</v>
      </c>
      <c r="G582" s="225"/>
      <c r="H582" s="228">
        <v>1864.8</v>
      </c>
      <c r="I582" s="229"/>
      <c r="J582" s="225"/>
      <c r="K582" s="225"/>
      <c r="L582" s="230"/>
      <c r="M582" s="231"/>
      <c r="N582" s="232"/>
      <c r="O582" s="232"/>
      <c r="P582" s="232"/>
      <c r="Q582" s="232"/>
      <c r="R582" s="232"/>
      <c r="S582" s="232"/>
      <c r="T582" s="23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34" t="s">
        <v>139</v>
      </c>
      <c r="AU582" s="234" t="s">
        <v>83</v>
      </c>
      <c r="AV582" s="13" t="s">
        <v>83</v>
      </c>
      <c r="AW582" s="13" t="s">
        <v>35</v>
      </c>
      <c r="AX582" s="13" t="s">
        <v>73</v>
      </c>
      <c r="AY582" s="234" t="s">
        <v>128</v>
      </c>
    </row>
    <row r="583" s="14" customFormat="1">
      <c r="A583" s="14"/>
      <c r="B583" s="235"/>
      <c r="C583" s="236"/>
      <c r="D583" s="219" t="s">
        <v>139</v>
      </c>
      <c r="E583" s="237" t="s">
        <v>19</v>
      </c>
      <c r="F583" s="238" t="s">
        <v>144</v>
      </c>
      <c r="G583" s="236"/>
      <c r="H583" s="239">
        <v>3026.5900000000001</v>
      </c>
      <c r="I583" s="240"/>
      <c r="J583" s="236"/>
      <c r="K583" s="236"/>
      <c r="L583" s="241"/>
      <c r="M583" s="242"/>
      <c r="N583" s="243"/>
      <c r="O583" s="243"/>
      <c r="P583" s="243"/>
      <c r="Q583" s="243"/>
      <c r="R583" s="243"/>
      <c r="S583" s="243"/>
      <c r="T583" s="24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45" t="s">
        <v>139</v>
      </c>
      <c r="AU583" s="245" t="s">
        <v>83</v>
      </c>
      <c r="AV583" s="14" t="s">
        <v>136</v>
      </c>
      <c r="AW583" s="14" t="s">
        <v>35</v>
      </c>
      <c r="AX583" s="14" t="s">
        <v>81</v>
      </c>
      <c r="AY583" s="245" t="s">
        <v>128</v>
      </c>
    </row>
    <row r="584" s="12" customFormat="1" ht="22.8" customHeight="1">
      <c r="A584" s="12"/>
      <c r="B584" s="189"/>
      <c r="C584" s="190"/>
      <c r="D584" s="191" t="s">
        <v>72</v>
      </c>
      <c r="E584" s="203" t="s">
        <v>135</v>
      </c>
      <c r="F584" s="203" t="s">
        <v>681</v>
      </c>
      <c r="G584" s="190"/>
      <c r="H584" s="190"/>
      <c r="I584" s="193"/>
      <c r="J584" s="204">
        <f>BK584</f>
        <v>0</v>
      </c>
      <c r="K584" s="190"/>
      <c r="L584" s="195"/>
      <c r="M584" s="196"/>
      <c r="N584" s="197"/>
      <c r="O584" s="197"/>
      <c r="P584" s="198">
        <f>SUM(P585:P606)</f>
        <v>0</v>
      </c>
      <c r="Q584" s="197"/>
      <c r="R584" s="198">
        <f>SUM(R585:R606)</f>
        <v>67.161270400000006</v>
      </c>
      <c r="S584" s="197"/>
      <c r="T584" s="199">
        <f>SUM(T585:T606)</f>
        <v>60.759999999999998</v>
      </c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R584" s="200" t="s">
        <v>81</v>
      </c>
      <c r="AT584" s="201" t="s">
        <v>72</v>
      </c>
      <c r="AU584" s="201" t="s">
        <v>81</v>
      </c>
      <c r="AY584" s="200" t="s">
        <v>128</v>
      </c>
      <c r="BK584" s="202">
        <f>SUM(BK585:BK606)</f>
        <v>0</v>
      </c>
    </row>
    <row r="585" s="2" customFormat="1" ht="16.5" customHeight="1">
      <c r="A585" s="39"/>
      <c r="B585" s="40"/>
      <c r="C585" s="246" t="s">
        <v>682</v>
      </c>
      <c r="D585" s="246" t="s">
        <v>145</v>
      </c>
      <c r="E585" s="247" t="s">
        <v>683</v>
      </c>
      <c r="F585" s="248" t="s">
        <v>684</v>
      </c>
      <c r="G585" s="249" t="s">
        <v>345</v>
      </c>
      <c r="H585" s="250">
        <v>84.640000000000001</v>
      </c>
      <c r="I585" s="251"/>
      <c r="J585" s="252">
        <f>ROUND(I585*H585,2)</f>
        <v>0</v>
      </c>
      <c r="K585" s="248" t="s">
        <v>134</v>
      </c>
      <c r="L585" s="45"/>
      <c r="M585" s="253" t="s">
        <v>19</v>
      </c>
      <c r="N585" s="254" t="s">
        <v>44</v>
      </c>
      <c r="O585" s="85"/>
      <c r="P585" s="215">
        <f>O585*H585</f>
        <v>0</v>
      </c>
      <c r="Q585" s="215">
        <v>1.0000000000000001E-05</v>
      </c>
      <c r="R585" s="215">
        <f>Q585*H585</f>
        <v>0.00084640000000000008</v>
      </c>
      <c r="S585" s="215">
        <v>0</v>
      </c>
      <c r="T585" s="216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17" t="s">
        <v>136</v>
      </c>
      <c r="AT585" s="217" t="s">
        <v>145</v>
      </c>
      <c r="AU585" s="217" t="s">
        <v>83</v>
      </c>
      <c r="AY585" s="18" t="s">
        <v>128</v>
      </c>
      <c r="BE585" s="218">
        <f>IF(N585="základní",J585,0)</f>
        <v>0</v>
      </c>
      <c r="BF585" s="218">
        <f>IF(N585="snížená",J585,0)</f>
        <v>0</v>
      </c>
      <c r="BG585" s="218">
        <f>IF(N585="zákl. přenesená",J585,0)</f>
        <v>0</v>
      </c>
      <c r="BH585" s="218">
        <f>IF(N585="sníž. přenesená",J585,0)</f>
        <v>0</v>
      </c>
      <c r="BI585" s="218">
        <f>IF(N585="nulová",J585,0)</f>
        <v>0</v>
      </c>
      <c r="BJ585" s="18" t="s">
        <v>81</v>
      </c>
      <c r="BK585" s="218">
        <f>ROUND(I585*H585,2)</f>
        <v>0</v>
      </c>
      <c r="BL585" s="18" t="s">
        <v>136</v>
      </c>
      <c r="BM585" s="217" t="s">
        <v>685</v>
      </c>
    </row>
    <row r="586" s="2" customFormat="1">
      <c r="A586" s="39"/>
      <c r="B586" s="40"/>
      <c r="C586" s="41"/>
      <c r="D586" s="219" t="s">
        <v>138</v>
      </c>
      <c r="E586" s="41"/>
      <c r="F586" s="220" t="s">
        <v>686</v>
      </c>
      <c r="G586" s="41"/>
      <c r="H586" s="41"/>
      <c r="I586" s="221"/>
      <c r="J586" s="41"/>
      <c r="K586" s="41"/>
      <c r="L586" s="45"/>
      <c r="M586" s="222"/>
      <c r="N586" s="223"/>
      <c r="O586" s="85"/>
      <c r="P586" s="85"/>
      <c r="Q586" s="85"/>
      <c r="R586" s="85"/>
      <c r="S586" s="85"/>
      <c r="T586" s="86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T586" s="18" t="s">
        <v>138</v>
      </c>
      <c r="AU586" s="18" t="s">
        <v>83</v>
      </c>
    </row>
    <row r="587" s="2" customFormat="1">
      <c r="A587" s="39"/>
      <c r="B587" s="40"/>
      <c r="C587" s="41"/>
      <c r="D587" s="255" t="s">
        <v>151</v>
      </c>
      <c r="E587" s="41"/>
      <c r="F587" s="256" t="s">
        <v>687</v>
      </c>
      <c r="G587" s="41"/>
      <c r="H587" s="41"/>
      <c r="I587" s="221"/>
      <c r="J587" s="41"/>
      <c r="K587" s="41"/>
      <c r="L587" s="45"/>
      <c r="M587" s="222"/>
      <c r="N587" s="223"/>
      <c r="O587" s="85"/>
      <c r="P587" s="85"/>
      <c r="Q587" s="85"/>
      <c r="R587" s="85"/>
      <c r="S587" s="85"/>
      <c r="T587" s="86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T587" s="18" t="s">
        <v>151</v>
      </c>
      <c r="AU587" s="18" t="s">
        <v>83</v>
      </c>
    </row>
    <row r="588" s="13" customFormat="1">
      <c r="A588" s="13"/>
      <c r="B588" s="224"/>
      <c r="C588" s="225"/>
      <c r="D588" s="219" t="s">
        <v>139</v>
      </c>
      <c r="E588" s="226" t="s">
        <v>19</v>
      </c>
      <c r="F588" s="227" t="s">
        <v>688</v>
      </c>
      <c r="G588" s="225"/>
      <c r="H588" s="228">
        <v>84.640000000000001</v>
      </c>
      <c r="I588" s="229"/>
      <c r="J588" s="225"/>
      <c r="K588" s="225"/>
      <c r="L588" s="230"/>
      <c r="M588" s="231"/>
      <c r="N588" s="232"/>
      <c r="O588" s="232"/>
      <c r="P588" s="232"/>
      <c r="Q588" s="232"/>
      <c r="R588" s="232"/>
      <c r="S588" s="232"/>
      <c r="T588" s="23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4" t="s">
        <v>139</v>
      </c>
      <c r="AU588" s="234" t="s">
        <v>83</v>
      </c>
      <c r="AV588" s="13" t="s">
        <v>83</v>
      </c>
      <c r="AW588" s="13" t="s">
        <v>35</v>
      </c>
      <c r="AX588" s="13" t="s">
        <v>73</v>
      </c>
      <c r="AY588" s="234" t="s">
        <v>128</v>
      </c>
    </row>
    <row r="589" s="14" customFormat="1">
      <c r="A589" s="14"/>
      <c r="B589" s="235"/>
      <c r="C589" s="236"/>
      <c r="D589" s="219" t="s">
        <v>139</v>
      </c>
      <c r="E589" s="237" t="s">
        <v>19</v>
      </c>
      <c r="F589" s="238" t="s">
        <v>144</v>
      </c>
      <c r="G589" s="236"/>
      <c r="H589" s="239">
        <v>84.640000000000001</v>
      </c>
      <c r="I589" s="240"/>
      <c r="J589" s="236"/>
      <c r="K589" s="236"/>
      <c r="L589" s="241"/>
      <c r="M589" s="242"/>
      <c r="N589" s="243"/>
      <c r="O589" s="243"/>
      <c r="P589" s="243"/>
      <c r="Q589" s="243"/>
      <c r="R589" s="243"/>
      <c r="S589" s="243"/>
      <c r="T589" s="24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45" t="s">
        <v>139</v>
      </c>
      <c r="AU589" s="245" t="s">
        <v>83</v>
      </c>
      <c r="AV589" s="14" t="s">
        <v>136</v>
      </c>
      <c r="AW589" s="14" t="s">
        <v>35</v>
      </c>
      <c r="AX589" s="14" t="s">
        <v>81</v>
      </c>
      <c r="AY589" s="245" t="s">
        <v>128</v>
      </c>
    </row>
    <row r="590" s="2" customFormat="1" ht="16.5" customHeight="1">
      <c r="A590" s="39"/>
      <c r="B590" s="40"/>
      <c r="C590" s="246" t="s">
        <v>689</v>
      </c>
      <c r="D590" s="246" t="s">
        <v>145</v>
      </c>
      <c r="E590" s="247" t="s">
        <v>690</v>
      </c>
      <c r="F590" s="248" t="s">
        <v>691</v>
      </c>
      <c r="G590" s="249" t="s">
        <v>495</v>
      </c>
      <c r="H590" s="250">
        <v>22</v>
      </c>
      <c r="I590" s="251"/>
      <c r="J590" s="252">
        <f>ROUND(I590*H590,2)</f>
        <v>0</v>
      </c>
      <c r="K590" s="248" t="s">
        <v>134</v>
      </c>
      <c r="L590" s="45"/>
      <c r="M590" s="253" t="s">
        <v>19</v>
      </c>
      <c r="N590" s="254" t="s">
        <v>44</v>
      </c>
      <c r="O590" s="85"/>
      <c r="P590" s="215">
        <f>O590*H590</f>
        <v>0</v>
      </c>
      <c r="Q590" s="215">
        <v>0.12526000000000001</v>
      </c>
      <c r="R590" s="215">
        <f>Q590*H590</f>
        <v>2.7557200000000002</v>
      </c>
      <c r="S590" s="215">
        <v>0</v>
      </c>
      <c r="T590" s="216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17" t="s">
        <v>136</v>
      </c>
      <c r="AT590" s="217" t="s">
        <v>145</v>
      </c>
      <c r="AU590" s="217" t="s">
        <v>83</v>
      </c>
      <c r="AY590" s="18" t="s">
        <v>128</v>
      </c>
      <c r="BE590" s="218">
        <f>IF(N590="základní",J590,0)</f>
        <v>0</v>
      </c>
      <c r="BF590" s="218">
        <f>IF(N590="snížená",J590,0)</f>
        <v>0</v>
      </c>
      <c r="BG590" s="218">
        <f>IF(N590="zákl. přenesená",J590,0)</f>
        <v>0</v>
      </c>
      <c r="BH590" s="218">
        <f>IF(N590="sníž. přenesená",J590,0)</f>
        <v>0</v>
      </c>
      <c r="BI590" s="218">
        <f>IF(N590="nulová",J590,0)</f>
        <v>0</v>
      </c>
      <c r="BJ590" s="18" t="s">
        <v>81</v>
      </c>
      <c r="BK590" s="218">
        <f>ROUND(I590*H590,2)</f>
        <v>0</v>
      </c>
      <c r="BL590" s="18" t="s">
        <v>136</v>
      </c>
      <c r="BM590" s="217" t="s">
        <v>692</v>
      </c>
    </row>
    <row r="591" s="2" customFormat="1">
      <c r="A591" s="39"/>
      <c r="B591" s="40"/>
      <c r="C591" s="41"/>
      <c r="D591" s="219" t="s">
        <v>138</v>
      </c>
      <c r="E591" s="41"/>
      <c r="F591" s="220" t="s">
        <v>693</v>
      </c>
      <c r="G591" s="41"/>
      <c r="H591" s="41"/>
      <c r="I591" s="221"/>
      <c r="J591" s="41"/>
      <c r="K591" s="41"/>
      <c r="L591" s="45"/>
      <c r="M591" s="222"/>
      <c r="N591" s="223"/>
      <c r="O591" s="85"/>
      <c r="P591" s="85"/>
      <c r="Q591" s="85"/>
      <c r="R591" s="85"/>
      <c r="S591" s="85"/>
      <c r="T591" s="86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T591" s="18" t="s">
        <v>138</v>
      </c>
      <c r="AU591" s="18" t="s">
        <v>83</v>
      </c>
    </row>
    <row r="592" s="2" customFormat="1">
      <c r="A592" s="39"/>
      <c r="B592" s="40"/>
      <c r="C592" s="41"/>
      <c r="D592" s="255" t="s">
        <v>151</v>
      </c>
      <c r="E592" s="41"/>
      <c r="F592" s="256" t="s">
        <v>694</v>
      </c>
      <c r="G592" s="41"/>
      <c r="H592" s="41"/>
      <c r="I592" s="221"/>
      <c r="J592" s="41"/>
      <c r="K592" s="41"/>
      <c r="L592" s="45"/>
      <c r="M592" s="222"/>
      <c r="N592" s="223"/>
      <c r="O592" s="85"/>
      <c r="P592" s="85"/>
      <c r="Q592" s="85"/>
      <c r="R592" s="85"/>
      <c r="S592" s="85"/>
      <c r="T592" s="86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151</v>
      </c>
      <c r="AU592" s="18" t="s">
        <v>83</v>
      </c>
    </row>
    <row r="593" s="2" customFormat="1" ht="16.5" customHeight="1">
      <c r="A593" s="39"/>
      <c r="B593" s="40"/>
      <c r="C593" s="205" t="s">
        <v>695</v>
      </c>
      <c r="D593" s="205" t="s">
        <v>130</v>
      </c>
      <c r="E593" s="206" t="s">
        <v>696</v>
      </c>
      <c r="F593" s="207" t="s">
        <v>697</v>
      </c>
      <c r="G593" s="208" t="s">
        <v>495</v>
      </c>
      <c r="H593" s="209">
        <v>22</v>
      </c>
      <c r="I593" s="210"/>
      <c r="J593" s="211">
        <f>ROUND(I593*H593,2)</f>
        <v>0</v>
      </c>
      <c r="K593" s="207" t="s">
        <v>19</v>
      </c>
      <c r="L593" s="212"/>
      <c r="M593" s="213" t="s">
        <v>19</v>
      </c>
      <c r="N593" s="214" t="s">
        <v>44</v>
      </c>
      <c r="O593" s="85"/>
      <c r="P593" s="215">
        <f>O593*H593</f>
        <v>0</v>
      </c>
      <c r="Q593" s="215">
        <v>0.13500000000000001</v>
      </c>
      <c r="R593" s="215">
        <f>Q593*H593</f>
        <v>2.9700000000000002</v>
      </c>
      <c r="S593" s="215">
        <v>0</v>
      </c>
      <c r="T593" s="216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17" t="s">
        <v>135</v>
      </c>
      <c r="AT593" s="217" t="s">
        <v>130</v>
      </c>
      <c r="AU593" s="217" t="s">
        <v>83</v>
      </c>
      <c r="AY593" s="18" t="s">
        <v>128</v>
      </c>
      <c r="BE593" s="218">
        <f>IF(N593="základní",J593,0)</f>
        <v>0</v>
      </c>
      <c r="BF593" s="218">
        <f>IF(N593="snížená",J593,0)</f>
        <v>0</v>
      </c>
      <c r="BG593" s="218">
        <f>IF(N593="zákl. přenesená",J593,0)</f>
        <v>0</v>
      </c>
      <c r="BH593" s="218">
        <f>IF(N593="sníž. přenesená",J593,0)</f>
        <v>0</v>
      </c>
      <c r="BI593" s="218">
        <f>IF(N593="nulová",J593,0)</f>
        <v>0</v>
      </c>
      <c r="BJ593" s="18" t="s">
        <v>81</v>
      </c>
      <c r="BK593" s="218">
        <f>ROUND(I593*H593,2)</f>
        <v>0</v>
      </c>
      <c r="BL593" s="18" t="s">
        <v>136</v>
      </c>
      <c r="BM593" s="217" t="s">
        <v>698</v>
      </c>
    </row>
    <row r="594" s="2" customFormat="1">
      <c r="A594" s="39"/>
      <c r="B594" s="40"/>
      <c r="C594" s="41"/>
      <c r="D594" s="219" t="s">
        <v>138</v>
      </c>
      <c r="E594" s="41"/>
      <c r="F594" s="220" t="s">
        <v>699</v>
      </c>
      <c r="G594" s="41"/>
      <c r="H594" s="41"/>
      <c r="I594" s="221"/>
      <c r="J594" s="41"/>
      <c r="K594" s="41"/>
      <c r="L594" s="45"/>
      <c r="M594" s="222"/>
      <c r="N594" s="223"/>
      <c r="O594" s="85"/>
      <c r="P594" s="85"/>
      <c r="Q594" s="85"/>
      <c r="R594" s="85"/>
      <c r="S594" s="85"/>
      <c r="T594" s="86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138</v>
      </c>
      <c r="AU594" s="18" t="s">
        <v>83</v>
      </c>
    </row>
    <row r="595" s="2" customFormat="1" ht="16.5" customHeight="1">
      <c r="A595" s="39"/>
      <c r="B595" s="40"/>
      <c r="C595" s="205" t="s">
        <v>700</v>
      </c>
      <c r="D595" s="205" t="s">
        <v>130</v>
      </c>
      <c r="E595" s="206" t="s">
        <v>701</v>
      </c>
      <c r="F595" s="207" t="s">
        <v>702</v>
      </c>
      <c r="G595" s="208" t="s">
        <v>345</v>
      </c>
      <c r="H595" s="209">
        <v>84.640000000000001</v>
      </c>
      <c r="I595" s="210"/>
      <c r="J595" s="211">
        <f>ROUND(I595*H595,2)</f>
        <v>0</v>
      </c>
      <c r="K595" s="207" t="s">
        <v>134</v>
      </c>
      <c r="L595" s="212"/>
      <c r="M595" s="213" t="s">
        <v>19</v>
      </c>
      <c r="N595" s="214" t="s">
        <v>44</v>
      </c>
      <c r="O595" s="85"/>
      <c r="P595" s="215">
        <f>O595*H595</f>
        <v>0</v>
      </c>
      <c r="Q595" s="215">
        <v>0.0051000000000000004</v>
      </c>
      <c r="R595" s="215">
        <f>Q595*H595</f>
        <v>0.43166400000000005</v>
      </c>
      <c r="S595" s="215">
        <v>0</v>
      </c>
      <c r="T595" s="216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17" t="s">
        <v>135</v>
      </c>
      <c r="AT595" s="217" t="s">
        <v>130</v>
      </c>
      <c r="AU595" s="217" t="s">
        <v>83</v>
      </c>
      <c r="AY595" s="18" t="s">
        <v>128</v>
      </c>
      <c r="BE595" s="218">
        <f>IF(N595="základní",J595,0)</f>
        <v>0</v>
      </c>
      <c r="BF595" s="218">
        <f>IF(N595="snížená",J595,0)</f>
        <v>0</v>
      </c>
      <c r="BG595" s="218">
        <f>IF(N595="zákl. přenesená",J595,0)</f>
        <v>0</v>
      </c>
      <c r="BH595" s="218">
        <f>IF(N595="sníž. přenesená",J595,0)</f>
        <v>0</v>
      </c>
      <c r="BI595" s="218">
        <f>IF(N595="nulová",J595,0)</f>
        <v>0</v>
      </c>
      <c r="BJ595" s="18" t="s">
        <v>81</v>
      </c>
      <c r="BK595" s="218">
        <f>ROUND(I595*H595,2)</f>
        <v>0</v>
      </c>
      <c r="BL595" s="18" t="s">
        <v>136</v>
      </c>
      <c r="BM595" s="217" t="s">
        <v>703</v>
      </c>
    </row>
    <row r="596" s="2" customFormat="1">
      <c r="A596" s="39"/>
      <c r="B596" s="40"/>
      <c r="C596" s="41"/>
      <c r="D596" s="219" t="s">
        <v>138</v>
      </c>
      <c r="E596" s="41"/>
      <c r="F596" s="220" t="s">
        <v>702</v>
      </c>
      <c r="G596" s="41"/>
      <c r="H596" s="41"/>
      <c r="I596" s="221"/>
      <c r="J596" s="41"/>
      <c r="K596" s="41"/>
      <c r="L596" s="45"/>
      <c r="M596" s="222"/>
      <c r="N596" s="223"/>
      <c r="O596" s="85"/>
      <c r="P596" s="85"/>
      <c r="Q596" s="85"/>
      <c r="R596" s="85"/>
      <c r="S596" s="85"/>
      <c r="T596" s="86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T596" s="18" t="s">
        <v>138</v>
      </c>
      <c r="AU596" s="18" t="s">
        <v>83</v>
      </c>
    </row>
    <row r="597" s="13" customFormat="1">
      <c r="A597" s="13"/>
      <c r="B597" s="224"/>
      <c r="C597" s="225"/>
      <c r="D597" s="219" t="s">
        <v>139</v>
      </c>
      <c r="E597" s="226" t="s">
        <v>19</v>
      </c>
      <c r="F597" s="227" t="s">
        <v>704</v>
      </c>
      <c r="G597" s="225"/>
      <c r="H597" s="228">
        <v>84.640000000000001</v>
      </c>
      <c r="I597" s="229"/>
      <c r="J597" s="225"/>
      <c r="K597" s="225"/>
      <c r="L597" s="230"/>
      <c r="M597" s="231"/>
      <c r="N597" s="232"/>
      <c r="O597" s="232"/>
      <c r="P597" s="232"/>
      <c r="Q597" s="232"/>
      <c r="R597" s="232"/>
      <c r="S597" s="232"/>
      <c r="T597" s="23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34" t="s">
        <v>139</v>
      </c>
      <c r="AU597" s="234" t="s">
        <v>83</v>
      </c>
      <c r="AV597" s="13" t="s">
        <v>83</v>
      </c>
      <c r="AW597" s="13" t="s">
        <v>35</v>
      </c>
      <c r="AX597" s="13" t="s">
        <v>73</v>
      </c>
      <c r="AY597" s="234" t="s">
        <v>128</v>
      </c>
    </row>
    <row r="598" s="14" customFormat="1">
      <c r="A598" s="14"/>
      <c r="B598" s="235"/>
      <c r="C598" s="236"/>
      <c r="D598" s="219" t="s">
        <v>139</v>
      </c>
      <c r="E598" s="237" t="s">
        <v>19</v>
      </c>
      <c r="F598" s="238" t="s">
        <v>144</v>
      </c>
      <c r="G598" s="236"/>
      <c r="H598" s="239">
        <v>84.640000000000001</v>
      </c>
      <c r="I598" s="240"/>
      <c r="J598" s="236"/>
      <c r="K598" s="236"/>
      <c r="L598" s="241"/>
      <c r="M598" s="242"/>
      <c r="N598" s="243"/>
      <c r="O598" s="243"/>
      <c r="P598" s="243"/>
      <c r="Q598" s="243"/>
      <c r="R598" s="243"/>
      <c r="S598" s="243"/>
      <c r="T598" s="24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45" t="s">
        <v>139</v>
      </c>
      <c r="AU598" s="245" t="s">
        <v>83</v>
      </c>
      <c r="AV598" s="14" t="s">
        <v>136</v>
      </c>
      <c r="AW598" s="14" t="s">
        <v>35</v>
      </c>
      <c r="AX598" s="14" t="s">
        <v>81</v>
      </c>
      <c r="AY598" s="245" t="s">
        <v>128</v>
      </c>
    </row>
    <row r="599" s="2" customFormat="1" ht="16.5" customHeight="1">
      <c r="A599" s="39"/>
      <c r="B599" s="40"/>
      <c r="C599" s="246" t="s">
        <v>705</v>
      </c>
      <c r="D599" s="246" t="s">
        <v>145</v>
      </c>
      <c r="E599" s="247" t="s">
        <v>706</v>
      </c>
      <c r="F599" s="248" t="s">
        <v>707</v>
      </c>
      <c r="G599" s="249" t="s">
        <v>495</v>
      </c>
      <c r="H599" s="250">
        <v>98</v>
      </c>
      <c r="I599" s="251"/>
      <c r="J599" s="252">
        <f>ROUND(I599*H599,2)</f>
        <v>0</v>
      </c>
      <c r="K599" s="248" t="s">
        <v>19</v>
      </c>
      <c r="L599" s="45"/>
      <c r="M599" s="253" t="s">
        <v>19</v>
      </c>
      <c r="N599" s="254" t="s">
        <v>44</v>
      </c>
      <c r="O599" s="85"/>
      <c r="P599" s="215">
        <f>O599*H599</f>
        <v>0</v>
      </c>
      <c r="Q599" s="215">
        <v>0.62248000000000003</v>
      </c>
      <c r="R599" s="215">
        <f>Q599*H599</f>
        <v>61.003040000000006</v>
      </c>
      <c r="S599" s="215">
        <v>0.62</v>
      </c>
      <c r="T599" s="216">
        <f>S599*H599</f>
        <v>60.759999999999998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17" t="s">
        <v>136</v>
      </c>
      <c r="AT599" s="217" t="s">
        <v>145</v>
      </c>
      <c r="AU599" s="217" t="s">
        <v>83</v>
      </c>
      <c r="AY599" s="18" t="s">
        <v>128</v>
      </c>
      <c r="BE599" s="218">
        <f>IF(N599="základní",J599,0)</f>
        <v>0</v>
      </c>
      <c r="BF599" s="218">
        <f>IF(N599="snížená",J599,0)</f>
        <v>0</v>
      </c>
      <c r="BG599" s="218">
        <f>IF(N599="zákl. přenesená",J599,0)</f>
        <v>0</v>
      </c>
      <c r="BH599" s="218">
        <f>IF(N599="sníž. přenesená",J599,0)</f>
        <v>0</v>
      </c>
      <c r="BI599" s="218">
        <f>IF(N599="nulová",J599,0)</f>
        <v>0</v>
      </c>
      <c r="BJ599" s="18" t="s">
        <v>81</v>
      </c>
      <c r="BK599" s="218">
        <f>ROUND(I599*H599,2)</f>
        <v>0</v>
      </c>
      <c r="BL599" s="18" t="s">
        <v>136</v>
      </c>
      <c r="BM599" s="217" t="s">
        <v>708</v>
      </c>
    </row>
    <row r="600" s="2" customFormat="1">
      <c r="A600" s="39"/>
      <c r="B600" s="40"/>
      <c r="C600" s="41"/>
      <c r="D600" s="219" t="s">
        <v>138</v>
      </c>
      <c r="E600" s="41"/>
      <c r="F600" s="220" t="s">
        <v>707</v>
      </c>
      <c r="G600" s="41"/>
      <c r="H600" s="41"/>
      <c r="I600" s="221"/>
      <c r="J600" s="41"/>
      <c r="K600" s="41"/>
      <c r="L600" s="45"/>
      <c r="M600" s="222"/>
      <c r="N600" s="223"/>
      <c r="O600" s="85"/>
      <c r="P600" s="85"/>
      <c r="Q600" s="85"/>
      <c r="R600" s="85"/>
      <c r="S600" s="85"/>
      <c r="T600" s="86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T600" s="18" t="s">
        <v>138</v>
      </c>
      <c r="AU600" s="18" t="s">
        <v>83</v>
      </c>
    </row>
    <row r="601" s="13" customFormat="1">
      <c r="A601" s="13"/>
      <c r="B601" s="224"/>
      <c r="C601" s="225"/>
      <c r="D601" s="219" t="s">
        <v>139</v>
      </c>
      <c r="E601" s="226" t="s">
        <v>19</v>
      </c>
      <c r="F601" s="227" t="s">
        <v>709</v>
      </c>
      <c r="G601" s="225"/>
      <c r="H601" s="228">
        <v>68</v>
      </c>
      <c r="I601" s="229"/>
      <c r="J601" s="225"/>
      <c r="K601" s="225"/>
      <c r="L601" s="230"/>
      <c r="M601" s="231"/>
      <c r="N601" s="232"/>
      <c r="O601" s="232"/>
      <c r="P601" s="232"/>
      <c r="Q601" s="232"/>
      <c r="R601" s="232"/>
      <c r="S601" s="232"/>
      <c r="T601" s="23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4" t="s">
        <v>139</v>
      </c>
      <c r="AU601" s="234" t="s">
        <v>83</v>
      </c>
      <c r="AV601" s="13" t="s">
        <v>83</v>
      </c>
      <c r="AW601" s="13" t="s">
        <v>35</v>
      </c>
      <c r="AX601" s="13" t="s">
        <v>73</v>
      </c>
      <c r="AY601" s="234" t="s">
        <v>128</v>
      </c>
    </row>
    <row r="602" s="13" customFormat="1">
      <c r="A602" s="13"/>
      <c r="B602" s="224"/>
      <c r="C602" s="225"/>
      <c r="D602" s="219" t="s">
        <v>139</v>
      </c>
      <c r="E602" s="226" t="s">
        <v>19</v>
      </c>
      <c r="F602" s="227" t="s">
        <v>710</v>
      </c>
      <c r="G602" s="225"/>
      <c r="H602" s="228">
        <v>30</v>
      </c>
      <c r="I602" s="229"/>
      <c r="J602" s="225"/>
      <c r="K602" s="225"/>
      <c r="L602" s="230"/>
      <c r="M602" s="231"/>
      <c r="N602" s="232"/>
      <c r="O602" s="232"/>
      <c r="P602" s="232"/>
      <c r="Q602" s="232"/>
      <c r="R602" s="232"/>
      <c r="S602" s="232"/>
      <c r="T602" s="23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4" t="s">
        <v>139</v>
      </c>
      <c r="AU602" s="234" t="s">
        <v>83</v>
      </c>
      <c r="AV602" s="13" t="s">
        <v>83</v>
      </c>
      <c r="AW602" s="13" t="s">
        <v>35</v>
      </c>
      <c r="AX602" s="13" t="s">
        <v>73</v>
      </c>
      <c r="AY602" s="234" t="s">
        <v>128</v>
      </c>
    </row>
    <row r="603" s="14" customFormat="1">
      <c r="A603" s="14"/>
      <c r="B603" s="235"/>
      <c r="C603" s="236"/>
      <c r="D603" s="219" t="s">
        <v>139</v>
      </c>
      <c r="E603" s="237" t="s">
        <v>19</v>
      </c>
      <c r="F603" s="238" t="s">
        <v>144</v>
      </c>
      <c r="G603" s="236"/>
      <c r="H603" s="239">
        <v>98</v>
      </c>
      <c r="I603" s="240"/>
      <c r="J603" s="236"/>
      <c r="K603" s="236"/>
      <c r="L603" s="241"/>
      <c r="M603" s="242"/>
      <c r="N603" s="243"/>
      <c r="O603" s="243"/>
      <c r="P603" s="243"/>
      <c r="Q603" s="243"/>
      <c r="R603" s="243"/>
      <c r="S603" s="243"/>
      <c r="T603" s="24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45" t="s">
        <v>139</v>
      </c>
      <c r="AU603" s="245" t="s">
        <v>83</v>
      </c>
      <c r="AV603" s="14" t="s">
        <v>136</v>
      </c>
      <c r="AW603" s="14" t="s">
        <v>35</v>
      </c>
      <c r="AX603" s="14" t="s">
        <v>81</v>
      </c>
      <c r="AY603" s="245" t="s">
        <v>128</v>
      </c>
    </row>
    <row r="604" s="2" customFormat="1" ht="16.5" customHeight="1">
      <c r="A604" s="39"/>
      <c r="B604" s="40"/>
      <c r="C604" s="246" t="s">
        <v>711</v>
      </c>
      <c r="D604" s="246" t="s">
        <v>145</v>
      </c>
      <c r="E604" s="247" t="s">
        <v>712</v>
      </c>
      <c r="F604" s="248" t="s">
        <v>713</v>
      </c>
      <c r="G604" s="249" t="s">
        <v>495</v>
      </c>
      <c r="H604" s="250">
        <v>3</v>
      </c>
      <c r="I604" s="251"/>
      <c r="J604" s="252">
        <f>ROUND(I604*H604,2)</f>
        <v>0</v>
      </c>
      <c r="K604" s="248" t="s">
        <v>19</v>
      </c>
      <c r="L604" s="45"/>
      <c r="M604" s="253" t="s">
        <v>19</v>
      </c>
      <c r="N604" s="254" t="s">
        <v>44</v>
      </c>
      <c r="O604" s="85"/>
      <c r="P604" s="215">
        <f>O604*H604</f>
        <v>0</v>
      </c>
      <c r="Q604" s="215">
        <v>0</v>
      </c>
      <c r="R604" s="215">
        <f>Q604*H604</f>
        <v>0</v>
      </c>
      <c r="S604" s="215">
        <v>0</v>
      </c>
      <c r="T604" s="216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17" t="s">
        <v>136</v>
      </c>
      <c r="AT604" s="217" t="s">
        <v>145</v>
      </c>
      <c r="AU604" s="217" t="s">
        <v>83</v>
      </c>
      <c r="AY604" s="18" t="s">
        <v>128</v>
      </c>
      <c r="BE604" s="218">
        <f>IF(N604="základní",J604,0)</f>
        <v>0</v>
      </c>
      <c r="BF604" s="218">
        <f>IF(N604="snížená",J604,0)</f>
        <v>0</v>
      </c>
      <c r="BG604" s="218">
        <f>IF(N604="zákl. přenesená",J604,0)</f>
        <v>0</v>
      </c>
      <c r="BH604" s="218">
        <f>IF(N604="sníž. přenesená",J604,0)</f>
        <v>0</v>
      </c>
      <c r="BI604" s="218">
        <f>IF(N604="nulová",J604,0)</f>
        <v>0</v>
      </c>
      <c r="BJ604" s="18" t="s">
        <v>81</v>
      </c>
      <c r="BK604" s="218">
        <f>ROUND(I604*H604,2)</f>
        <v>0</v>
      </c>
      <c r="BL604" s="18" t="s">
        <v>136</v>
      </c>
      <c r="BM604" s="217" t="s">
        <v>714</v>
      </c>
    </row>
    <row r="605" s="2" customFormat="1">
      <c r="A605" s="39"/>
      <c r="B605" s="40"/>
      <c r="C605" s="41"/>
      <c r="D605" s="219" t="s">
        <v>138</v>
      </c>
      <c r="E605" s="41"/>
      <c r="F605" s="220" t="s">
        <v>715</v>
      </c>
      <c r="G605" s="41"/>
      <c r="H605" s="41"/>
      <c r="I605" s="221"/>
      <c r="J605" s="41"/>
      <c r="K605" s="41"/>
      <c r="L605" s="45"/>
      <c r="M605" s="222"/>
      <c r="N605" s="223"/>
      <c r="O605" s="85"/>
      <c r="P605" s="85"/>
      <c r="Q605" s="85"/>
      <c r="R605" s="85"/>
      <c r="S605" s="85"/>
      <c r="T605" s="86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T605" s="18" t="s">
        <v>138</v>
      </c>
      <c r="AU605" s="18" t="s">
        <v>83</v>
      </c>
    </row>
    <row r="606" s="2" customFormat="1">
      <c r="A606" s="39"/>
      <c r="B606" s="40"/>
      <c r="C606" s="41"/>
      <c r="D606" s="219" t="s">
        <v>153</v>
      </c>
      <c r="E606" s="41"/>
      <c r="F606" s="257" t="s">
        <v>716</v>
      </c>
      <c r="G606" s="41"/>
      <c r="H606" s="41"/>
      <c r="I606" s="221"/>
      <c r="J606" s="41"/>
      <c r="K606" s="41"/>
      <c r="L606" s="45"/>
      <c r="M606" s="222"/>
      <c r="N606" s="223"/>
      <c r="O606" s="85"/>
      <c r="P606" s="85"/>
      <c r="Q606" s="85"/>
      <c r="R606" s="85"/>
      <c r="S606" s="85"/>
      <c r="T606" s="86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T606" s="18" t="s">
        <v>153</v>
      </c>
      <c r="AU606" s="18" t="s">
        <v>83</v>
      </c>
    </row>
    <row r="607" s="12" customFormat="1" ht="22.8" customHeight="1">
      <c r="A607" s="12"/>
      <c r="B607" s="189"/>
      <c r="C607" s="190"/>
      <c r="D607" s="191" t="s">
        <v>72</v>
      </c>
      <c r="E607" s="203" t="s">
        <v>228</v>
      </c>
      <c r="F607" s="203" t="s">
        <v>717</v>
      </c>
      <c r="G607" s="190"/>
      <c r="H607" s="190"/>
      <c r="I607" s="193"/>
      <c r="J607" s="204">
        <f>BK607</f>
        <v>0</v>
      </c>
      <c r="K607" s="190"/>
      <c r="L607" s="195"/>
      <c r="M607" s="196"/>
      <c r="N607" s="197"/>
      <c r="O607" s="197"/>
      <c r="P607" s="198">
        <f>SUM(P608:P762)</f>
        <v>0</v>
      </c>
      <c r="Q607" s="197"/>
      <c r="R607" s="198">
        <f>SUM(R608:R762)</f>
        <v>680.21415139999988</v>
      </c>
      <c r="S607" s="197"/>
      <c r="T607" s="199">
        <f>SUM(T608:T762)</f>
        <v>2.3780000000000001</v>
      </c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R607" s="200" t="s">
        <v>81</v>
      </c>
      <c r="AT607" s="201" t="s">
        <v>72</v>
      </c>
      <c r="AU607" s="201" t="s">
        <v>81</v>
      </c>
      <c r="AY607" s="200" t="s">
        <v>128</v>
      </c>
      <c r="BK607" s="202">
        <f>SUM(BK608:BK762)</f>
        <v>0</v>
      </c>
    </row>
    <row r="608" s="2" customFormat="1" ht="16.5" customHeight="1">
      <c r="A608" s="39"/>
      <c r="B608" s="40"/>
      <c r="C608" s="246" t="s">
        <v>718</v>
      </c>
      <c r="D608" s="246" t="s">
        <v>145</v>
      </c>
      <c r="E608" s="247" t="s">
        <v>719</v>
      </c>
      <c r="F608" s="248" t="s">
        <v>720</v>
      </c>
      <c r="G608" s="249" t="s">
        <v>495</v>
      </c>
      <c r="H608" s="250">
        <v>67</v>
      </c>
      <c r="I608" s="251"/>
      <c r="J608" s="252">
        <f>ROUND(I608*H608,2)</f>
        <v>0</v>
      </c>
      <c r="K608" s="248" t="s">
        <v>134</v>
      </c>
      <c r="L608" s="45"/>
      <c r="M608" s="253" t="s">
        <v>19</v>
      </c>
      <c r="N608" s="254" t="s">
        <v>44</v>
      </c>
      <c r="O608" s="85"/>
      <c r="P608" s="215">
        <f>O608*H608</f>
        <v>0</v>
      </c>
      <c r="Q608" s="215">
        <v>0.00069999999999999999</v>
      </c>
      <c r="R608" s="215">
        <f>Q608*H608</f>
        <v>0.046899999999999997</v>
      </c>
      <c r="S608" s="215">
        <v>0</v>
      </c>
      <c r="T608" s="216">
        <f>S608*H608</f>
        <v>0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17" t="s">
        <v>136</v>
      </c>
      <c r="AT608" s="217" t="s">
        <v>145</v>
      </c>
      <c r="AU608" s="217" t="s">
        <v>83</v>
      </c>
      <c r="AY608" s="18" t="s">
        <v>128</v>
      </c>
      <c r="BE608" s="218">
        <f>IF(N608="základní",J608,0)</f>
        <v>0</v>
      </c>
      <c r="BF608" s="218">
        <f>IF(N608="snížená",J608,0)</f>
        <v>0</v>
      </c>
      <c r="BG608" s="218">
        <f>IF(N608="zákl. přenesená",J608,0)</f>
        <v>0</v>
      </c>
      <c r="BH608" s="218">
        <f>IF(N608="sníž. přenesená",J608,0)</f>
        <v>0</v>
      </c>
      <c r="BI608" s="218">
        <f>IF(N608="nulová",J608,0)</f>
        <v>0</v>
      </c>
      <c r="BJ608" s="18" t="s">
        <v>81</v>
      </c>
      <c r="BK608" s="218">
        <f>ROUND(I608*H608,2)</f>
        <v>0</v>
      </c>
      <c r="BL608" s="18" t="s">
        <v>136</v>
      </c>
      <c r="BM608" s="217" t="s">
        <v>721</v>
      </c>
    </row>
    <row r="609" s="2" customFormat="1">
      <c r="A609" s="39"/>
      <c r="B609" s="40"/>
      <c r="C609" s="41"/>
      <c r="D609" s="219" t="s">
        <v>138</v>
      </c>
      <c r="E609" s="41"/>
      <c r="F609" s="220" t="s">
        <v>722</v>
      </c>
      <c r="G609" s="41"/>
      <c r="H609" s="41"/>
      <c r="I609" s="221"/>
      <c r="J609" s="41"/>
      <c r="K609" s="41"/>
      <c r="L609" s="45"/>
      <c r="M609" s="222"/>
      <c r="N609" s="223"/>
      <c r="O609" s="85"/>
      <c r="P609" s="85"/>
      <c r="Q609" s="85"/>
      <c r="R609" s="85"/>
      <c r="S609" s="85"/>
      <c r="T609" s="86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T609" s="18" t="s">
        <v>138</v>
      </c>
      <c r="AU609" s="18" t="s">
        <v>83</v>
      </c>
    </row>
    <row r="610" s="2" customFormat="1">
      <c r="A610" s="39"/>
      <c r="B610" s="40"/>
      <c r="C610" s="41"/>
      <c r="D610" s="255" t="s">
        <v>151</v>
      </c>
      <c r="E610" s="41"/>
      <c r="F610" s="256" t="s">
        <v>723</v>
      </c>
      <c r="G610" s="41"/>
      <c r="H610" s="41"/>
      <c r="I610" s="221"/>
      <c r="J610" s="41"/>
      <c r="K610" s="41"/>
      <c r="L610" s="45"/>
      <c r="M610" s="222"/>
      <c r="N610" s="223"/>
      <c r="O610" s="85"/>
      <c r="P610" s="85"/>
      <c r="Q610" s="85"/>
      <c r="R610" s="85"/>
      <c r="S610" s="85"/>
      <c r="T610" s="86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T610" s="18" t="s">
        <v>151</v>
      </c>
      <c r="AU610" s="18" t="s">
        <v>83</v>
      </c>
    </row>
    <row r="611" s="13" customFormat="1">
      <c r="A611" s="13"/>
      <c r="B611" s="224"/>
      <c r="C611" s="225"/>
      <c r="D611" s="219" t="s">
        <v>139</v>
      </c>
      <c r="E611" s="226" t="s">
        <v>19</v>
      </c>
      <c r="F611" s="227" t="s">
        <v>724</v>
      </c>
      <c r="G611" s="225"/>
      <c r="H611" s="228">
        <v>29</v>
      </c>
      <c r="I611" s="229"/>
      <c r="J611" s="225"/>
      <c r="K611" s="225"/>
      <c r="L611" s="230"/>
      <c r="M611" s="231"/>
      <c r="N611" s="232"/>
      <c r="O611" s="232"/>
      <c r="P611" s="232"/>
      <c r="Q611" s="232"/>
      <c r="R611" s="232"/>
      <c r="S611" s="232"/>
      <c r="T611" s="23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34" t="s">
        <v>139</v>
      </c>
      <c r="AU611" s="234" t="s">
        <v>83</v>
      </c>
      <c r="AV611" s="13" t="s">
        <v>83</v>
      </c>
      <c r="AW611" s="13" t="s">
        <v>35</v>
      </c>
      <c r="AX611" s="13" t="s">
        <v>73</v>
      </c>
      <c r="AY611" s="234" t="s">
        <v>128</v>
      </c>
    </row>
    <row r="612" s="13" customFormat="1">
      <c r="A612" s="13"/>
      <c r="B612" s="224"/>
      <c r="C612" s="225"/>
      <c r="D612" s="219" t="s">
        <v>139</v>
      </c>
      <c r="E612" s="226" t="s">
        <v>19</v>
      </c>
      <c r="F612" s="227" t="s">
        <v>725</v>
      </c>
      <c r="G612" s="225"/>
      <c r="H612" s="228">
        <v>38</v>
      </c>
      <c r="I612" s="229"/>
      <c r="J612" s="225"/>
      <c r="K612" s="225"/>
      <c r="L612" s="230"/>
      <c r="M612" s="231"/>
      <c r="N612" s="232"/>
      <c r="O612" s="232"/>
      <c r="P612" s="232"/>
      <c r="Q612" s="232"/>
      <c r="R612" s="232"/>
      <c r="S612" s="232"/>
      <c r="T612" s="23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4" t="s">
        <v>139</v>
      </c>
      <c r="AU612" s="234" t="s">
        <v>83</v>
      </c>
      <c r="AV612" s="13" t="s">
        <v>83</v>
      </c>
      <c r="AW612" s="13" t="s">
        <v>35</v>
      </c>
      <c r="AX612" s="13" t="s">
        <v>73</v>
      </c>
      <c r="AY612" s="234" t="s">
        <v>128</v>
      </c>
    </row>
    <row r="613" s="14" customFormat="1">
      <c r="A613" s="14"/>
      <c r="B613" s="235"/>
      <c r="C613" s="236"/>
      <c r="D613" s="219" t="s">
        <v>139</v>
      </c>
      <c r="E613" s="237" t="s">
        <v>19</v>
      </c>
      <c r="F613" s="238" t="s">
        <v>144</v>
      </c>
      <c r="G613" s="236"/>
      <c r="H613" s="239">
        <v>67</v>
      </c>
      <c r="I613" s="240"/>
      <c r="J613" s="236"/>
      <c r="K613" s="236"/>
      <c r="L613" s="241"/>
      <c r="M613" s="242"/>
      <c r="N613" s="243"/>
      <c r="O613" s="243"/>
      <c r="P613" s="243"/>
      <c r="Q613" s="243"/>
      <c r="R613" s="243"/>
      <c r="S613" s="243"/>
      <c r="T613" s="24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45" t="s">
        <v>139</v>
      </c>
      <c r="AU613" s="245" t="s">
        <v>83</v>
      </c>
      <c r="AV613" s="14" t="s">
        <v>136</v>
      </c>
      <c r="AW613" s="14" t="s">
        <v>35</v>
      </c>
      <c r="AX613" s="14" t="s">
        <v>81</v>
      </c>
      <c r="AY613" s="245" t="s">
        <v>128</v>
      </c>
    </row>
    <row r="614" s="2" customFormat="1" ht="16.5" customHeight="1">
      <c r="A614" s="39"/>
      <c r="B614" s="40"/>
      <c r="C614" s="205" t="s">
        <v>726</v>
      </c>
      <c r="D614" s="205" t="s">
        <v>130</v>
      </c>
      <c r="E614" s="206" t="s">
        <v>727</v>
      </c>
      <c r="F614" s="207" t="s">
        <v>728</v>
      </c>
      <c r="G614" s="208" t="s">
        <v>495</v>
      </c>
      <c r="H614" s="209">
        <v>13</v>
      </c>
      <c r="I614" s="210"/>
      <c r="J614" s="211">
        <f>ROUND(I614*H614,2)</f>
        <v>0</v>
      </c>
      <c r="K614" s="207" t="s">
        <v>134</v>
      </c>
      <c r="L614" s="212"/>
      <c r="M614" s="213" t="s">
        <v>19</v>
      </c>
      <c r="N614" s="214" t="s">
        <v>44</v>
      </c>
      <c r="O614" s="85"/>
      <c r="P614" s="215">
        <f>O614*H614</f>
        <v>0</v>
      </c>
      <c r="Q614" s="215">
        <v>0.0035000000000000001</v>
      </c>
      <c r="R614" s="215">
        <f>Q614*H614</f>
        <v>0.045499999999999999</v>
      </c>
      <c r="S614" s="215">
        <v>0</v>
      </c>
      <c r="T614" s="216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17" t="s">
        <v>135</v>
      </c>
      <c r="AT614" s="217" t="s">
        <v>130</v>
      </c>
      <c r="AU614" s="217" t="s">
        <v>83</v>
      </c>
      <c r="AY614" s="18" t="s">
        <v>128</v>
      </c>
      <c r="BE614" s="218">
        <f>IF(N614="základní",J614,0)</f>
        <v>0</v>
      </c>
      <c r="BF614" s="218">
        <f>IF(N614="snížená",J614,0)</f>
        <v>0</v>
      </c>
      <c r="BG614" s="218">
        <f>IF(N614="zákl. přenesená",J614,0)</f>
        <v>0</v>
      </c>
      <c r="BH614" s="218">
        <f>IF(N614="sníž. přenesená",J614,0)</f>
        <v>0</v>
      </c>
      <c r="BI614" s="218">
        <f>IF(N614="nulová",J614,0)</f>
        <v>0</v>
      </c>
      <c r="BJ614" s="18" t="s">
        <v>81</v>
      </c>
      <c r="BK614" s="218">
        <f>ROUND(I614*H614,2)</f>
        <v>0</v>
      </c>
      <c r="BL614" s="18" t="s">
        <v>136</v>
      </c>
      <c r="BM614" s="217" t="s">
        <v>729</v>
      </c>
    </row>
    <row r="615" s="2" customFormat="1">
      <c r="A615" s="39"/>
      <c r="B615" s="40"/>
      <c r="C615" s="41"/>
      <c r="D615" s="219" t="s">
        <v>138</v>
      </c>
      <c r="E615" s="41"/>
      <c r="F615" s="220" t="s">
        <v>728</v>
      </c>
      <c r="G615" s="41"/>
      <c r="H615" s="41"/>
      <c r="I615" s="221"/>
      <c r="J615" s="41"/>
      <c r="K615" s="41"/>
      <c r="L615" s="45"/>
      <c r="M615" s="222"/>
      <c r="N615" s="223"/>
      <c r="O615" s="85"/>
      <c r="P615" s="85"/>
      <c r="Q615" s="85"/>
      <c r="R615" s="85"/>
      <c r="S615" s="85"/>
      <c r="T615" s="86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T615" s="18" t="s">
        <v>138</v>
      </c>
      <c r="AU615" s="18" t="s">
        <v>83</v>
      </c>
    </row>
    <row r="616" s="13" customFormat="1">
      <c r="A616" s="13"/>
      <c r="B616" s="224"/>
      <c r="C616" s="225"/>
      <c r="D616" s="219" t="s">
        <v>139</v>
      </c>
      <c r="E616" s="226" t="s">
        <v>19</v>
      </c>
      <c r="F616" s="227" t="s">
        <v>730</v>
      </c>
      <c r="G616" s="225"/>
      <c r="H616" s="228">
        <v>1</v>
      </c>
      <c r="I616" s="229"/>
      <c r="J616" s="225"/>
      <c r="K616" s="225"/>
      <c r="L616" s="230"/>
      <c r="M616" s="231"/>
      <c r="N616" s="232"/>
      <c r="O616" s="232"/>
      <c r="P616" s="232"/>
      <c r="Q616" s="232"/>
      <c r="R616" s="232"/>
      <c r="S616" s="232"/>
      <c r="T616" s="23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34" t="s">
        <v>139</v>
      </c>
      <c r="AU616" s="234" t="s">
        <v>83</v>
      </c>
      <c r="AV616" s="13" t="s">
        <v>83</v>
      </c>
      <c r="AW616" s="13" t="s">
        <v>35</v>
      </c>
      <c r="AX616" s="13" t="s">
        <v>73</v>
      </c>
      <c r="AY616" s="234" t="s">
        <v>128</v>
      </c>
    </row>
    <row r="617" s="13" customFormat="1">
      <c r="A617" s="13"/>
      <c r="B617" s="224"/>
      <c r="C617" s="225"/>
      <c r="D617" s="219" t="s">
        <v>139</v>
      </c>
      <c r="E617" s="226" t="s">
        <v>19</v>
      </c>
      <c r="F617" s="227" t="s">
        <v>731</v>
      </c>
      <c r="G617" s="225"/>
      <c r="H617" s="228">
        <v>12</v>
      </c>
      <c r="I617" s="229"/>
      <c r="J617" s="225"/>
      <c r="K617" s="225"/>
      <c r="L617" s="230"/>
      <c r="M617" s="231"/>
      <c r="N617" s="232"/>
      <c r="O617" s="232"/>
      <c r="P617" s="232"/>
      <c r="Q617" s="232"/>
      <c r="R617" s="232"/>
      <c r="S617" s="232"/>
      <c r="T617" s="23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4" t="s">
        <v>139</v>
      </c>
      <c r="AU617" s="234" t="s">
        <v>83</v>
      </c>
      <c r="AV617" s="13" t="s">
        <v>83</v>
      </c>
      <c r="AW617" s="13" t="s">
        <v>35</v>
      </c>
      <c r="AX617" s="13" t="s">
        <v>73</v>
      </c>
      <c r="AY617" s="234" t="s">
        <v>128</v>
      </c>
    </row>
    <row r="618" s="14" customFormat="1">
      <c r="A618" s="14"/>
      <c r="B618" s="235"/>
      <c r="C618" s="236"/>
      <c r="D618" s="219" t="s">
        <v>139</v>
      </c>
      <c r="E618" s="237" t="s">
        <v>19</v>
      </c>
      <c r="F618" s="238" t="s">
        <v>144</v>
      </c>
      <c r="G618" s="236"/>
      <c r="H618" s="239">
        <v>13</v>
      </c>
      <c r="I618" s="240"/>
      <c r="J618" s="236"/>
      <c r="K618" s="236"/>
      <c r="L618" s="241"/>
      <c r="M618" s="242"/>
      <c r="N618" s="243"/>
      <c r="O618" s="243"/>
      <c r="P618" s="243"/>
      <c r="Q618" s="243"/>
      <c r="R618" s="243"/>
      <c r="S618" s="243"/>
      <c r="T618" s="24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45" t="s">
        <v>139</v>
      </c>
      <c r="AU618" s="245" t="s">
        <v>83</v>
      </c>
      <c r="AV618" s="14" t="s">
        <v>136</v>
      </c>
      <c r="AW618" s="14" t="s">
        <v>35</v>
      </c>
      <c r="AX618" s="14" t="s">
        <v>81</v>
      </c>
      <c r="AY618" s="245" t="s">
        <v>128</v>
      </c>
    </row>
    <row r="619" s="2" customFormat="1" ht="16.5" customHeight="1">
      <c r="A619" s="39"/>
      <c r="B619" s="40"/>
      <c r="C619" s="205" t="s">
        <v>732</v>
      </c>
      <c r="D619" s="205" t="s">
        <v>130</v>
      </c>
      <c r="E619" s="206" t="s">
        <v>733</v>
      </c>
      <c r="F619" s="207" t="s">
        <v>734</v>
      </c>
      <c r="G619" s="208" t="s">
        <v>495</v>
      </c>
      <c r="H619" s="209">
        <v>12</v>
      </c>
      <c r="I619" s="210"/>
      <c r="J619" s="211">
        <f>ROUND(I619*H619,2)</f>
        <v>0</v>
      </c>
      <c r="K619" s="207" t="s">
        <v>134</v>
      </c>
      <c r="L619" s="212"/>
      <c r="M619" s="213" t="s">
        <v>19</v>
      </c>
      <c r="N619" s="214" t="s">
        <v>44</v>
      </c>
      <c r="O619" s="85"/>
      <c r="P619" s="215">
        <f>O619*H619</f>
        <v>0</v>
      </c>
      <c r="Q619" s="215">
        <v>0.0016999999999999999</v>
      </c>
      <c r="R619" s="215">
        <f>Q619*H619</f>
        <v>0.020399999999999998</v>
      </c>
      <c r="S619" s="215">
        <v>0</v>
      </c>
      <c r="T619" s="216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17" t="s">
        <v>135</v>
      </c>
      <c r="AT619" s="217" t="s">
        <v>130</v>
      </c>
      <c r="AU619" s="217" t="s">
        <v>83</v>
      </c>
      <c r="AY619" s="18" t="s">
        <v>128</v>
      </c>
      <c r="BE619" s="218">
        <f>IF(N619="základní",J619,0)</f>
        <v>0</v>
      </c>
      <c r="BF619" s="218">
        <f>IF(N619="snížená",J619,0)</f>
        <v>0</v>
      </c>
      <c r="BG619" s="218">
        <f>IF(N619="zákl. přenesená",J619,0)</f>
        <v>0</v>
      </c>
      <c r="BH619" s="218">
        <f>IF(N619="sníž. přenesená",J619,0)</f>
        <v>0</v>
      </c>
      <c r="BI619" s="218">
        <f>IF(N619="nulová",J619,0)</f>
        <v>0</v>
      </c>
      <c r="BJ619" s="18" t="s">
        <v>81</v>
      </c>
      <c r="BK619" s="218">
        <f>ROUND(I619*H619,2)</f>
        <v>0</v>
      </c>
      <c r="BL619" s="18" t="s">
        <v>136</v>
      </c>
      <c r="BM619" s="217" t="s">
        <v>735</v>
      </c>
    </row>
    <row r="620" s="2" customFormat="1">
      <c r="A620" s="39"/>
      <c r="B620" s="40"/>
      <c r="C620" s="41"/>
      <c r="D620" s="219" t="s">
        <v>138</v>
      </c>
      <c r="E620" s="41"/>
      <c r="F620" s="220" t="s">
        <v>734</v>
      </c>
      <c r="G620" s="41"/>
      <c r="H620" s="41"/>
      <c r="I620" s="221"/>
      <c r="J620" s="41"/>
      <c r="K620" s="41"/>
      <c r="L620" s="45"/>
      <c r="M620" s="222"/>
      <c r="N620" s="223"/>
      <c r="O620" s="85"/>
      <c r="P620" s="85"/>
      <c r="Q620" s="85"/>
      <c r="R620" s="85"/>
      <c r="S620" s="85"/>
      <c r="T620" s="86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T620" s="18" t="s">
        <v>138</v>
      </c>
      <c r="AU620" s="18" t="s">
        <v>83</v>
      </c>
    </row>
    <row r="621" s="13" customFormat="1">
      <c r="A621" s="13"/>
      <c r="B621" s="224"/>
      <c r="C621" s="225"/>
      <c r="D621" s="219" t="s">
        <v>139</v>
      </c>
      <c r="E621" s="226" t="s">
        <v>19</v>
      </c>
      <c r="F621" s="227" t="s">
        <v>736</v>
      </c>
      <c r="G621" s="225"/>
      <c r="H621" s="228">
        <v>12</v>
      </c>
      <c r="I621" s="229"/>
      <c r="J621" s="225"/>
      <c r="K621" s="225"/>
      <c r="L621" s="230"/>
      <c r="M621" s="231"/>
      <c r="N621" s="232"/>
      <c r="O621" s="232"/>
      <c r="P621" s="232"/>
      <c r="Q621" s="232"/>
      <c r="R621" s="232"/>
      <c r="S621" s="232"/>
      <c r="T621" s="23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4" t="s">
        <v>139</v>
      </c>
      <c r="AU621" s="234" t="s">
        <v>83</v>
      </c>
      <c r="AV621" s="13" t="s">
        <v>83</v>
      </c>
      <c r="AW621" s="13" t="s">
        <v>35</v>
      </c>
      <c r="AX621" s="13" t="s">
        <v>81</v>
      </c>
      <c r="AY621" s="234" t="s">
        <v>128</v>
      </c>
    </row>
    <row r="622" s="2" customFormat="1" ht="16.5" customHeight="1">
      <c r="A622" s="39"/>
      <c r="B622" s="40"/>
      <c r="C622" s="205" t="s">
        <v>737</v>
      </c>
      <c r="D622" s="205" t="s">
        <v>130</v>
      </c>
      <c r="E622" s="206" t="s">
        <v>738</v>
      </c>
      <c r="F622" s="207" t="s">
        <v>739</v>
      </c>
      <c r="G622" s="208" t="s">
        <v>495</v>
      </c>
      <c r="H622" s="209">
        <v>2</v>
      </c>
      <c r="I622" s="210"/>
      <c r="J622" s="211">
        <f>ROUND(I622*H622,2)</f>
        <v>0</v>
      </c>
      <c r="K622" s="207" t="s">
        <v>134</v>
      </c>
      <c r="L622" s="212"/>
      <c r="M622" s="213" t="s">
        <v>19</v>
      </c>
      <c r="N622" s="214" t="s">
        <v>44</v>
      </c>
      <c r="O622" s="85"/>
      <c r="P622" s="215">
        <f>O622*H622</f>
        <v>0</v>
      </c>
      <c r="Q622" s="215">
        <v>0.0012999999999999999</v>
      </c>
      <c r="R622" s="215">
        <f>Q622*H622</f>
        <v>0.0025999999999999999</v>
      </c>
      <c r="S622" s="215">
        <v>0</v>
      </c>
      <c r="T622" s="216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17" t="s">
        <v>135</v>
      </c>
      <c r="AT622" s="217" t="s">
        <v>130</v>
      </c>
      <c r="AU622" s="217" t="s">
        <v>83</v>
      </c>
      <c r="AY622" s="18" t="s">
        <v>128</v>
      </c>
      <c r="BE622" s="218">
        <f>IF(N622="základní",J622,0)</f>
        <v>0</v>
      </c>
      <c r="BF622" s="218">
        <f>IF(N622="snížená",J622,0)</f>
        <v>0</v>
      </c>
      <c r="BG622" s="218">
        <f>IF(N622="zákl. přenesená",J622,0)</f>
        <v>0</v>
      </c>
      <c r="BH622" s="218">
        <f>IF(N622="sníž. přenesená",J622,0)</f>
        <v>0</v>
      </c>
      <c r="BI622" s="218">
        <f>IF(N622="nulová",J622,0)</f>
        <v>0</v>
      </c>
      <c r="BJ622" s="18" t="s">
        <v>81</v>
      </c>
      <c r="BK622" s="218">
        <f>ROUND(I622*H622,2)</f>
        <v>0</v>
      </c>
      <c r="BL622" s="18" t="s">
        <v>136</v>
      </c>
      <c r="BM622" s="217" t="s">
        <v>740</v>
      </c>
    </row>
    <row r="623" s="2" customFormat="1">
      <c r="A623" s="39"/>
      <c r="B623" s="40"/>
      <c r="C623" s="41"/>
      <c r="D623" s="219" t="s">
        <v>138</v>
      </c>
      <c r="E623" s="41"/>
      <c r="F623" s="220" t="s">
        <v>739</v>
      </c>
      <c r="G623" s="41"/>
      <c r="H623" s="41"/>
      <c r="I623" s="221"/>
      <c r="J623" s="41"/>
      <c r="K623" s="41"/>
      <c r="L623" s="45"/>
      <c r="M623" s="222"/>
      <c r="N623" s="223"/>
      <c r="O623" s="85"/>
      <c r="P623" s="85"/>
      <c r="Q623" s="85"/>
      <c r="R623" s="85"/>
      <c r="S623" s="85"/>
      <c r="T623" s="86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T623" s="18" t="s">
        <v>138</v>
      </c>
      <c r="AU623" s="18" t="s">
        <v>83</v>
      </c>
    </row>
    <row r="624" s="13" customFormat="1">
      <c r="A624" s="13"/>
      <c r="B624" s="224"/>
      <c r="C624" s="225"/>
      <c r="D624" s="219" t="s">
        <v>139</v>
      </c>
      <c r="E624" s="226" t="s">
        <v>19</v>
      </c>
      <c r="F624" s="227" t="s">
        <v>741</v>
      </c>
      <c r="G624" s="225"/>
      <c r="H624" s="228">
        <v>2</v>
      </c>
      <c r="I624" s="229"/>
      <c r="J624" s="225"/>
      <c r="K624" s="225"/>
      <c r="L624" s="230"/>
      <c r="M624" s="231"/>
      <c r="N624" s="232"/>
      <c r="O624" s="232"/>
      <c r="P624" s="232"/>
      <c r="Q624" s="232"/>
      <c r="R624" s="232"/>
      <c r="S624" s="232"/>
      <c r="T624" s="23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34" t="s">
        <v>139</v>
      </c>
      <c r="AU624" s="234" t="s">
        <v>83</v>
      </c>
      <c r="AV624" s="13" t="s">
        <v>83</v>
      </c>
      <c r="AW624" s="13" t="s">
        <v>35</v>
      </c>
      <c r="AX624" s="13" t="s">
        <v>81</v>
      </c>
      <c r="AY624" s="234" t="s">
        <v>128</v>
      </c>
    </row>
    <row r="625" s="2" customFormat="1" ht="16.5" customHeight="1">
      <c r="A625" s="39"/>
      <c r="B625" s="40"/>
      <c r="C625" s="205" t="s">
        <v>742</v>
      </c>
      <c r="D625" s="205" t="s">
        <v>130</v>
      </c>
      <c r="E625" s="206" t="s">
        <v>743</v>
      </c>
      <c r="F625" s="207" t="s">
        <v>744</v>
      </c>
      <c r="G625" s="208" t="s">
        <v>495</v>
      </c>
      <c r="H625" s="209">
        <v>2</v>
      </c>
      <c r="I625" s="210"/>
      <c r="J625" s="211">
        <f>ROUND(I625*H625,2)</f>
        <v>0</v>
      </c>
      <c r="K625" s="207" t="s">
        <v>134</v>
      </c>
      <c r="L625" s="212"/>
      <c r="M625" s="213" t="s">
        <v>19</v>
      </c>
      <c r="N625" s="214" t="s">
        <v>44</v>
      </c>
      <c r="O625" s="85"/>
      <c r="P625" s="215">
        <f>O625*H625</f>
        <v>0</v>
      </c>
      <c r="Q625" s="215">
        <v>0.0025000000000000001</v>
      </c>
      <c r="R625" s="215">
        <f>Q625*H625</f>
        <v>0.0050000000000000001</v>
      </c>
      <c r="S625" s="215">
        <v>0</v>
      </c>
      <c r="T625" s="216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17" t="s">
        <v>135</v>
      </c>
      <c r="AT625" s="217" t="s">
        <v>130</v>
      </c>
      <c r="AU625" s="217" t="s">
        <v>83</v>
      </c>
      <c r="AY625" s="18" t="s">
        <v>128</v>
      </c>
      <c r="BE625" s="218">
        <f>IF(N625="základní",J625,0)</f>
        <v>0</v>
      </c>
      <c r="BF625" s="218">
        <f>IF(N625="snížená",J625,0)</f>
        <v>0</v>
      </c>
      <c r="BG625" s="218">
        <f>IF(N625="zákl. přenesená",J625,0)</f>
        <v>0</v>
      </c>
      <c r="BH625" s="218">
        <f>IF(N625="sníž. přenesená",J625,0)</f>
        <v>0</v>
      </c>
      <c r="BI625" s="218">
        <f>IF(N625="nulová",J625,0)</f>
        <v>0</v>
      </c>
      <c r="BJ625" s="18" t="s">
        <v>81</v>
      </c>
      <c r="BK625" s="218">
        <f>ROUND(I625*H625,2)</f>
        <v>0</v>
      </c>
      <c r="BL625" s="18" t="s">
        <v>136</v>
      </c>
      <c r="BM625" s="217" t="s">
        <v>745</v>
      </c>
    </row>
    <row r="626" s="2" customFormat="1">
      <c r="A626" s="39"/>
      <c r="B626" s="40"/>
      <c r="C626" s="41"/>
      <c r="D626" s="219" t="s">
        <v>138</v>
      </c>
      <c r="E626" s="41"/>
      <c r="F626" s="220" t="s">
        <v>744</v>
      </c>
      <c r="G626" s="41"/>
      <c r="H626" s="41"/>
      <c r="I626" s="221"/>
      <c r="J626" s="41"/>
      <c r="K626" s="41"/>
      <c r="L626" s="45"/>
      <c r="M626" s="222"/>
      <c r="N626" s="223"/>
      <c r="O626" s="85"/>
      <c r="P626" s="85"/>
      <c r="Q626" s="85"/>
      <c r="R626" s="85"/>
      <c r="S626" s="85"/>
      <c r="T626" s="86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T626" s="18" t="s">
        <v>138</v>
      </c>
      <c r="AU626" s="18" t="s">
        <v>83</v>
      </c>
    </row>
    <row r="627" s="13" customFormat="1">
      <c r="A627" s="13"/>
      <c r="B627" s="224"/>
      <c r="C627" s="225"/>
      <c r="D627" s="219" t="s">
        <v>139</v>
      </c>
      <c r="E627" s="226" t="s">
        <v>19</v>
      </c>
      <c r="F627" s="227" t="s">
        <v>746</v>
      </c>
      <c r="G627" s="225"/>
      <c r="H627" s="228">
        <v>2</v>
      </c>
      <c r="I627" s="229"/>
      <c r="J627" s="225"/>
      <c r="K627" s="225"/>
      <c r="L627" s="230"/>
      <c r="M627" s="231"/>
      <c r="N627" s="232"/>
      <c r="O627" s="232"/>
      <c r="P627" s="232"/>
      <c r="Q627" s="232"/>
      <c r="R627" s="232"/>
      <c r="S627" s="232"/>
      <c r="T627" s="23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34" t="s">
        <v>139</v>
      </c>
      <c r="AU627" s="234" t="s">
        <v>83</v>
      </c>
      <c r="AV627" s="13" t="s">
        <v>83</v>
      </c>
      <c r="AW627" s="13" t="s">
        <v>35</v>
      </c>
      <c r="AX627" s="13" t="s">
        <v>81</v>
      </c>
      <c r="AY627" s="234" t="s">
        <v>128</v>
      </c>
    </row>
    <row r="628" s="2" customFormat="1" ht="16.5" customHeight="1">
      <c r="A628" s="39"/>
      <c r="B628" s="40"/>
      <c r="C628" s="246" t="s">
        <v>747</v>
      </c>
      <c r="D628" s="246" t="s">
        <v>145</v>
      </c>
      <c r="E628" s="247" t="s">
        <v>748</v>
      </c>
      <c r="F628" s="248" t="s">
        <v>749</v>
      </c>
      <c r="G628" s="249" t="s">
        <v>495</v>
      </c>
      <c r="H628" s="250">
        <v>28</v>
      </c>
      <c r="I628" s="251"/>
      <c r="J628" s="252">
        <f>ROUND(I628*H628,2)</f>
        <v>0</v>
      </c>
      <c r="K628" s="248" t="s">
        <v>134</v>
      </c>
      <c r="L628" s="45"/>
      <c r="M628" s="253" t="s">
        <v>19</v>
      </c>
      <c r="N628" s="254" t="s">
        <v>44</v>
      </c>
      <c r="O628" s="85"/>
      <c r="P628" s="215">
        <f>O628*H628</f>
        <v>0</v>
      </c>
      <c r="Q628" s="215">
        <v>0.10940999999999999</v>
      </c>
      <c r="R628" s="215">
        <f>Q628*H628</f>
        <v>3.0634799999999998</v>
      </c>
      <c r="S628" s="215">
        <v>0</v>
      </c>
      <c r="T628" s="216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17" t="s">
        <v>136</v>
      </c>
      <c r="AT628" s="217" t="s">
        <v>145</v>
      </c>
      <c r="AU628" s="217" t="s">
        <v>83</v>
      </c>
      <c r="AY628" s="18" t="s">
        <v>128</v>
      </c>
      <c r="BE628" s="218">
        <f>IF(N628="základní",J628,0)</f>
        <v>0</v>
      </c>
      <c r="BF628" s="218">
        <f>IF(N628="snížená",J628,0)</f>
        <v>0</v>
      </c>
      <c r="BG628" s="218">
        <f>IF(N628="zákl. přenesená",J628,0)</f>
        <v>0</v>
      </c>
      <c r="BH628" s="218">
        <f>IF(N628="sníž. přenesená",J628,0)</f>
        <v>0</v>
      </c>
      <c r="BI628" s="218">
        <f>IF(N628="nulová",J628,0)</f>
        <v>0</v>
      </c>
      <c r="BJ628" s="18" t="s">
        <v>81</v>
      </c>
      <c r="BK628" s="218">
        <f>ROUND(I628*H628,2)</f>
        <v>0</v>
      </c>
      <c r="BL628" s="18" t="s">
        <v>136</v>
      </c>
      <c r="BM628" s="217" t="s">
        <v>750</v>
      </c>
    </row>
    <row r="629" s="2" customFormat="1">
      <c r="A629" s="39"/>
      <c r="B629" s="40"/>
      <c r="C629" s="41"/>
      <c r="D629" s="219" t="s">
        <v>138</v>
      </c>
      <c r="E629" s="41"/>
      <c r="F629" s="220" t="s">
        <v>751</v>
      </c>
      <c r="G629" s="41"/>
      <c r="H629" s="41"/>
      <c r="I629" s="221"/>
      <c r="J629" s="41"/>
      <c r="K629" s="41"/>
      <c r="L629" s="45"/>
      <c r="M629" s="222"/>
      <c r="N629" s="223"/>
      <c r="O629" s="85"/>
      <c r="P629" s="85"/>
      <c r="Q629" s="85"/>
      <c r="R629" s="85"/>
      <c r="S629" s="85"/>
      <c r="T629" s="86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T629" s="18" t="s">
        <v>138</v>
      </c>
      <c r="AU629" s="18" t="s">
        <v>83</v>
      </c>
    </row>
    <row r="630" s="2" customFormat="1">
      <c r="A630" s="39"/>
      <c r="B630" s="40"/>
      <c r="C630" s="41"/>
      <c r="D630" s="255" t="s">
        <v>151</v>
      </c>
      <c r="E630" s="41"/>
      <c r="F630" s="256" t="s">
        <v>752</v>
      </c>
      <c r="G630" s="41"/>
      <c r="H630" s="41"/>
      <c r="I630" s="221"/>
      <c r="J630" s="41"/>
      <c r="K630" s="41"/>
      <c r="L630" s="45"/>
      <c r="M630" s="222"/>
      <c r="N630" s="223"/>
      <c r="O630" s="85"/>
      <c r="P630" s="85"/>
      <c r="Q630" s="85"/>
      <c r="R630" s="85"/>
      <c r="S630" s="85"/>
      <c r="T630" s="86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T630" s="18" t="s">
        <v>151</v>
      </c>
      <c r="AU630" s="18" t="s">
        <v>83</v>
      </c>
    </row>
    <row r="631" s="13" customFormat="1">
      <c r="A631" s="13"/>
      <c r="B631" s="224"/>
      <c r="C631" s="225"/>
      <c r="D631" s="219" t="s">
        <v>139</v>
      </c>
      <c r="E631" s="226" t="s">
        <v>19</v>
      </c>
      <c r="F631" s="227" t="s">
        <v>753</v>
      </c>
      <c r="G631" s="225"/>
      <c r="H631" s="228">
        <v>13</v>
      </c>
      <c r="I631" s="229"/>
      <c r="J631" s="225"/>
      <c r="K631" s="225"/>
      <c r="L631" s="230"/>
      <c r="M631" s="231"/>
      <c r="N631" s="232"/>
      <c r="O631" s="232"/>
      <c r="P631" s="232"/>
      <c r="Q631" s="232"/>
      <c r="R631" s="232"/>
      <c r="S631" s="232"/>
      <c r="T631" s="23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34" t="s">
        <v>139</v>
      </c>
      <c r="AU631" s="234" t="s">
        <v>83</v>
      </c>
      <c r="AV631" s="13" t="s">
        <v>83</v>
      </c>
      <c r="AW631" s="13" t="s">
        <v>35</v>
      </c>
      <c r="AX631" s="13" t="s">
        <v>73</v>
      </c>
      <c r="AY631" s="234" t="s">
        <v>128</v>
      </c>
    </row>
    <row r="632" s="13" customFormat="1">
      <c r="A632" s="13"/>
      <c r="B632" s="224"/>
      <c r="C632" s="225"/>
      <c r="D632" s="219" t="s">
        <v>139</v>
      </c>
      <c r="E632" s="226" t="s">
        <v>19</v>
      </c>
      <c r="F632" s="227" t="s">
        <v>754</v>
      </c>
      <c r="G632" s="225"/>
      <c r="H632" s="228">
        <v>15</v>
      </c>
      <c r="I632" s="229"/>
      <c r="J632" s="225"/>
      <c r="K632" s="225"/>
      <c r="L632" s="230"/>
      <c r="M632" s="231"/>
      <c r="N632" s="232"/>
      <c r="O632" s="232"/>
      <c r="P632" s="232"/>
      <c r="Q632" s="232"/>
      <c r="R632" s="232"/>
      <c r="S632" s="232"/>
      <c r="T632" s="23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34" t="s">
        <v>139</v>
      </c>
      <c r="AU632" s="234" t="s">
        <v>83</v>
      </c>
      <c r="AV632" s="13" t="s">
        <v>83</v>
      </c>
      <c r="AW632" s="13" t="s">
        <v>35</v>
      </c>
      <c r="AX632" s="13" t="s">
        <v>73</v>
      </c>
      <c r="AY632" s="234" t="s">
        <v>128</v>
      </c>
    </row>
    <row r="633" s="14" customFormat="1">
      <c r="A633" s="14"/>
      <c r="B633" s="235"/>
      <c r="C633" s="236"/>
      <c r="D633" s="219" t="s">
        <v>139</v>
      </c>
      <c r="E633" s="237" t="s">
        <v>19</v>
      </c>
      <c r="F633" s="238" t="s">
        <v>144</v>
      </c>
      <c r="G633" s="236"/>
      <c r="H633" s="239">
        <v>28</v>
      </c>
      <c r="I633" s="240"/>
      <c r="J633" s="236"/>
      <c r="K633" s="236"/>
      <c r="L633" s="241"/>
      <c r="M633" s="242"/>
      <c r="N633" s="243"/>
      <c r="O633" s="243"/>
      <c r="P633" s="243"/>
      <c r="Q633" s="243"/>
      <c r="R633" s="243"/>
      <c r="S633" s="243"/>
      <c r="T633" s="24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45" t="s">
        <v>139</v>
      </c>
      <c r="AU633" s="245" t="s">
        <v>83</v>
      </c>
      <c r="AV633" s="14" t="s">
        <v>136</v>
      </c>
      <c r="AW633" s="14" t="s">
        <v>35</v>
      </c>
      <c r="AX633" s="14" t="s">
        <v>81</v>
      </c>
      <c r="AY633" s="245" t="s">
        <v>128</v>
      </c>
    </row>
    <row r="634" s="2" customFormat="1" ht="16.5" customHeight="1">
      <c r="A634" s="39"/>
      <c r="B634" s="40"/>
      <c r="C634" s="205" t="s">
        <v>755</v>
      </c>
      <c r="D634" s="205" t="s">
        <v>130</v>
      </c>
      <c r="E634" s="206" t="s">
        <v>756</v>
      </c>
      <c r="F634" s="207" t="s">
        <v>757</v>
      </c>
      <c r="G634" s="208" t="s">
        <v>495</v>
      </c>
      <c r="H634" s="209">
        <v>28</v>
      </c>
      <c r="I634" s="210"/>
      <c r="J634" s="211">
        <f>ROUND(I634*H634,2)</f>
        <v>0</v>
      </c>
      <c r="K634" s="207" t="s">
        <v>134</v>
      </c>
      <c r="L634" s="212"/>
      <c r="M634" s="213" t="s">
        <v>19</v>
      </c>
      <c r="N634" s="214" t="s">
        <v>44</v>
      </c>
      <c r="O634" s="85"/>
      <c r="P634" s="215">
        <f>O634*H634</f>
        <v>0</v>
      </c>
      <c r="Q634" s="215">
        <v>0.0061000000000000004</v>
      </c>
      <c r="R634" s="215">
        <f>Q634*H634</f>
        <v>0.17080000000000001</v>
      </c>
      <c r="S634" s="215">
        <v>0</v>
      </c>
      <c r="T634" s="216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17" t="s">
        <v>135</v>
      </c>
      <c r="AT634" s="217" t="s">
        <v>130</v>
      </c>
      <c r="AU634" s="217" t="s">
        <v>83</v>
      </c>
      <c r="AY634" s="18" t="s">
        <v>128</v>
      </c>
      <c r="BE634" s="218">
        <f>IF(N634="základní",J634,0)</f>
        <v>0</v>
      </c>
      <c r="BF634" s="218">
        <f>IF(N634="snížená",J634,0)</f>
        <v>0</v>
      </c>
      <c r="BG634" s="218">
        <f>IF(N634="zákl. přenesená",J634,0)</f>
        <v>0</v>
      </c>
      <c r="BH634" s="218">
        <f>IF(N634="sníž. přenesená",J634,0)</f>
        <v>0</v>
      </c>
      <c r="BI634" s="218">
        <f>IF(N634="nulová",J634,0)</f>
        <v>0</v>
      </c>
      <c r="BJ634" s="18" t="s">
        <v>81</v>
      </c>
      <c r="BK634" s="218">
        <f>ROUND(I634*H634,2)</f>
        <v>0</v>
      </c>
      <c r="BL634" s="18" t="s">
        <v>136</v>
      </c>
      <c r="BM634" s="217" t="s">
        <v>758</v>
      </c>
    </row>
    <row r="635" s="2" customFormat="1">
      <c r="A635" s="39"/>
      <c r="B635" s="40"/>
      <c r="C635" s="41"/>
      <c r="D635" s="219" t="s">
        <v>138</v>
      </c>
      <c r="E635" s="41"/>
      <c r="F635" s="220" t="s">
        <v>757</v>
      </c>
      <c r="G635" s="41"/>
      <c r="H635" s="41"/>
      <c r="I635" s="221"/>
      <c r="J635" s="41"/>
      <c r="K635" s="41"/>
      <c r="L635" s="45"/>
      <c r="M635" s="222"/>
      <c r="N635" s="223"/>
      <c r="O635" s="85"/>
      <c r="P635" s="85"/>
      <c r="Q635" s="85"/>
      <c r="R635" s="85"/>
      <c r="S635" s="85"/>
      <c r="T635" s="86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T635" s="18" t="s">
        <v>138</v>
      </c>
      <c r="AU635" s="18" t="s">
        <v>83</v>
      </c>
    </row>
    <row r="636" s="13" customFormat="1">
      <c r="A636" s="13"/>
      <c r="B636" s="224"/>
      <c r="C636" s="225"/>
      <c r="D636" s="219" t="s">
        <v>139</v>
      </c>
      <c r="E636" s="226" t="s">
        <v>19</v>
      </c>
      <c r="F636" s="227" t="s">
        <v>753</v>
      </c>
      <c r="G636" s="225"/>
      <c r="H636" s="228">
        <v>13</v>
      </c>
      <c r="I636" s="229"/>
      <c r="J636" s="225"/>
      <c r="K636" s="225"/>
      <c r="L636" s="230"/>
      <c r="M636" s="231"/>
      <c r="N636" s="232"/>
      <c r="O636" s="232"/>
      <c r="P636" s="232"/>
      <c r="Q636" s="232"/>
      <c r="R636" s="232"/>
      <c r="S636" s="232"/>
      <c r="T636" s="23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4" t="s">
        <v>139</v>
      </c>
      <c r="AU636" s="234" t="s">
        <v>83</v>
      </c>
      <c r="AV636" s="13" t="s">
        <v>83</v>
      </c>
      <c r="AW636" s="13" t="s">
        <v>35</v>
      </c>
      <c r="AX636" s="13" t="s">
        <v>73</v>
      </c>
      <c r="AY636" s="234" t="s">
        <v>128</v>
      </c>
    </row>
    <row r="637" s="13" customFormat="1">
      <c r="A637" s="13"/>
      <c r="B637" s="224"/>
      <c r="C637" s="225"/>
      <c r="D637" s="219" t="s">
        <v>139</v>
      </c>
      <c r="E637" s="226" t="s">
        <v>19</v>
      </c>
      <c r="F637" s="227" t="s">
        <v>754</v>
      </c>
      <c r="G637" s="225"/>
      <c r="H637" s="228">
        <v>15</v>
      </c>
      <c r="I637" s="229"/>
      <c r="J637" s="225"/>
      <c r="K637" s="225"/>
      <c r="L637" s="230"/>
      <c r="M637" s="231"/>
      <c r="N637" s="232"/>
      <c r="O637" s="232"/>
      <c r="P637" s="232"/>
      <c r="Q637" s="232"/>
      <c r="R637" s="232"/>
      <c r="S637" s="232"/>
      <c r="T637" s="23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4" t="s">
        <v>139</v>
      </c>
      <c r="AU637" s="234" t="s">
        <v>83</v>
      </c>
      <c r="AV637" s="13" t="s">
        <v>83</v>
      </c>
      <c r="AW637" s="13" t="s">
        <v>35</v>
      </c>
      <c r="AX637" s="13" t="s">
        <v>73</v>
      </c>
      <c r="AY637" s="234" t="s">
        <v>128</v>
      </c>
    </row>
    <row r="638" s="14" customFormat="1">
      <c r="A638" s="14"/>
      <c r="B638" s="235"/>
      <c r="C638" s="236"/>
      <c r="D638" s="219" t="s">
        <v>139</v>
      </c>
      <c r="E638" s="237" t="s">
        <v>19</v>
      </c>
      <c r="F638" s="238" t="s">
        <v>144</v>
      </c>
      <c r="G638" s="236"/>
      <c r="H638" s="239">
        <v>28</v>
      </c>
      <c r="I638" s="240"/>
      <c r="J638" s="236"/>
      <c r="K638" s="236"/>
      <c r="L638" s="241"/>
      <c r="M638" s="242"/>
      <c r="N638" s="243"/>
      <c r="O638" s="243"/>
      <c r="P638" s="243"/>
      <c r="Q638" s="243"/>
      <c r="R638" s="243"/>
      <c r="S638" s="243"/>
      <c r="T638" s="24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45" t="s">
        <v>139</v>
      </c>
      <c r="AU638" s="245" t="s">
        <v>83</v>
      </c>
      <c r="AV638" s="14" t="s">
        <v>136</v>
      </c>
      <c r="AW638" s="14" t="s">
        <v>35</v>
      </c>
      <c r="AX638" s="14" t="s">
        <v>81</v>
      </c>
      <c r="AY638" s="245" t="s">
        <v>128</v>
      </c>
    </row>
    <row r="639" s="2" customFormat="1" ht="16.5" customHeight="1">
      <c r="A639" s="39"/>
      <c r="B639" s="40"/>
      <c r="C639" s="246" t="s">
        <v>759</v>
      </c>
      <c r="D639" s="246" t="s">
        <v>145</v>
      </c>
      <c r="E639" s="247" t="s">
        <v>760</v>
      </c>
      <c r="F639" s="248" t="s">
        <v>761</v>
      </c>
      <c r="G639" s="249" t="s">
        <v>345</v>
      </c>
      <c r="H639" s="250">
        <v>38.859999999999999</v>
      </c>
      <c r="I639" s="251"/>
      <c r="J639" s="252">
        <f>ROUND(I639*H639,2)</f>
        <v>0</v>
      </c>
      <c r="K639" s="248" t="s">
        <v>134</v>
      </c>
      <c r="L639" s="45"/>
      <c r="M639" s="253" t="s">
        <v>19</v>
      </c>
      <c r="N639" s="254" t="s">
        <v>44</v>
      </c>
      <c r="O639" s="85"/>
      <c r="P639" s="215">
        <f>O639*H639</f>
        <v>0</v>
      </c>
      <c r="Q639" s="215">
        <v>0.00010000000000000001</v>
      </c>
      <c r="R639" s="215">
        <f>Q639*H639</f>
        <v>0.0038860000000000001</v>
      </c>
      <c r="S639" s="215">
        <v>0</v>
      </c>
      <c r="T639" s="216">
        <f>S639*H639</f>
        <v>0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17" t="s">
        <v>136</v>
      </c>
      <c r="AT639" s="217" t="s">
        <v>145</v>
      </c>
      <c r="AU639" s="217" t="s">
        <v>83</v>
      </c>
      <c r="AY639" s="18" t="s">
        <v>128</v>
      </c>
      <c r="BE639" s="218">
        <f>IF(N639="základní",J639,0)</f>
        <v>0</v>
      </c>
      <c r="BF639" s="218">
        <f>IF(N639="snížená",J639,0)</f>
        <v>0</v>
      </c>
      <c r="BG639" s="218">
        <f>IF(N639="zákl. přenesená",J639,0)</f>
        <v>0</v>
      </c>
      <c r="BH639" s="218">
        <f>IF(N639="sníž. přenesená",J639,0)</f>
        <v>0</v>
      </c>
      <c r="BI639" s="218">
        <f>IF(N639="nulová",J639,0)</f>
        <v>0</v>
      </c>
      <c r="BJ639" s="18" t="s">
        <v>81</v>
      </c>
      <c r="BK639" s="218">
        <f>ROUND(I639*H639,2)</f>
        <v>0</v>
      </c>
      <c r="BL639" s="18" t="s">
        <v>136</v>
      </c>
      <c r="BM639" s="217" t="s">
        <v>762</v>
      </c>
    </row>
    <row r="640" s="2" customFormat="1">
      <c r="A640" s="39"/>
      <c r="B640" s="40"/>
      <c r="C640" s="41"/>
      <c r="D640" s="219" t="s">
        <v>138</v>
      </c>
      <c r="E640" s="41"/>
      <c r="F640" s="220" t="s">
        <v>763</v>
      </c>
      <c r="G640" s="41"/>
      <c r="H640" s="41"/>
      <c r="I640" s="221"/>
      <c r="J640" s="41"/>
      <c r="K640" s="41"/>
      <c r="L640" s="45"/>
      <c r="M640" s="222"/>
      <c r="N640" s="223"/>
      <c r="O640" s="85"/>
      <c r="P640" s="85"/>
      <c r="Q640" s="85"/>
      <c r="R640" s="85"/>
      <c r="S640" s="85"/>
      <c r="T640" s="86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T640" s="18" t="s">
        <v>138</v>
      </c>
      <c r="AU640" s="18" t="s">
        <v>83</v>
      </c>
    </row>
    <row r="641" s="2" customFormat="1">
      <c r="A641" s="39"/>
      <c r="B641" s="40"/>
      <c r="C641" s="41"/>
      <c r="D641" s="255" t="s">
        <v>151</v>
      </c>
      <c r="E641" s="41"/>
      <c r="F641" s="256" t="s">
        <v>764</v>
      </c>
      <c r="G641" s="41"/>
      <c r="H641" s="41"/>
      <c r="I641" s="221"/>
      <c r="J641" s="41"/>
      <c r="K641" s="41"/>
      <c r="L641" s="45"/>
      <c r="M641" s="222"/>
      <c r="N641" s="223"/>
      <c r="O641" s="85"/>
      <c r="P641" s="85"/>
      <c r="Q641" s="85"/>
      <c r="R641" s="85"/>
      <c r="S641" s="85"/>
      <c r="T641" s="86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T641" s="18" t="s">
        <v>151</v>
      </c>
      <c r="AU641" s="18" t="s">
        <v>83</v>
      </c>
    </row>
    <row r="642" s="13" customFormat="1">
      <c r="A642" s="13"/>
      <c r="B642" s="224"/>
      <c r="C642" s="225"/>
      <c r="D642" s="219" t="s">
        <v>139</v>
      </c>
      <c r="E642" s="226" t="s">
        <v>19</v>
      </c>
      <c r="F642" s="227" t="s">
        <v>765</v>
      </c>
      <c r="G642" s="225"/>
      <c r="H642" s="228">
        <v>7.3499999999999996</v>
      </c>
      <c r="I642" s="229"/>
      <c r="J642" s="225"/>
      <c r="K642" s="225"/>
      <c r="L642" s="230"/>
      <c r="M642" s="231"/>
      <c r="N642" s="232"/>
      <c r="O642" s="232"/>
      <c r="P642" s="232"/>
      <c r="Q642" s="232"/>
      <c r="R642" s="232"/>
      <c r="S642" s="232"/>
      <c r="T642" s="23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4" t="s">
        <v>139</v>
      </c>
      <c r="AU642" s="234" t="s">
        <v>83</v>
      </c>
      <c r="AV642" s="13" t="s">
        <v>83</v>
      </c>
      <c r="AW642" s="13" t="s">
        <v>35</v>
      </c>
      <c r="AX642" s="13" t="s">
        <v>73</v>
      </c>
      <c r="AY642" s="234" t="s">
        <v>128</v>
      </c>
    </row>
    <row r="643" s="13" customFormat="1">
      <c r="A643" s="13"/>
      <c r="B643" s="224"/>
      <c r="C643" s="225"/>
      <c r="D643" s="219" t="s">
        <v>139</v>
      </c>
      <c r="E643" s="226" t="s">
        <v>19</v>
      </c>
      <c r="F643" s="227" t="s">
        <v>766</v>
      </c>
      <c r="G643" s="225"/>
      <c r="H643" s="228">
        <v>31.510000000000002</v>
      </c>
      <c r="I643" s="229"/>
      <c r="J643" s="225"/>
      <c r="K643" s="225"/>
      <c r="L643" s="230"/>
      <c r="M643" s="231"/>
      <c r="N643" s="232"/>
      <c r="O643" s="232"/>
      <c r="P643" s="232"/>
      <c r="Q643" s="232"/>
      <c r="R643" s="232"/>
      <c r="S643" s="232"/>
      <c r="T643" s="23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34" t="s">
        <v>139</v>
      </c>
      <c r="AU643" s="234" t="s">
        <v>83</v>
      </c>
      <c r="AV643" s="13" t="s">
        <v>83</v>
      </c>
      <c r="AW643" s="13" t="s">
        <v>35</v>
      </c>
      <c r="AX643" s="13" t="s">
        <v>73</v>
      </c>
      <c r="AY643" s="234" t="s">
        <v>128</v>
      </c>
    </row>
    <row r="644" s="14" customFormat="1">
      <c r="A644" s="14"/>
      <c r="B644" s="235"/>
      <c r="C644" s="236"/>
      <c r="D644" s="219" t="s">
        <v>139</v>
      </c>
      <c r="E644" s="237" t="s">
        <v>19</v>
      </c>
      <c r="F644" s="238" t="s">
        <v>144</v>
      </c>
      <c r="G644" s="236"/>
      <c r="H644" s="239">
        <v>38.859999999999999</v>
      </c>
      <c r="I644" s="240"/>
      <c r="J644" s="236"/>
      <c r="K644" s="236"/>
      <c r="L644" s="241"/>
      <c r="M644" s="242"/>
      <c r="N644" s="243"/>
      <c r="O644" s="243"/>
      <c r="P644" s="243"/>
      <c r="Q644" s="243"/>
      <c r="R644" s="243"/>
      <c r="S644" s="243"/>
      <c r="T644" s="24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45" t="s">
        <v>139</v>
      </c>
      <c r="AU644" s="245" t="s">
        <v>83</v>
      </c>
      <c r="AV644" s="14" t="s">
        <v>136</v>
      </c>
      <c r="AW644" s="14" t="s">
        <v>35</v>
      </c>
      <c r="AX644" s="14" t="s">
        <v>81</v>
      </c>
      <c r="AY644" s="245" t="s">
        <v>128</v>
      </c>
    </row>
    <row r="645" s="2" customFormat="1" ht="16.5" customHeight="1">
      <c r="A645" s="39"/>
      <c r="B645" s="40"/>
      <c r="C645" s="246" t="s">
        <v>767</v>
      </c>
      <c r="D645" s="246" t="s">
        <v>145</v>
      </c>
      <c r="E645" s="247" t="s">
        <v>768</v>
      </c>
      <c r="F645" s="248" t="s">
        <v>769</v>
      </c>
      <c r="G645" s="249" t="s">
        <v>345</v>
      </c>
      <c r="H645" s="250">
        <v>705.74000000000001</v>
      </c>
      <c r="I645" s="251"/>
      <c r="J645" s="252">
        <f>ROUND(I645*H645,2)</f>
        <v>0</v>
      </c>
      <c r="K645" s="248" t="s">
        <v>134</v>
      </c>
      <c r="L645" s="45"/>
      <c r="M645" s="253" t="s">
        <v>19</v>
      </c>
      <c r="N645" s="254" t="s">
        <v>44</v>
      </c>
      <c r="O645" s="85"/>
      <c r="P645" s="215">
        <f>O645*H645</f>
        <v>0</v>
      </c>
      <c r="Q645" s="215">
        <v>5.0000000000000002E-05</v>
      </c>
      <c r="R645" s="215">
        <f>Q645*H645</f>
        <v>0.035286999999999999</v>
      </c>
      <c r="S645" s="215">
        <v>0</v>
      </c>
      <c r="T645" s="216">
        <f>S645*H645</f>
        <v>0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17" t="s">
        <v>136</v>
      </c>
      <c r="AT645" s="217" t="s">
        <v>145</v>
      </c>
      <c r="AU645" s="217" t="s">
        <v>83</v>
      </c>
      <c r="AY645" s="18" t="s">
        <v>128</v>
      </c>
      <c r="BE645" s="218">
        <f>IF(N645="základní",J645,0)</f>
        <v>0</v>
      </c>
      <c r="BF645" s="218">
        <f>IF(N645="snížená",J645,0)</f>
        <v>0</v>
      </c>
      <c r="BG645" s="218">
        <f>IF(N645="zákl. přenesená",J645,0)</f>
        <v>0</v>
      </c>
      <c r="BH645" s="218">
        <f>IF(N645="sníž. přenesená",J645,0)</f>
        <v>0</v>
      </c>
      <c r="BI645" s="218">
        <f>IF(N645="nulová",J645,0)</f>
        <v>0</v>
      </c>
      <c r="BJ645" s="18" t="s">
        <v>81</v>
      </c>
      <c r="BK645" s="218">
        <f>ROUND(I645*H645,2)</f>
        <v>0</v>
      </c>
      <c r="BL645" s="18" t="s">
        <v>136</v>
      </c>
      <c r="BM645" s="217" t="s">
        <v>770</v>
      </c>
    </row>
    <row r="646" s="2" customFormat="1">
      <c r="A646" s="39"/>
      <c r="B646" s="40"/>
      <c r="C646" s="41"/>
      <c r="D646" s="219" t="s">
        <v>138</v>
      </c>
      <c r="E646" s="41"/>
      <c r="F646" s="220" t="s">
        <v>771</v>
      </c>
      <c r="G646" s="41"/>
      <c r="H646" s="41"/>
      <c r="I646" s="221"/>
      <c r="J646" s="41"/>
      <c r="K646" s="41"/>
      <c r="L646" s="45"/>
      <c r="M646" s="222"/>
      <c r="N646" s="223"/>
      <c r="O646" s="85"/>
      <c r="P646" s="85"/>
      <c r="Q646" s="85"/>
      <c r="R646" s="85"/>
      <c r="S646" s="85"/>
      <c r="T646" s="86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T646" s="18" t="s">
        <v>138</v>
      </c>
      <c r="AU646" s="18" t="s">
        <v>83</v>
      </c>
    </row>
    <row r="647" s="2" customFormat="1">
      <c r="A647" s="39"/>
      <c r="B647" s="40"/>
      <c r="C647" s="41"/>
      <c r="D647" s="255" t="s">
        <v>151</v>
      </c>
      <c r="E647" s="41"/>
      <c r="F647" s="256" t="s">
        <v>772</v>
      </c>
      <c r="G647" s="41"/>
      <c r="H647" s="41"/>
      <c r="I647" s="221"/>
      <c r="J647" s="41"/>
      <c r="K647" s="41"/>
      <c r="L647" s="45"/>
      <c r="M647" s="222"/>
      <c r="N647" s="223"/>
      <c r="O647" s="85"/>
      <c r="P647" s="85"/>
      <c r="Q647" s="85"/>
      <c r="R647" s="85"/>
      <c r="S647" s="85"/>
      <c r="T647" s="86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T647" s="18" t="s">
        <v>151</v>
      </c>
      <c r="AU647" s="18" t="s">
        <v>83</v>
      </c>
    </row>
    <row r="648" s="13" customFormat="1">
      <c r="A648" s="13"/>
      <c r="B648" s="224"/>
      <c r="C648" s="225"/>
      <c r="D648" s="219" t="s">
        <v>139</v>
      </c>
      <c r="E648" s="226" t="s">
        <v>19</v>
      </c>
      <c r="F648" s="227" t="s">
        <v>773</v>
      </c>
      <c r="G648" s="225"/>
      <c r="H648" s="228">
        <v>705.74000000000001</v>
      </c>
      <c r="I648" s="229"/>
      <c r="J648" s="225"/>
      <c r="K648" s="225"/>
      <c r="L648" s="230"/>
      <c r="M648" s="231"/>
      <c r="N648" s="232"/>
      <c r="O648" s="232"/>
      <c r="P648" s="232"/>
      <c r="Q648" s="232"/>
      <c r="R648" s="232"/>
      <c r="S648" s="232"/>
      <c r="T648" s="23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4" t="s">
        <v>139</v>
      </c>
      <c r="AU648" s="234" t="s">
        <v>83</v>
      </c>
      <c r="AV648" s="13" t="s">
        <v>83</v>
      </c>
      <c r="AW648" s="13" t="s">
        <v>35</v>
      </c>
      <c r="AX648" s="13" t="s">
        <v>81</v>
      </c>
      <c r="AY648" s="234" t="s">
        <v>128</v>
      </c>
    </row>
    <row r="649" s="2" customFormat="1" ht="16.5" customHeight="1">
      <c r="A649" s="39"/>
      <c r="B649" s="40"/>
      <c r="C649" s="246" t="s">
        <v>774</v>
      </c>
      <c r="D649" s="246" t="s">
        <v>145</v>
      </c>
      <c r="E649" s="247" t="s">
        <v>775</v>
      </c>
      <c r="F649" s="248" t="s">
        <v>776</v>
      </c>
      <c r="G649" s="249" t="s">
        <v>345</v>
      </c>
      <c r="H649" s="250">
        <v>909.84000000000003</v>
      </c>
      <c r="I649" s="251"/>
      <c r="J649" s="252">
        <f>ROUND(I649*H649,2)</f>
        <v>0</v>
      </c>
      <c r="K649" s="248" t="s">
        <v>134</v>
      </c>
      <c r="L649" s="45"/>
      <c r="M649" s="253" t="s">
        <v>19</v>
      </c>
      <c r="N649" s="254" t="s">
        <v>44</v>
      </c>
      <c r="O649" s="85"/>
      <c r="P649" s="215">
        <f>O649*H649</f>
        <v>0</v>
      </c>
      <c r="Q649" s="215">
        <v>0.00020000000000000001</v>
      </c>
      <c r="R649" s="215">
        <f>Q649*H649</f>
        <v>0.18196800000000002</v>
      </c>
      <c r="S649" s="215">
        <v>0</v>
      </c>
      <c r="T649" s="216">
        <f>S649*H649</f>
        <v>0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17" t="s">
        <v>136</v>
      </c>
      <c r="AT649" s="217" t="s">
        <v>145</v>
      </c>
      <c r="AU649" s="217" t="s">
        <v>83</v>
      </c>
      <c r="AY649" s="18" t="s">
        <v>128</v>
      </c>
      <c r="BE649" s="218">
        <f>IF(N649="základní",J649,0)</f>
        <v>0</v>
      </c>
      <c r="BF649" s="218">
        <f>IF(N649="snížená",J649,0)</f>
        <v>0</v>
      </c>
      <c r="BG649" s="218">
        <f>IF(N649="zákl. přenesená",J649,0)</f>
        <v>0</v>
      </c>
      <c r="BH649" s="218">
        <f>IF(N649="sníž. přenesená",J649,0)</f>
        <v>0</v>
      </c>
      <c r="BI649" s="218">
        <f>IF(N649="nulová",J649,0)</f>
        <v>0</v>
      </c>
      <c r="BJ649" s="18" t="s">
        <v>81</v>
      </c>
      <c r="BK649" s="218">
        <f>ROUND(I649*H649,2)</f>
        <v>0</v>
      </c>
      <c r="BL649" s="18" t="s">
        <v>136</v>
      </c>
      <c r="BM649" s="217" t="s">
        <v>777</v>
      </c>
    </row>
    <row r="650" s="2" customFormat="1">
      <c r="A650" s="39"/>
      <c r="B650" s="40"/>
      <c r="C650" s="41"/>
      <c r="D650" s="219" t="s">
        <v>138</v>
      </c>
      <c r="E650" s="41"/>
      <c r="F650" s="220" t="s">
        <v>778</v>
      </c>
      <c r="G650" s="41"/>
      <c r="H650" s="41"/>
      <c r="I650" s="221"/>
      <c r="J650" s="41"/>
      <c r="K650" s="41"/>
      <c r="L650" s="45"/>
      <c r="M650" s="222"/>
      <c r="N650" s="223"/>
      <c r="O650" s="85"/>
      <c r="P650" s="85"/>
      <c r="Q650" s="85"/>
      <c r="R650" s="85"/>
      <c r="S650" s="85"/>
      <c r="T650" s="86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T650" s="18" t="s">
        <v>138</v>
      </c>
      <c r="AU650" s="18" t="s">
        <v>83</v>
      </c>
    </row>
    <row r="651" s="2" customFormat="1">
      <c r="A651" s="39"/>
      <c r="B651" s="40"/>
      <c r="C651" s="41"/>
      <c r="D651" s="255" t="s">
        <v>151</v>
      </c>
      <c r="E651" s="41"/>
      <c r="F651" s="256" t="s">
        <v>779</v>
      </c>
      <c r="G651" s="41"/>
      <c r="H651" s="41"/>
      <c r="I651" s="221"/>
      <c r="J651" s="41"/>
      <c r="K651" s="41"/>
      <c r="L651" s="45"/>
      <c r="M651" s="222"/>
      <c r="N651" s="223"/>
      <c r="O651" s="85"/>
      <c r="P651" s="85"/>
      <c r="Q651" s="85"/>
      <c r="R651" s="85"/>
      <c r="S651" s="85"/>
      <c r="T651" s="86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T651" s="18" t="s">
        <v>151</v>
      </c>
      <c r="AU651" s="18" t="s">
        <v>83</v>
      </c>
    </row>
    <row r="652" s="13" customFormat="1">
      <c r="A652" s="13"/>
      <c r="B652" s="224"/>
      <c r="C652" s="225"/>
      <c r="D652" s="219" t="s">
        <v>139</v>
      </c>
      <c r="E652" s="226" t="s">
        <v>19</v>
      </c>
      <c r="F652" s="227" t="s">
        <v>780</v>
      </c>
      <c r="G652" s="225"/>
      <c r="H652" s="228">
        <v>909.84000000000003</v>
      </c>
      <c r="I652" s="229"/>
      <c r="J652" s="225"/>
      <c r="K652" s="225"/>
      <c r="L652" s="230"/>
      <c r="M652" s="231"/>
      <c r="N652" s="232"/>
      <c r="O652" s="232"/>
      <c r="P652" s="232"/>
      <c r="Q652" s="232"/>
      <c r="R652" s="232"/>
      <c r="S652" s="232"/>
      <c r="T652" s="23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34" t="s">
        <v>139</v>
      </c>
      <c r="AU652" s="234" t="s">
        <v>83</v>
      </c>
      <c r="AV652" s="13" t="s">
        <v>83</v>
      </c>
      <c r="AW652" s="13" t="s">
        <v>35</v>
      </c>
      <c r="AX652" s="13" t="s">
        <v>81</v>
      </c>
      <c r="AY652" s="234" t="s">
        <v>128</v>
      </c>
    </row>
    <row r="653" s="2" customFormat="1" ht="16.5" customHeight="1">
      <c r="A653" s="39"/>
      <c r="B653" s="40"/>
      <c r="C653" s="246" t="s">
        <v>781</v>
      </c>
      <c r="D653" s="246" t="s">
        <v>145</v>
      </c>
      <c r="E653" s="247" t="s">
        <v>782</v>
      </c>
      <c r="F653" s="248" t="s">
        <v>783</v>
      </c>
      <c r="G653" s="249" t="s">
        <v>345</v>
      </c>
      <c r="H653" s="250">
        <v>695.75999999999999</v>
      </c>
      <c r="I653" s="251"/>
      <c r="J653" s="252">
        <f>ROUND(I653*H653,2)</f>
        <v>0</v>
      </c>
      <c r="K653" s="248" t="s">
        <v>134</v>
      </c>
      <c r="L653" s="45"/>
      <c r="M653" s="253" t="s">
        <v>19</v>
      </c>
      <c r="N653" s="254" t="s">
        <v>44</v>
      </c>
      <c r="O653" s="85"/>
      <c r="P653" s="215">
        <f>O653*H653</f>
        <v>0</v>
      </c>
      <c r="Q653" s="215">
        <v>0.00010000000000000001</v>
      </c>
      <c r="R653" s="215">
        <f>Q653*H653</f>
        <v>0.069575999999999999</v>
      </c>
      <c r="S653" s="215">
        <v>0</v>
      </c>
      <c r="T653" s="216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17" t="s">
        <v>136</v>
      </c>
      <c r="AT653" s="217" t="s">
        <v>145</v>
      </c>
      <c r="AU653" s="217" t="s">
        <v>83</v>
      </c>
      <c r="AY653" s="18" t="s">
        <v>128</v>
      </c>
      <c r="BE653" s="218">
        <f>IF(N653="základní",J653,0)</f>
        <v>0</v>
      </c>
      <c r="BF653" s="218">
        <f>IF(N653="snížená",J653,0)</f>
        <v>0</v>
      </c>
      <c r="BG653" s="218">
        <f>IF(N653="zákl. přenesená",J653,0)</f>
        <v>0</v>
      </c>
      <c r="BH653" s="218">
        <f>IF(N653="sníž. přenesená",J653,0)</f>
        <v>0</v>
      </c>
      <c r="BI653" s="218">
        <f>IF(N653="nulová",J653,0)</f>
        <v>0</v>
      </c>
      <c r="BJ653" s="18" t="s">
        <v>81</v>
      </c>
      <c r="BK653" s="218">
        <f>ROUND(I653*H653,2)</f>
        <v>0</v>
      </c>
      <c r="BL653" s="18" t="s">
        <v>136</v>
      </c>
      <c r="BM653" s="217" t="s">
        <v>784</v>
      </c>
    </row>
    <row r="654" s="2" customFormat="1">
      <c r="A654" s="39"/>
      <c r="B654" s="40"/>
      <c r="C654" s="41"/>
      <c r="D654" s="219" t="s">
        <v>138</v>
      </c>
      <c r="E654" s="41"/>
      <c r="F654" s="220" t="s">
        <v>785</v>
      </c>
      <c r="G654" s="41"/>
      <c r="H654" s="41"/>
      <c r="I654" s="221"/>
      <c r="J654" s="41"/>
      <c r="K654" s="41"/>
      <c r="L654" s="45"/>
      <c r="M654" s="222"/>
      <c r="N654" s="223"/>
      <c r="O654" s="85"/>
      <c r="P654" s="85"/>
      <c r="Q654" s="85"/>
      <c r="R654" s="85"/>
      <c r="S654" s="85"/>
      <c r="T654" s="86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T654" s="18" t="s">
        <v>138</v>
      </c>
      <c r="AU654" s="18" t="s">
        <v>83</v>
      </c>
    </row>
    <row r="655" s="2" customFormat="1">
      <c r="A655" s="39"/>
      <c r="B655" s="40"/>
      <c r="C655" s="41"/>
      <c r="D655" s="255" t="s">
        <v>151</v>
      </c>
      <c r="E655" s="41"/>
      <c r="F655" s="256" t="s">
        <v>786</v>
      </c>
      <c r="G655" s="41"/>
      <c r="H655" s="41"/>
      <c r="I655" s="221"/>
      <c r="J655" s="41"/>
      <c r="K655" s="41"/>
      <c r="L655" s="45"/>
      <c r="M655" s="222"/>
      <c r="N655" s="223"/>
      <c r="O655" s="85"/>
      <c r="P655" s="85"/>
      <c r="Q655" s="85"/>
      <c r="R655" s="85"/>
      <c r="S655" s="85"/>
      <c r="T655" s="86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T655" s="18" t="s">
        <v>151</v>
      </c>
      <c r="AU655" s="18" t="s">
        <v>83</v>
      </c>
    </row>
    <row r="656" s="13" customFormat="1">
      <c r="A656" s="13"/>
      <c r="B656" s="224"/>
      <c r="C656" s="225"/>
      <c r="D656" s="219" t="s">
        <v>139</v>
      </c>
      <c r="E656" s="226" t="s">
        <v>19</v>
      </c>
      <c r="F656" s="227" t="s">
        <v>787</v>
      </c>
      <c r="G656" s="225"/>
      <c r="H656" s="228">
        <v>200.24000000000001</v>
      </c>
      <c r="I656" s="229"/>
      <c r="J656" s="225"/>
      <c r="K656" s="225"/>
      <c r="L656" s="230"/>
      <c r="M656" s="231"/>
      <c r="N656" s="232"/>
      <c r="O656" s="232"/>
      <c r="P656" s="232"/>
      <c r="Q656" s="232"/>
      <c r="R656" s="232"/>
      <c r="S656" s="232"/>
      <c r="T656" s="23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34" t="s">
        <v>139</v>
      </c>
      <c r="AU656" s="234" t="s">
        <v>83</v>
      </c>
      <c r="AV656" s="13" t="s">
        <v>83</v>
      </c>
      <c r="AW656" s="13" t="s">
        <v>35</v>
      </c>
      <c r="AX656" s="13" t="s">
        <v>73</v>
      </c>
      <c r="AY656" s="234" t="s">
        <v>128</v>
      </c>
    </row>
    <row r="657" s="13" customFormat="1">
      <c r="A657" s="13"/>
      <c r="B657" s="224"/>
      <c r="C657" s="225"/>
      <c r="D657" s="219" t="s">
        <v>139</v>
      </c>
      <c r="E657" s="226" t="s">
        <v>19</v>
      </c>
      <c r="F657" s="227" t="s">
        <v>788</v>
      </c>
      <c r="G657" s="225"/>
      <c r="H657" s="228">
        <v>495.51999999999998</v>
      </c>
      <c r="I657" s="229"/>
      <c r="J657" s="225"/>
      <c r="K657" s="225"/>
      <c r="L657" s="230"/>
      <c r="M657" s="231"/>
      <c r="N657" s="232"/>
      <c r="O657" s="232"/>
      <c r="P657" s="232"/>
      <c r="Q657" s="232"/>
      <c r="R657" s="232"/>
      <c r="S657" s="232"/>
      <c r="T657" s="23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4" t="s">
        <v>139</v>
      </c>
      <c r="AU657" s="234" t="s">
        <v>83</v>
      </c>
      <c r="AV657" s="13" t="s">
        <v>83</v>
      </c>
      <c r="AW657" s="13" t="s">
        <v>35</v>
      </c>
      <c r="AX657" s="13" t="s">
        <v>73</v>
      </c>
      <c r="AY657" s="234" t="s">
        <v>128</v>
      </c>
    </row>
    <row r="658" s="14" customFormat="1">
      <c r="A658" s="14"/>
      <c r="B658" s="235"/>
      <c r="C658" s="236"/>
      <c r="D658" s="219" t="s">
        <v>139</v>
      </c>
      <c r="E658" s="237" t="s">
        <v>19</v>
      </c>
      <c r="F658" s="238" t="s">
        <v>144</v>
      </c>
      <c r="G658" s="236"/>
      <c r="H658" s="239">
        <v>695.75999999999999</v>
      </c>
      <c r="I658" s="240"/>
      <c r="J658" s="236"/>
      <c r="K658" s="236"/>
      <c r="L658" s="241"/>
      <c r="M658" s="242"/>
      <c r="N658" s="243"/>
      <c r="O658" s="243"/>
      <c r="P658" s="243"/>
      <c r="Q658" s="243"/>
      <c r="R658" s="243"/>
      <c r="S658" s="243"/>
      <c r="T658" s="24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45" t="s">
        <v>139</v>
      </c>
      <c r="AU658" s="245" t="s">
        <v>83</v>
      </c>
      <c r="AV658" s="14" t="s">
        <v>136</v>
      </c>
      <c r="AW658" s="14" t="s">
        <v>35</v>
      </c>
      <c r="AX658" s="14" t="s">
        <v>81</v>
      </c>
      <c r="AY658" s="245" t="s">
        <v>128</v>
      </c>
    </row>
    <row r="659" s="2" customFormat="1" ht="16.5" customHeight="1">
      <c r="A659" s="39"/>
      <c r="B659" s="40"/>
      <c r="C659" s="246" t="s">
        <v>789</v>
      </c>
      <c r="D659" s="246" t="s">
        <v>145</v>
      </c>
      <c r="E659" s="247" t="s">
        <v>790</v>
      </c>
      <c r="F659" s="248" t="s">
        <v>791</v>
      </c>
      <c r="G659" s="249" t="s">
        <v>148</v>
      </c>
      <c r="H659" s="250">
        <v>0.5</v>
      </c>
      <c r="I659" s="251"/>
      <c r="J659" s="252">
        <f>ROUND(I659*H659,2)</f>
        <v>0</v>
      </c>
      <c r="K659" s="248" t="s">
        <v>134</v>
      </c>
      <c r="L659" s="45"/>
      <c r="M659" s="253" t="s">
        <v>19</v>
      </c>
      <c r="N659" s="254" t="s">
        <v>44</v>
      </c>
      <c r="O659" s="85"/>
      <c r="P659" s="215">
        <f>O659*H659</f>
        <v>0</v>
      </c>
      <c r="Q659" s="215">
        <v>0.0011999999999999999</v>
      </c>
      <c r="R659" s="215">
        <f>Q659*H659</f>
        <v>0.00059999999999999995</v>
      </c>
      <c r="S659" s="215">
        <v>0</v>
      </c>
      <c r="T659" s="216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17" t="s">
        <v>136</v>
      </c>
      <c r="AT659" s="217" t="s">
        <v>145</v>
      </c>
      <c r="AU659" s="217" t="s">
        <v>83</v>
      </c>
      <c r="AY659" s="18" t="s">
        <v>128</v>
      </c>
      <c r="BE659" s="218">
        <f>IF(N659="základní",J659,0)</f>
        <v>0</v>
      </c>
      <c r="BF659" s="218">
        <f>IF(N659="snížená",J659,0)</f>
        <v>0</v>
      </c>
      <c r="BG659" s="218">
        <f>IF(N659="zákl. přenesená",J659,0)</f>
        <v>0</v>
      </c>
      <c r="BH659" s="218">
        <f>IF(N659="sníž. přenesená",J659,0)</f>
        <v>0</v>
      </c>
      <c r="BI659" s="218">
        <f>IF(N659="nulová",J659,0)</f>
        <v>0</v>
      </c>
      <c r="BJ659" s="18" t="s">
        <v>81</v>
      </c>
      <c r="BK659" s="218">
        <f>ROUND(I659*H659,2)</f>
        <v>0</v>
      </c>
      <c r="BL659" s="18" t="s">
        <v>136</v>
      </c>
      <c r="BM659" s="217" t="s">
        <v>792</v>
      </c>
    </row>
    <row r="660" s="2" customFormat="1">
      <c r="A660" s="39"/>
      <c r="B660" s="40"/>
      <c r="C660" s="41"/>
      <c r="D660" s="219" t="s">
        <v>138</v>
      </c>
      <c r="E660" s="41"/>
      <c r="F660" s="220" t="s">
        <v>793</v>
      </c>
      <c r="G660" s="41"/>
      <c r="H660" s="41"/>
      <c r="I660" s="221"/>
      <c r="J660" s="41"/>
      <c r="K660" s="41"/>
      <c r="L660" s="45"/>
      <c r="M660" s="222"/>
      <c r="N660" s="223"/>
      <c r="O660" s="85"/>
      <c r="P660" s="85"/>
      <c r="Q660" s="85"/>
      <c r="R660" s="85"/>
      <c r="S660" s="85"/>
      <c r="T660" s="86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T660" s="18" t="s">
        <v>138</v>
      </c>
      <c r="AU660" s="18" t="s">
        <v>83</v>
      </c>
    </row>
    <row r="661" s="2" customFormat="1">
      <c r="A661" s="39"/>
      <c r="B661" s="40"/>
      <c r="C661" s="41"/>
      <c r="D661" s="255" t="s">
        <v>151</v>
      </c>
      <c r="E661" s="41"/>
      <c r="F661" s="256" t="s">
        <v>794</v>
      </c>
      <c r="G661" s="41"/>
      <c r="H661" s="41"/>
      <c r="I661" s="221"/>
      <c r="J661" s="41"/>
      <c r="K661" s="41"/>
      <c r="L661" s="45"/>
      <c r="M661" s="222"/>
      <c r="N661" s="223"/>
      <c r="O661" s="85"/>
      <c r="P661" s="85"/>
      <c r="Q661" s="85"/>
      <c r="R661" s="85"/>
      <c r="S661" s="85"/>
      <c r="T661" s="86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T661" s="18" t="s">
        <v>151</v>
      </c>
      <c r="AU661" s="18" t="s">
        <v>83</v>
      </c>
    </row>
    <row r="662" s="2" customFormat="1" ht="16.5" customHeight="1">
      <c r="A662" s="39"/>
      <c r="B662" s="40"/>
      <c r="C662" s="246" t="s">
        <v>795</v>
      </c>
      <c r="D662" s="246" t="s">
        <v>145</v>
      </c>
      <c r="E662" s="247" t="s">
        <v>796</v>
      </c>
      <c r="F662" s="248" t="s">
        <v>797</v>
      </c>
      <c r="G662" s="249" t="s">
        <v>345</v>
      </c>
      <c r="H662" s="250">
        <v>38.859999999999999</v>
      </c>
      <c r="I662" s="251"/>
      <c r="J662" s="252">
        <f>ROUND(I662*H662,2)</f>
        <v>0</v>
      </c>
      <c r="K662" s="248" t="s">
        <v>134</v>
      </c>
      <c r="L662" s="45"/>
      <c r="M662" s="253" t="s">
        <v>19</v>
      </c>
      <c r="N662" s="254" t="s">
        <v>44</v>
      </c>
      <c r="O662" s="85"/>
      <c r="P662" s="215">
        <f>O662*H662</f>
        <v>0</v>
      </c>
      <c r="Q662" s="215">
        <v>0.00033</v>
      </c>
      <c r="R662" s="215">
        <f>Q662*H662</f>
        <v>0.0128238</v>
      </c>
      <c r="S662" s="215">
        <v>0</v>
      </c>
      <c r="T662" s="216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17" t="s">
        <v>136</v>
      </c>
      <c r="AT662" s="217" t="s">
        <v>145</v>
      </c>
      <c r="AU662" s="217" t="s">
        <v>83</v>
      </c>
      <c r="AY662" s="18" t="s">
        <v>128</v>
      </c>
      <c r="BE662" s="218">
        <f>IF(N662="základní",J662,0)</f>
        <v>0</v>
      </c>
      <c r="BF662" s="218">
        <f>IF(N662="snížená",J662,0)</f>
        <v>0</v>
      </c>
      <c r="BG662" s="218">
        <f>IF(N662="zákl. přenesená",J662,0)</f>
        <v>0</v>
      </c>
      <c r="BH662" s="218">
        <f>IF(N662="sníž. přenesená",J662,0)</f>
        <v>0</v>
      </c>
      <c r="BI662" s="218">
        <f>IF(N662="nulová",J662,0)</f>
        <v>0</v>
      </c>
      <c r="BJ662" s="18" t="s">
        <v>81</v>
      </c>
      <c r="BK662" s="218">
        <f>ROUND(I662*H662,2)</f>
        <v>0</v>
      </c>
      <c r="BL662" s="18" t="s">
        <v>136</v>
      </c>
      <c r="BM662" s="217" t="s">
        <v>798</v>
      </c>
    </row>
    <row r="663" s="2" customFormat="1">
      <c r="A663" s="39"/>
      <c r="B663" s="40"/>
      <c r="C663" s="41"/>
      <c r="D663" s="219" t="s">
        <v>138</v>
      </c>
      <c r="E663" s="41"/>
      <c r="F663" s="220" t="s">
        <v>799</v>
      </c>
      <c r="G663" s="41"/>
      <c r="H663" s="41"/>
      <c r="I663" s="221"/>
      <c r="J663" s="41"/>
      <c r="K663" s="41"/>
      <c r="L663" s="45"/>
      <c r="M663" s="222"/>
      <c r="N663" s="223"/>
      <c r="O663" s="85"/>
      <c r="P663" s="85"/>
      <c r="Q663" s="85"/>
      <c r="R663" s="85"/>
      <c r="S663" s="85"/>
      <c r="T663" s="86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T663" s="18" t="s">
        <v>138</v>
      </c>
      <c r="AU663" s="18" t="s">
        <v>83</v>
      </c>
    </row>
    <row r="664" s="2" customFormat="1">
      <c r="A664" s="39"/>
      <c r="B664" s="40"/>
      <c r="C664" s="41"/>
      <c r="D664" s="255" t="s">
        <v>151</v>
      </c>
      <c r="E664" s="41"/>
      <c r="F664" s="256" t="s">
        <v>800</v>
      </c>
      <c r="G664" s="41"/>
      <c r="H664" s="41"/>
      <c r="I664" s="221"/>
      <c r="J664" s="41"/>
      <c r="K664" s="41"/>
      <c r="L664" s="45"/>
      <c r="M664" s="222"/>
      <c r="N664" s="223"/>
      <c r="O664" s="85"/>
      <c r="P664" s="85"/>
      <c r="Q664" s="85"/>
      <c r="R664" s="85"/>
      <c r="S664" s="85"/>
      <c r="T664" s="86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T664" s="18" t="s">
        <v>151</v>
      </c>
      <c r="AU664" s="18" t="s">
        <v>83</v>
      </c>
    </row>
    <row r="665" s="13" customFormat="1">
      <c r="A665" s="13"/>
      <c r="B665" s="224"/>
      <c r="C665" s="225"/>
      <c r="D665" s="219" t="s">
        <v>139</v>
      </c>
      <c r="E665" s="226" t="s">
        <v>19</v>
      </c>
      <c r="F665" s="227" t="s">
        <v>765</v>
      </c>
      <c r="G665" s="225"/>
      <c r="H665" s="228">
        <v>7.3499999999999996</v>
      </c>
      <c r="I665" s="229"/>
      <c r="J665" s="225"/>
      <c r="K665" s="225"/>
      <c r="L665" s="230"/>
      <c r="M665" s="231"/>
      <c r="N665" s="232"/>
      <c r="O665" s="232"/>
      <c r="P665" s="232"/>
      <c r="Q665" s="232"/>
      <c r="R665" s="232"/>
      <c r="S665" s="232"/>
      <c r="T665" s="23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34" t="s">
        <v>139</v>
      </c>
      <c r="AU665" s="234" t="s">
        <v>83</v>
      </c>
      <c r="AV665" s="13" t="s">
        <v>83</v>
      </c>
      <c r="AW665" s="13" t="s">
        <v>35</v>
      </c>
      <c r="AX665" s="13" t="s">
        <v>73</v>
      </c>
      <c r="AY665" s="234" t="s">
        <v>128</v>
      </c>
    </row>
    <row r="666" s="13" customFormat="1">
      <c r="A666" s="13"/>
      <c r="B666" s="224"/>
      <c r="C666" s="225"/>
      <c r="D666" s="219" t="s">
        <v>139</v>
      </c>
      <c r="E666" s="226" t="s">
        <v>19</v>
      </c>
      <c r="F666" s="227" t="s">
        <v>766</v>
      </c>
      <c r="G666" s="225"/>
      <c r="H666" s="228">
        <v>31.510000000000002</v>
      </c>
      <c r="I666" s="229"/>
      <c r="J666" s="225"/>
      <c r="K666" s="225"/>
      <c r="L666" s="230"/>
      <c r="M666" s="231"/>
      <c r="N666" s="232"/>
      <c r="O666" s="232"/>
      <c r="P666" s="232"/>
      <c r="Q666" s="232"/>
      <c r="R666" s="232"/>
      <c r="S666" s="232"/>
      <c r="T666" s="23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34" t="s">
        <v>139</v>
      </c>
      <c r="AU666" s="234" t="s">
        <v>83</v>
      </c>
      <c r="AV666" s="13" t="s">
        <v>83</v>
      </c>
      <c r="AW666" s="13" t="s">
        <v>35</v>
      </c>
      <c r="AX666" s="13" t="s">
        <v>73</v>
      </c>
      <c r="AY666" s="234" t="s">
        <v>128</v>
      </c>
    </row>
    <row r="667" s="14" customFormat="1">
      <c r="A667" s="14"/>
      <c r="B667" s="235"/>
      <c r="C667" s="236"/>
      <c r="D667" s="219" t="s">
        <v>139</v>
      </c>
      <c r="E667" s="237" t="s">
        <v>19</v>
      </c>
      <c r="F667" s="238" t="s">
        <v>144</v>
      </c>
      <c r="G667" s="236"/>
      <c r="H667" s="239">
        <v>38.859999999999999</v>
      </c>
      <c r="I667" s="240"/>
      <c r="J667" s="236"/>
      <c r="K667" s="236"/>
      <c r="L667" s="241"/>
      <c r="M667" s="242"/>
      <c r="N667" s="243"/>
      <c r="O667" s="243"/>
      <c r="P667" s="243"/>
      <c r="Q667" s="243"/>
      <c r="R667" s="243"/>
      <c r="S667" s="243"/>
      <c r="T667" s="24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45" t="s">
        <v>139</v>
      </c>
      <c r="AU667" s="245" t="s">
        <v>83</v>
      </c>
      <c r="AV667" s="14" t="s">
        <v>136</v>
      </c>
      <c r="AW667" s="14" t="s">
        <v>35</v>
      </c>
      <c r="AX667" s="14" t="s">
        <v>81</v>
      </c>
      <c r="AY667" s="245" t="s">
        <v>128</v>
      </c>
    </row>
    <row r="668" s="2" customFormat="1" ht="16.5" customHeight="1">
      <c r="A668" s="39"/>
      <c r="B668" s="40"/>
      <c r="C668" s="246" t="s">
        <v>801</v>
      </c>
      <c r="D668" s="246" t="s">
        <v>145</v>
      </c>
      <c r="E668" s="247" t="s">
        <v>802</v>
      </c>
      <c r="F668" s="248" t="s">
        <v>803</v>
      </c>
      <c r="G668" s="249" t="s">
        <v>345</v>
      </c>
      <c r="H668" s="250">
        <v>705.74000000000001</v>
      </c>
      <c r="I668" s="251"/>
      <c r="J668" s="252">
        <f>ROUND(I668*H668,2)</f>
        <v>0</v>
      </c>
      <c r="K668" s="248" t="s">
        <v>134</v>
      </c>
      <c r="L668" s="45"/>
      <c r="M668" s="253" t="s">
        <v>19</v>
      </c>
      <c r="N668" s="254" t="s">
        <v>44</v>
      </c>
      <c r="O668" s="85"/>
      <c r="P668" s="215">
        <f>O668*H668</f>
        <v>0</v>
      </c>
      <c r="Q668" s="215">
        <v>0.00011</v>
      </c>
      <c r="R668" s="215">
        <f>Q668*H668</f>
        <v>0.077631400000000003</v>
      </c>
      <c r="S668" s="215">
        <v>0</v>
      </c>
      <c r="T668" s="216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17" t="s">
        <v>136</v>
      </c>
      <c r="AT668" s="217" t="s">
        <v>145</v>
      </c>
      <c r="AU668" s="217" t="s">
        <v>83</v>
      </c>
      <c r="AY668" s="18" t="s">
        <v>128</v>
      </c>
      <c r="BE668" s="218">
        <f>IF(N668="základní",J668,0)</f>
        <v>0</v>
      </c>
      <c r="BF668" s="218">
        <f>IF(N668="snížená",J668,0)</f>
        <v>0</v>
      </c>
      <c r="BG668" s="218">
        <f>IF(N668="zákl. přenesená",J668,0)</f>
        <v>0</v>
      </c>
      <c r="BH668" s="218">
        <f>IF(N668="sníž. přenesená",J668,0)</f>
        <v>0</v>
      </c>
      <c r="BI668" s="218">
        <f>IF(N668="nulová",J668,0)</f>
        <v>0</v>
      </c>
      <c r="BJ668" s="18" t="s">
        <v>81</v>
      </c>
      <c r="BK668" s="218">
        <f>ROUND(I668*H668,2)</f>
        <v>0</v>
      </c>
      <c r="BL668" s="18" t="s">
        <v>136</v>
      </c>
      <c r="BM668" s="217" t="s">
        <v>804</v>
      </c>
    </row>
    <row r="669" s="2" customFormat="1">
      <c r="A669" s="39"/>
      <c r="B669" s="40"/>
      <c r="C669" s="41"/>
      <c r="D669" s="219" t="s">
        <v>138</v>
      </c>
      <c r="E669" s="41"/>
      <c r="F669" s="220" t="s">
        <v>805</v>
      </c>
      <c r="G669" s="41"/>
      <c r="H669" s="41"/>
      <c r="I669" s="221"/>
      <c r="J669" s="41"/>
      <c r="K669" s="41"/>
      <c r="L669" s="45"/>
      <c r="M669" s="222"/>
      <c r="N669" s="223"/>
      <c r="O669" s="85"/>
      <c r="P669" s="85"/>
      <c r="Q669" s="85"/>
      <c r="R669" s="85"/>
      <c r="S669" s="85"/>
      <c r="T669" s="86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T669" s="18" t="s">
        <v>138</v>
      </c>
      <c r="AU669" s="18" t="s">
        <v>83</v>
      </c>
    </row>
    <row r="670" s="2" customFormat="1">
      <c r="A670" s="39"/>
      <c r="B670" s="40"/>
      <c r="C670" s="41"/>
      <c r="D670" s="255" t="s">
        <v>151</v>
      </c>
      <c r="E670" s="41"/>
      <c r="F670" s="256" t="s">
        <v>806</v>
      </c>
      <c r="G670" s="41"/>
      <c r="H670" s="41"/>
      <c r="I670" s="221"/>
      <c r="J670" s="41"/>
      <c r="K670" s="41"/>
      <c r="L670" s="45"/>
      <c r="M670" s="222"/>
      <c r="N670" s="223"/>
      <c r="O670" s="85"/>
      <c r="P670" s="85"/>
      <c r="Q670" s="85"/>
      <c r="R670" s="85"/>
      <c r="S670" s="85"/>
      <c r="T670" s="86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T670" s="18" t="s">
        <v>151</v>
      </c>
      <c r="AU670" s="18" t="s">
        <v>83</v>
      </c>
    </row>
    <row r="671" s="13" customFormat="1">
      <c r="A671" s="13"/>
      <c r="B671" s="224"/>
      <c r="C671" s="225"/>
      <c r="D671" s="219" t="s">
        <v>139</v>
      </c>
      <c r="E671" s="226" t="s">
        <v>19</v>
      </c>
      <c r="F671" s="227" t="s">
        <v>773</v>
      </c>
      <c r="G671" s="225"/>
      <c r="H671" s="228">
        <v>705.74000000000001</v>
      </c>
      <c r="I671" s="229"/>
      <c r="J671" s="225"/>
      <c r="K671" s="225"/>
      <c r="L671" s="230"/>
      <c r="M671" s="231"/>
      <c r="N671" s="232"/>
      <c r="O671" s="232"/>
      <c r="P671" s="232"/>
      <c r="Q671" s="232"/>
      <c r="R671" s="232"/>
      <c r="S671" s="232"/>
      <c r="T671" s="23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34" t="s">
        <v>139</v>
      </c>
      <c r="AU671" s="234" t="s">
        <v>83</v>
      </c>
      <c r="AV671" s="13" t="s">
        <v>83</v>
      </c>
      <c r="AW671" s="13" t="s">
        <v>35</v>
      </c>
      <c r="AX671" s="13" t="s">
        <v>81</v>
      </c>
      <c r="AY671" s="234" t="s">
        <v>128</v>
      </c>
    </row>
    <row r="672" s="2" customFormat="1" ht="16.5" customHeight="1">
      <c r="A672" s="39"/>
      <c r="B672" s="40"/>
      <c r="C672" s="246" t="s">
        <v>807</v>
      </c>
      <c r="D672" s="246" t="s">
        <v>145</v>
      </c>
      <c r="E672" s="247" t="s">
        <v>808</v>
      </c>
      <c r="F672" s="248" t="s">
        <v>809</v>
      </c>
      <c r="G672" s="249" t="s">
        <v>345</v>
      </c>
      <c r="H672" s="250">
        <v>909.84000000000003</v>
      </c>
      <c r="I672" s="251"/>
      <c r="J672" s="252">
        <f>ROUND(I672*H672,2)</f>
        <v>0</v>
      </c>
      <c r="K672" s="248" t="s">
        <v>134</v>
      </c>
      <c r="L672" s="45"/>
      <c r="M672" s="253" t="s">
        <v>19</v>
      </c>
      <c r="N672" s="254" t="s">
        <v>44</v>
      </c>
      <c r="O672" s="85"/>
      <c r="P672" s="215">
        <f>O672*H672</f>
        <v>0</v>
      </c>
      <c r="Q672" s="215">
        <v>0.00064999999999999997</v>
      </c>
      <c r="R672" s="215">
        <f>Q672*H672</f>
        <v>0.59139600000000003</v>
      </c>
      <c r="S672" s="215">
        <v>0</v>
      </c>
      <c r="T672" s="216">
        <f>S672*H672</f>
        <v>0</v>
      </c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R672" s="217" t="s">
        <v>136</v>
      </c>
      <c r="AT672" s="217" t="s">
        <v>145</v>
      </c>
      <c r="AU672" s="217" t="s">
        <v>83</v>
      </c>
      <c r="AY672" s="18" t="s">
        <v>128</v>
      </c>
      <c r="BE672" s="218">
        <f>IF(N672="základní",J672,0)</f>
        <v>0</v>
      </c>
      <c r="BF672" s="218">
        <f>IF(N672="snížená",J672,0)</f>
        <v>0</v>
      </c>
      <c r="BG672" s="218">
        <f>IF(N672="zákl. přenesená",J672,0)</f>
        <v>0</v>
      </c>
      <c r="BH672" s="218">
        <f>IF(N672="sníž. přenesená",J672,0)</f>
        <v>0</v>
      </c>
      <c r="BI672" s="218">
        <f>IF(N672="nulová",J672,0)</f>
        <v>0</v>
      </c>
      <c r="BJ672" s="18" t="s">
        <v>81</v>
      </c>
      <c r="BK672" s="218">
        <f>ROUND(I672*H672,2)</f>
        <v>0</v>
      </c>
      <c r="BL672" s="18" t="s">
        <v>136</v>
      </c>
      <c r="BM672" s="217" t="s">
        <v>810</v>
      </c>
    </row>
    <row r="673" s="2" customFormat="1">
      <c r="A673" s="39"/>
      <c r="B673" s="40"/>
      <c r="C673" s="41"/>
      <c r="D673" s="219" t="s">
        <v>138</v>
      </c>
      <c r="E673" s="41"/>
      <c r="F673" s="220" t="s">
        <v>811</v>
      </c>
      <c r="G673" s="41"/>
      <c r="H673" s="41"/>
      <c r="I673" s="221"/>
      <c r="J673" s="41"/>
      <c r="K673" s="41"/>
      <c r="L673" s="45"/>
      <c r="M673" s="222"/>
      <c r="N673" s="223"/>
      <c r="O673" s="85"/>
      <c r="P673" s="85"/>
      <c r="Q673" s="85"/>
      <c r="R673" s="85"/>
      <c r="S673" s="85"/>
      <c r="T673" s="86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T673" s="18" t="s">
        <v>138</v>
      </c>
      <c r="AU673" s="18" t="s">
        <v>83</v>
      </c>
    </row>
    <row r="674" s="2" customFormat="1">
      <c r="A674" s="39"/>
      <c r="B674" s="40"/>
      <c r="C674" s="41"/>
      <c r="D674" s="255" t="s">
        <v>151</v>
      </c>
      <c r="E674" s="41"/>
      <c r="F674" s="256" t="s">
        <v>812</v>
      </c>
      <c r="G674" s="41"/>
      <c r="H674" s="41"/>
      <c r="I674" s="221"/>
      <c r="J674" s="41"/>
      <c r="K674" s="41"/>
      <c r="L674" s="45"/>
      <c r="M674" s="222"/>
      <c r="N674" s="223"/>
      <c r="O674" s="85"/>
      <c r="P674" s="85"/>
      <c r="Q674" s="85"/>
      <c r="R674" s="85"/>
      <c r="S674" s="85"/>
      <c r="T674" s="86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T674" s="18" t="s">
        <v>151</v>
      </c>
      <c r="AU674" s="18" t="s">
        <v>83</v>
      </c>
    </row>
    <row r="675" s="13" customFormat="1">
      <c r="A675" s="13"/>
      <c r="B675" s="224"/>
      <c r="C675" s="225"/>
      <c r="D675" s="219" t="s">
        <v>139</v>
      </c>
      <c r="E675" s="226" t="s">
        <v>19</v>
      </c>
      <c r="F675" s="227" t="s">
        <v>780</v>
      </c>
      <c r="G675" s="225"/>
      <c r="H675" s="228">
        <v>909.84000000000003</v>
      </c>
      <c r="I675" s="229"/>
      <c r="J675" s="225"/>
      <c r="K675" s="225"/>
      <c r="L675" s="230"/>
      <c r="M675" s="231"/>
      <c r="N675" s="232"/>
      <c r="O675" s="232"/>
      <c r="P675" s="232"/>
      <c r="Q675" s="232"/>
      <c r="R675" s="232"/>
      <c r="S675" s="232"/>
      <c r="T675" s="23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34" t="s">
        <v>139</v>
      </c>
      <c r="AU675" s="234" t="s">
        <v>83</v>
      </c>
      <c r="AV675" s="13" t="s">
        <v>83</v>
      </c>
      <c r="AW675" s="13" t="s">
        <v>35</v>
      </c>
      <c r="AX675" s="13" t="s">
        <v>81</v>
      </c>
      <c r="AY675" s="234" t="s">
        <v>128</v>
      </c>
    </row>
    <row r="676" s="2" customFormat="1" ht="16.5" customHeight="1">
      <c r="A676" s="39"/>
      <c r="B676" s="40"/>
      <c r="C676" s="246" t="s">
        <v>813</v>
      </c>
      <c r="D676" s="246" t="s">
        <v>145</v>
      </c>
      <c r="E676" s="247" t="s">
        <v>814</v>
      </c>
      <c r="F676" s="248" t="s">
        <v>815</v>
      </c>
      <c r="G676" s="249" t="s">
        <v>345</v>
      </c>
      <c r="H676" s="250">
        <v>695.75999999999999</v>
      </c>
      <c r="I676" s="251"/>
      <c r="J676" s="252">
        <f>ROUND(I676*H676,2)</f>
        <v>0</v>
      </c>
      <c r="K676" s="248" t="s">
        <v>134</v>
      </c>
      <c r="L676" s="45"/>
      <c r="M676" s="253" t="s">
        <v>19</v>
      </c>
      <c r="N676" s="254" t="s">
        <v>44</v>
      </c>
      <c r="O676" s="85"/>
      <c r="P676" s="215">
        <f>O676*H676</f>
        <v>0</v>
      </c>
      <c r="Q676" s="215">
        <v>0.00038000000000000002</v>
      </c>
      <c r="R676" s="215">
        <f>Q676*H676</f>
        <v>0.26438880000000003</v>
      </c>
      <c r="S676" s="215">
        <v>0</v>
      </c>
      <c r="T676" s="216">
        <f>S676*H676</f>
        <v>0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217" t="s">
        <v>136</v>
      </c>
      <c r="AT676" s="217" t="s">
        <v>145</v>
      </c>
      <c r="AU676" s="217" t="s">
        <v>83</v>
      </c>
      <c r="AY676" s="18" t="s">
        <v>128</v>
      </c>
      <c r="BE676" s="218">
        <f>IF(N676="základní",J676,0)</f>
        <v>0</v>
      </c>
      <c r="BF676" s="218">
        <f>IF(N676="snížená",J676,0)</f>
        <v>0</v>
      </c>
      <c r="BG676" s="218">
        <f>IF(N676="zákl. přenesená",J676,0)</f>
        <v>0</v>
      </c>
      <c r="BH676" s="218">
        <f>IF(N676="sníž. přenesená",J676,0)</f>
        <v>0</v>
      </c>
      <c r="BI676" s="218">
        <f>IF(N676="nulová",J676,0)</f>
        <v>0</v>
      </c>
      <c r="BJ676" s="18" t="s">
        <v>81</v>
      </c>
      <c r="BK676" s="218">
        <f>ROUND(I676*H676,2)</f>
        <v>0</v>
      </c>
      <c r="BL676" s="18" t="s">
        <v>136</v>
      </c>
      <c r="BM676" s="217" t="s">
        <v>816</v>
      </c>
    </row>
    <row r="677" s="2" customFormat="1">
      <c r="A677" s="39"/>
      <c r="B677" s="40"/>
      <c r="C677" s="41"/>
      <c r="D677" s="219" t="s">
        <v>138</v>
      </c>
      <c r="E677" s="41"/>
      <c r="F677" s="220" t="s">
        <v>817</v>
      </c>
      <c r="G677" s="41"/>
      <c r="H677" s="41"/>
      <c r="I677" s="221"/>
      <c r="J677" s="41"/>
      <c r="K677" s="41"/>
      <c r="L677" s="45"/>
      <c r="M677" s="222"/>
      <c r="N677" s="223"/>
      <c r="O677" s="85"/>
      <c r="P677" s="85"/>
      <c r="Q677" s="85"/>
      <c r="R677" s="85"/>
      <c r="S677" s="85"/>
      <c r="T677" s="86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T677" s="18" t="s">
        <v>138</v>
      </c>
      <c r="AU677" s="18" t="s">
        <v>83</v>
      </c>
    </row>
    <row r="678" s="2" customFormat="1">
      <c r="A678" s="39"/>
      <c r="B678" s="40"/>
      <c r="C678" s="41"/>
      <c r="D678" s="255" t="s">
        <v>151</v>
      </c>
      <c r="E678" s="41"/>
      <c r="F678" s="256" t="s">
        <v>818</v>
      </c>
      <c r="G678" s="41"/>
      <c r="H678" s="41"/>
      <c r="I678" s="221"/>
      <c r="J678" s="41"/>
      <c r="K678" s="41"/>
      <c r="L678" s="45"/>
      <c r="M678" s="222"/>
      <c r="N678" s="223"/>
      <c r="O678" s="85"/>
      <c r="P678" s="85"/>
      <c r="Q678" s="85"/>
      <c r="R678" s="85"/>
      <c r="S678" s="85"/>
      <c r="T678" s="86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T678" s="18" t="s">
        <v>151</v>
      </c>
      <c r="AU678" s="18" t="s">
        <v>83</v>
      </c>
    </row>
    <row r="679" s="13" customFormat="1">
      <c r="A679" s="13"/>
      <c r="B679" s="224"/>
      <c r="C679" s="225"/>
      <c r="D679" s="219" t="s">
        <v>139</v>
      </c>
      <c r="E679" s="226" t="s">
        <v>19</v>
      </c>
      <c r="F679" s="227" t="s">
        <v>787</v>
      </c>
      <c r="G679" s="225"/>
      <c r="H679" s="228">
        <v>200.24000000000001</v>
      </c>
      <c r="I679" s="229"/>
      <c r="J679" s="225"/>
      <c r="K679" s="225"/>
      <c r="L679" s="230"/>
      <c r="M679" s="231"/>
      <c r="N679" s="232"/>
      <c r="O679" s="232"/>
      <c r="P679" s="232"/>
      <c r="Q679" s="232"/>
      <c r="R679" s="232"/>
      <c r="S679" s="232"/>
      <c r="T679" s="23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34" t="s">
        <v>139</v>
      </c>
      <c r="AU679" s="234" t="s">
        <v>83</v>
      </c>
      <c r="AV679" s="13" t="s">
        <v>83</v>
      </c>
      <c r="AW679" s="13" t="s">
        <v>35</v>
      </c>
      <c r="AX679" s="13" t="s">
        <v>73</v>
      </c>
      <c r="AY679" s="234" t="s">
        <v>128</v>
      </c>
    </row>
    <row r="680" s="13" customFormat="1">
      <c r="A680" s="13"/>
      <c r="B680" s="224"/>
      <c r="C680" s="225"/>
      <c r="D680" s="219" t="s">
        <v>139</v>
      </c>
      <c r="E680" s="226" t="s">
        <v>19</v>
      </c>
      <c r="F680" s="227" t="s">
        <v>788</v>
      </c>
      <c r="G680" s="225"/>
      <c r="H680" s="228">
        <v>495.51999999999998</v>
      </c>
      <c r="I680" s="229"/>
      <c r="J680" s="225"/>
      <c r="K680" s="225"/>
      <c r="L680" s="230"/>
      <c r="M680" s="231"/>
      <c r="N680" s="232"/>
      <c r="O680" s="232"/>
      <c r="P680" s="232"/>
      <c r="Q680" s="232"/>
      <c r="R680" s="232"/>
      <c r="S680" s="232"/>
      <c r="T680" s="23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34" t="s">
        <v>139</v>
      </c>
      <c r="AU680" s="234" t="s">
        <v>83</v>
      </c>
      <c r="AV680" s="13" t="s">
        <v>83</v>
      </c>
      <c r="AW680" s="13" t="s">
        <v>35</v>
      </c>
      <c r="AX680" s="13" t="s">
        <v>73</v>
      </c>
      <c r="AY680" s="234" t="s">
        <v>128</v>
      </c>
    </row>
    <row r="681" s="14" customFormat="1">
      <c r="A681" s="14"/>
      <c r="B681" s="235"/>
      <c r="C681" s="236"/>
      <c r="D681" s="219" t="s">
        <v>139</v>
      </c>
      <c r="E681" s="237" t="s">
        <v>19</v>
      </c>
      <c r="F681" s="238" t="s">
        <v>144</v>
      </c>
      <c r="G681" s="236"/>
      <c r="H681" s="239">
        <v>695.75999999999999</v>
      </c>
      <c r="I681" s="240"/>
      <c r="J681" s="236"/>
      <c r="K681" s="236"/>
      <c r="L681" s="241"/>
      <c r="M681" s="242"/>
      <c r="N681" s="243"/>
      <c r="O681" s="243"/>
      <c r="P681" s="243"/>
      <c r="Q681" s="243"/>
      <c r="R681" s="243"/>
      <c r="S681" s="243"/>
      <c r="T681" s="24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45" t="s">
        <v>139</v>
      </c>
      <c r="AU681" s="245" t="s">
        <v>83</v>
      </c>
      <c r="AV681" s="14" t="s">
        <v>136</v>
      </c>
      <c r="AW681" s="14" t="s">
        <v>35</v>
      </c>
      <c r="AX681" s="14" t="s">
        <v>81</v>
      </c>
      <c r="AY681" s="245" t="s">
        <v>128</v>
      </c>
    </row>
    <row r="682" s="2" customFormat="1" ht="16.5" customHeight="1">
      <c r="A682" s="39"/>
      <c r="B682" s="40"/>
      <c r="C682" s="246" t="s">
        <v>819</v>
      </c>
      <c r="D682" s="246" t="s">
        <v>145</v>
      </c>
      <c r="E682" s="247" t="s">
        <v>820</v>
      </c>
      <c r="F682" s="248" t="s">
        <v>821</v>
      </c>
      <c r="G682" s="249" t="s">
        <v>148</v>
      </c>
      <c r="H682" s="250">
        <v>0.5</v>
      </c>
      <c r="I682" s="251"/>
      <c r="J682" s="252">
        <f>ROUND(I682*H682,2)</f>
        <v>0</v>
      </c>
      <c r="K682" s="248" t="s">
        <v>134</v>
      </c>
      <c r="L682" s="45"/>
      <c r="M682" s="253" t="s">
        <v>19</v>
      </c>
      <c r="N682" s="254" t="s">
        <v>44</v>
      </c>
      <c r="O682" s="85"/>
      <c r="P682" s="215">
        <f>O682*H682</f>
        <v>0</v>
      </c>
      <c r="Q682" s="215">
        <v>0.0025999999999999999</v>
      </c>
      <c r="R682" s="215">
        <f>Q682*H682</f>
        <v>0.0012999999999999999</v>
      </c>
      <c r="S682" s="215">
        <v>0</v>
      </c>
      <c r="T682" s="216">
        <f>S682*H682</f>
        <v>0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217" t="s">
        <v>136</v>
      </c>
      <c r="AT682" s="217" t="s">
        <v>145</v>
      </c>
      <c r="AU682" s="217" t="s">
        <v>83</v>
      </c>
      <c r="AY682" s="18" t="s">
        <v>128</v>
      </c>
      <c r="BE682" s="218">
        <f>IF(N682="základní",J682,0)</f>
        <v>0</v>
      </c>
      <c r="BF682" s="218">
        <f>IF(N682="snížená",J682,0)</f>
        <v>0</v>
      </c>
      <c r="BG682" s="218">
        <f>IF(N682="zákl. přenesená",J682,0)</f>
        <v>0</v>
      </c>
      <c r="BH682" s="218">
        <f>IF(N682="sníž. přenesená",J682,0)</f>
        <v>0</v>
      </c>
      <c r="BI682" s="218">
        <f>IF(N682="nulová",J682,0)</f>
        <v>0</v>
      </c>
      <c r="BJ682" s="18" t="s">
        <v>81</v>
      </c>
      <c r="BK682" s="218">
        <f>ROUND(I682*H682,2)</f>
        <v>0</v>
      </c>
      <c r="BL682" s="18" t="s">
        <v>136</v>
      </c>
      <c r="BM682" s="217" t="s">
        <v>822</v>
      </c>
    </row>
    <row r="683" s="2" customFormat="1">
      <c r="A683" s="39"/>
      <c r="B683" s="40"/>
      <c r="C683" s="41"/>
      <c r="D683" s="219" t="s">
        <v>138</v>
      </c>
      <c r="E683" s="41"/>
      <c r="F683" s="220" t="s">
        <v>823</v>
      </c>
      <c r="G683" s="41"/>
      <c r="H683" s="41"/>
      <c r="I683" s="221"/>
      <c r="J683" s="41"/>
      <c r="K683" s="41"/>
      <c r="L683" s="45"/>
      <c r="M683" s="222"/>
      <c r="N683" s="223"/>
      <c r="O683" s="85"/>
      <c r="P683" s="85"/>
      <c r="Q683" s="85"/>
      <c r="R683" s="85"/>
      <c r="S683" s="85"/>
      <c r="T683" s="86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T683" s="18" t="s">
        <v>138</v>
      </c>
      <c r="AU683" s="18" t="s">
        <v>83</v>
      </c>
    </row>
    <row r="684" s="2" customFormat="1">
      <c r="A684" s="39"/>
      <c r="B684" s="40"/>
      <c r="C684" s="41"/>
      <c r="D684" s="255" t="s">
        <v>151</v>
      </c>
      <c r="E684" s="41"/>
      <c r="F684" s="256" t="s">
        <v>824</v>
      </c>
      <c r="G684" s="41"/>
      <c r="H684" s="41"/>
      <c r="I684" s="221"/>
      <c r="J684" s="41"/>
      <c r="K684" s="41"/>
      <c r="L684" s="45"/>
      <c r="M684" s="222"/>
      <c r="N684" s="223"/>
      <c r="O684" s="85"/>
      <c r="P684" s="85"/>
      <c r="Q684" s="85"/>
      <c r="R684" s="85"/>
      <c r="S684" s="85"/>
      <c r="T684" s="86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T684" s="18" t="s">
        <v>151</v>
      </c>
      <c r="AU684" s="18" t="s">
        <v>83</v>
      </c>
    </row>
    <row r="685" s="2" customFormat="1" ht="16.5" customHeight="1">
      <c r="A685" s="39"/>
      <c r="B685" s="40"/>
      <c r="C685" s="246" t="s">
        <v>825</v>
      </c>
      <c r="D685" s="246" t="s">
        <v>145</v>
      </c>
      <c r="E685" s="247" t="s">
        <v>826</v>
      </c>
      <c r="F685" s="248" t="s">
        <v>827</v>
      </c>
      <c r="G685" s="249" t="s">
        <v>345</v>
      </c>
      <c r="H685" s="250">
        <v>38.840000000000003</v>
      </c>
      <c r="I685" s="251"/>
      <c r="J685" s="252">
        <f>ROUND(I685*H685,2)</f>
        <v>0</v>
      </c>
      <c r="K685" s="248" t="s">
        <v>134</v>
      </c>
      <c r="L685" s="45"/>
      <c r="M685" s="253" t="s">
        <v>19</v>
      </c>
      <c r="N685" s="254" t="s">
        <v>44</v>
      </c>
      <c r="O685" s="85"/>
      <c r="P685" s="215">
        <f>O685*H685</f>
        <v>0</v>
      </c>
      <c r="Q685" s="215">
        <v>0.1295</v>
      </c>
      <c r="R685" s="215">
        <f>Q685*H685</f>
        <v>5.0297800000000006</v>
      </c>
      <c r="S685" s="215">
        <v>0</v>
      </c>
      <c r="T685" s="216">
        <f>S685*H685</f>
        <v>0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217" t="s">
        <v>136</v>
      </c>
      <c r="AT685" s="217" t="s">
        <v>145</v>
      </c>
      <c r="AU685" s="217" t="s">
        <v>83</v>
      </c>
      <c r="AY685" s="18" t="s">
        <v>128</v>
      </c>
      <c r="BE685" s="218">
        <f>IF(N685="základní",J685,0)</f>
        <v>0</v>
      </c>
      <c r="BF685" s="218">
        <f>IF(N685="snížená",J685,0)</f>
        <v>0</v>
      </c>
      <c r="BG685" s="218">
        <f>IF(N685="zákl. přenesená",J685,0)</f>
        <v>0</v>
      </c>
      <c r="BH685" s="218">
        <f>IF(N685="sníž. přenesená",J685,0)</f>
        <v>0</v>
      </c>
      <c r="BI685" s="218">
        <f>IF(N685="nulová",J685,0)</f>
        <v>0</v>
      </c>
      <c r="BJ685" s="18" t="s">
        <v>81</v>
      </c>
      <c r="BK685" s="218">
        <f>ROUND(I685*H685,2)</f>
        <v>0</v>
      </c>
      <c r="BL685" s="18" t="s">
        <v>136</v>
      </c>
      <c r="BM685" s="217" t="s">
        <v>828</v>
      </c>
    </row>
    <row r="686" s="2" customFormat="1">
      <c r="A686" s="39"/>
      <c r="B686" s="40"/>
      <c r="C686" s="41"/>
      <c r="D686" s="219" t="s">
        <v>138</v>
      </c>
      <c r="E686" s="41"/>
      <c r="F686" s="220" t="s">
        <v>829</v>
      </c>
      <c r="G686" s="41"/>
      <c r="H686" s="41"/>
      <c r="I686" s="221"/>
      <c r="J686" s="41"/>
      <c r="K686" s="41"/>
      <c r="L686" s="45"/>
      <c r="M686" s="222"/>
      <c r="N686" s="223"/>
      <c r="O686" s="85"/>
      <c r="P686" s="85"/>
      <c r="Q686" s="85"/>
      <c r="R686" s="85"/>
      <c r="S686" s="85"/>
      <c r="T686" s="86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T686" s="18" t="s">
        <v>138</v>
      </c>
      <c r="AU686" s="18" t="s">
        <v>83</v>
      </c>
    </row>
    <row r="687" s="2" customFormat="1">
      <c r="A687" s="39"/>
      <c r="B687" s="40"/>
      <c r="C687" s="41"/>
      <c r="D687" s="255" t="s">
        <v>151</v>
      </c>
      <c r="E687" s="41"/>
      <c r="F687" s="256" t="s">
        <v>830</v>
      </c>
      <c r="G687" s="41"/>
      <c r="H687" s="41"/>
      <c r="I687" s="221"/>
      <c r="J687" s="41"/>
      <c r="K687" s="41"/>
      <c r="L687" s="45"/>
      <c r="M687" s="222"/>
      <c r="N687" s="223"/>
      <c r="O687" s="85"/>
      <c r="P687" s="85"/>
      <c r="Q687" s="85"/>
      <c r="R687" s="85"/>
      <c r="S687" s="85"/>
      <c r="T687" s="86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T687" s="18" t="s">
        <v>151</v>
      </c>
      <c r="AU687" s="18" t="s">
        <v>83</v>
      </c>
    </row>
    <row r="688" s="13" customFormat="1">
      <c r="A688" s="13"/>
      <c r="B688" s="224"/>
      <c r="C688" s="225"/>
      <c r="D688" s="219" t="s">
        <v>139</v>
      </c>
      <c r="E688" s="226" t="s">
        <v>19</v>
      </c>
      <c r="F688" s="227" t="s">
        <v>831</v>
      </c>
      <c r="G688" s="225"/>
      <c r="H688" s="228">
        <v>29.91</v>
      </c>
      <c r="I688" s="229"/>
      <c r="J688" s="225"/>
      <c r="K688" s="225"/>
      <c r="L688" s="230"/>
      <c r="M688" s="231"/>
      <c r="N688" s="232"/>
      <c r="O688" s="232"/>
      <c r="P688" s="232"/>
      <c r="Q688" s="232"/>
      <c r="R688" s="232"/>
      <c r="S688" s="232"/>
      <c r="T688" s="23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34" t="s">
        <v>139</v>
      </c>
      <c r="AU688" s="234" t="s">
        <v>83</v>
      </c>
      <c r="AV688" s="13" t="s">
        <v>83</v>
      </c>
      <c r="AW688" s="13" t="s">
        <v>35</v>
      </c>
      <c r="AX688" s="13" t="s">
        <v>73</v>
      </c>
      <c r="AY688" s="234" t="s">
        <v>128</v>
      </c>
    </row>
    <row r="689" s="13" customFormat="1">
      <c r="A689" s="13"/>
      <c r="B689" s="224"/>
      <c r="C689" s="225"/>
      <c r="D689" s="219" t="s">
        <v>139</v>
      </c>
      <c r="E689" s="226" t="s">
        <v>19</v>
      </c>
      <c r="F689" s="227" t="s">
        <v>832</v>
      </c>
      <c r="G689" s="225"/>
      <c r="H689" s="228">
        <v>8.9299999999999997</v>
      </c>
      <c r="I689" s="229"/>
      <c r="J689" s="225"/>
      <c r="K689" s="225"/>
      <c r="L689" s="230"/>
      <c r="M689" s="231"/>
      <c r="N689" s="232"/>
      <c r="O689" s="232"/>
      <c r="P689" s="232"/>
      <c r="Q689" s="232"/>
      <c r="R689" s="232"/>
      <c r="S689" s="232"/>
      <c r="T689" s="23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34" t="s">
        <v>139</v>
      </c>
      <c r="AU689" s="234" t="s">
        <v>83</v>
      </c>
      <c r="AV689" s="13" t="s">
        <v>83</v>
      </c>
      <c r="AW689" s="13" t="s">
        <v>35</v>
      </c>
      <c r="AX689" s="13" t="s">
        <v>73</v>
      </c>
      <c r="AY689" s="234" t="s">
        <v>128</v>
      </c>
    </row>
    <row r="690" s="14" customFormat="1">
      <c r="A690" s="14"/>
      <c r="B690" s="235"/>
      <c r="C690" s="236"/>
      <c r="D690" s="219" t="s">
        <v>139</v>
      </c>
      <c r="E690" s="237" t="s">
        <v>19</v>
      </c>
      <c r="F690" s="238" t="s">
        <v>144</v>
      </c>
      <c r="G690" s="236"/>
      <c r="H690" s="239">
        <v>38.840000000000003</v>
      </c>
      <c r="I690" s="240"/>
      <c r="J690" s="236"/>
      <c r="K690" s="236"/>
      <c r="L690" s="241"/>
      <c r="M690" s="242"/>
      <c r="N690" s="243"/>
      <c r="O690" s="243"/>
      <c r="P690" s="243"/>
      <c r="Q690" s="243"/>
      <c r="R690" s="243"/>
      <c r="S690" s="243"/>
      <c r="T690" s="24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45" t="s">
        <v>139</v>
      </c>
      <c r="AU690" s="245" t="s">
        <v>83</v>
      </c>
      <c r="AV690" s="14" t="s">
        <v>136</v>
      </c>
      <c r="AW690" s="14" t="s">
        <v>35</v>
      </c>
      <c r="AX690" s="14" t="s">
        <v>81</v>
      </c>
      <c r="AY690" s="245" t="s">
        <v>128</v>
      </c>
    </row>
    <row r="691" s="2" customFormat="1" ht="16.5" customHeight="1">
      <c r="A691" s="39"/>
      <c r="B691" s="40"/>
      <c r="C691" s="205" t="s">
        <v>833</v>
      </c>
      <c r="D691" s="205" t="s">
        <v>130</v>
      </c>
      <c r="E691" s="206" t="s">
        <v>834</v>
      </c>
      <c r="F691" s="207" t="s">
        <v>835</v>
      </c>
      <c r="G691" s="208" t="s">
        <v>345</v>
      </c>
      <c r="H691" s="209">
        <v>38.840000000000003</v>
      </c>
      <c r="I691" s="210"/>
      <c r="J691" s="211">
        <f>ROUND(I691*H691,2)</f>
        <v>0</v>
      </c>
      <c r="K691" s="207" t="s">
        <v>134</v>
      </c>
      <c r="L691" s="212"/>
      <c r="M691" s="213" t="s">
        <v>19</v>
      </c>
      <c r="N691" s="214" t="s">
        <v>44</v>
      </c>
      <c r="O691" s="85"/>
      <c r="P691" s="215">
        <f>O691*H691</f>
        <v>0</v>
      </c>
      <c r="Q691" s="215">
        <v>0.044999999999999998</v>
      </c>
      <c r="R691" s="215">
        <f>Q691*H691</f>
        <v>1.7478</v>
      </c>
      <c r="S691" s="215">
        <v>0</v>
      </c>
      <c r="T691" s="216">
        <f>S691*H691</f>
        <v>0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217" t="s">
        <v>135</v>
      </c>
      <c r="AT691" s="217" t="s">
        <v>130</v>
      </c>
      <c r="AU691" s="217" t="s">
        <v>83</v>
      </c>
      <c r="AY691" s="18" t="s">
        <v>128</v>
      </c>
      <c r="BE691" s="218">
        <f>IF(N691="základní",J691,0)</f>
        <v>0</v>
      </c>
      <c r="BF691" s="218">
        <f>IF(N691="snížená",J691,0)</f>
        <v>0</v>
      </c>
      <c r="BG691" s="218">
        <f>IF(N691="zákl. přenesená",J691,0)</f>
        <v>0</v>
      </c>
      <c r="BH691" s="218">
        <f>IF(N691="sníž. přenesená",J691,0)</f>
        <v>0</v>
      </c>
      <c r="BI691" s="218">
        <f>IF(N691="nulová",J691,0)</f>
        <v>0</v>
      </c>
      <c r="BJ691" s="18" t="s">
        <v>81</v>
      </c>
      <c r="BK691" s="218">
        <f>ROUND(I691*H691,2)</f>
        <v>0</v>
      </c>
      <c r="BL691" s="18" t="s">
        <v>136</v>
      </c>
      <c r="BM691" s="217" t="s">
        <v>836</v>
      </c>
    </row>
    <row r="692" s="2" customFormat="1">
      <c r="A692" s="39"/>
      <c r="B692" s="40"/>
      <c r="C692" s="41"/>
      <c r="D692" s="219" t="s">
        <v>138</v>
      </c>
      <c r="E692" s="41"/>
      <c r="F692" s="220" t="s">
        <v>835</v>
      </c>
      <c r="G692" s="41"/>
      <c r="H692" s="41"/>
      <c r="I692" s="221"/>
      <c r="J692" s="41"/>
      <c r="K692" s="41"/>
      <c r="L692" s="45"/>
      <c r="M692" s="222"/>
      <c r="N692" s="223"/>
      <c r="O692" s="85"/>
      <c r="P692" s="85"/>
      <c r="Q692" s="85"/>
      <c r="R692" s="85"/>
      <c r="S692" s="85"/>
      <c r="T692" s="86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T692" s="18" t="s">
        <v>138</v>
      </c>
      <c r="AU692" s="18" t="s">
        <v>83</v>
      </c>
    </row>
    <row r="693" s="13" customFormat="1">
      <c r="A693" s="13"/>
      <c r="B693" s="224"/>
      <c r="C693" s="225"/>
      <c r="D693" s="219" t="s">
        <v>139</v>
      </c>
      <c r="E693" s="226" t="s">
        <v>19</v>
      </c>
      <c r="F693" s="227" t="s">
        <v>831</v>
      </c>
      <c r="G693" s="225"/>
      <c r="H693" s="228">
        <v>29.91</v>
      </c>
      <c r="I693" s="229"/>
      <c r="J693" s="225"/>
      <c r="K693" s="225"/>
      <c r="L693" s="230"/>
      <c r="M693" s="231"/>
      <c r="N693" s="232"/>
      <c r="O693" s="232"/>
      <c r="P693" s="232"/>
      <c r="Q693" s="232"/>
      <c r="R693" s="232"/>
      <c r="S693" s="232"/>
      <c r="T693" s="23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34" t="s">
        <v>139</v>
      </c>
      <c r="AU693" s="234" t="s">
        <v>83</v>
      </c>
      <c r="AV693" s="13" t="s">
        <v>83</v>
      </c>
      <c r="AW693" s="13" t="s">
        <v>35</v>
      </c>
      <c r="AX693" s="13" t="s">
        <v>73</v>
      </c>
      <c r="AY693" s="234" t="s">
        <v>128</v>
      </c>
    </row>
    <row r="694" s="13" customFormat="1">
      <c r="A694" s="13"/>
      <c r="B694" s="224"/>
      <c r="C694" s="225"/>
      <c r="D694" s="219" t="s">
        <v>139</v>
      </c>
      <c r="E694" s="226" t="s">
        <v>19</v>
      </c>
      <c r="F694" s="227" t="s">
        <v>832</v>
      </c>
      <c r="G694" s="225"/>
      <c r="H694" s="228">
        <v>8.9299999999999997</v>
      </c>
      <c r="I694" s="229"/>
      <c r="J694" s="225"/>
      <c r="K694" s="225"/>
      <c r="L694" s="230"/>
      <c r="M694" s="231"/>
      <c r="N694" s="232"/>
      <c r="O694" s="232"/>
      <c r="P694" s="232"/>
      <c r="Q694" s="232"/>
      <c r="R694" s="232"/>
      <c r="S694" s="232"/>
      <c r="T694" s="23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34" t="s">
        <v>139</v>
      </c>
      <c r="AU694" s="234" t="s">
        <v>83</v>
      </c>
      <c r="AV694" s="13" t="s">
        <v>83</v>
      </c>
      <c r="AW694" s="13" t="s">
        <v>35</v>
      </c>
      <c r="AX694" s="13" t="s">
        <v>73</v>
      </c>
      <c r="AY694" s="234" t="s">
        <v>128</v>
      </c>
    </row>
    <row r="695" s="14" customFormat="1">
      <c r="A695" s="14"/>
      <c r="B695" s="235"/>
      <c r="C695" s="236"/>
      <c r="D695" s="219" t="s">
        <v>139</v>
      </c>
      <c r="E695" s="237" t="s">
        <v>19</v>
      </c>
      <c r="F695" s="238" t="s">
        <v>144</v>
      </c>
      <c r="G695" s="236"/>
      <c r="H695" s="239">
        <v>38.840000000000003</v>
      </c>
      <c r="I695" s="240"/>
      <c r="J695" s="236"/>
      <c r="K695" s="236"/>
      <c r="L695" s="241"/>
      <c r="M695" s="242"/>
      <c r="N695" s="243"/>
      <c r="O695" s="243"/>
      <c r="P695" s="243"/>
      <c r="Q695" s="243"/>
      <c r="R695" s="243"/>
      <c r="S695" s="243"/>
      <c r="T695" s="24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45" t="s">
        <v>139</v>
      </c>
      <c r="AU695" s="245" t="s">
        <v>83</v>
      </c>
      <c r="AV695" s="14" t="s">
        <v>136</v>
      </c>
      <c r="AW695" s="14" t="s">
        <v>35</v>
      </c>
      <c r="AX695" s="14" t="s">
        <v>81</v>
      </c>
      <c r="AY695" s="245" t="s">
        <v>128</v>
      </c>
    </row>
    <row r="696" s="2" customFormat="1" ht="16.5" customHeight="1">
      <c r="A696" s="39"/>
      <c r="B696" s="40"/>
      <c r="C696" s="246" t="s">
        <v>837</v>
      </c>
      <c r="D696" s="246" t="s">
        <v>145</v>
      </c>
      <c r="E696" s="247" t="s">
        <v>838</v>
      </c>
      <c r="F696" s="248" t="s">
        <v>839</v>
      </c>
      <c r="G696" s="249" t="s">
        <v>345</v>
      </c>
      <c r="H696" s="250">
        <v>2721.0999999999999</v>
      </c>
      <c r="I696" s="251"/>
      <c r="J696" s="252">
        <f>ROUND(I696*H696,2)</f>
        <v>0</v>
      </c>
      <c r="K696" s="248" t="s">
        <v>134</v>
      </c>
      <c r="L696" s="45"/>
      <c r="M696" s="253" t="s">
        <v>19</v>
      </c>
      <c r="N696" s="254" t="s">
        <v>44</v>
      </c>
      <c r="O696" s="85"/>
      <c r="P696" s="215">
        <f>O696*H696</f>
        <v>0</v>
      </c>
      <c r="Q696" s="215">
        <v>0.14066999999999999</v>
      </c>
      <c r="R696" s="215">
        <f>Q696*H696</f>
        <v>382.77713699999998</v>
      </c>
      <c r="S696" s="215">
        <v>0</v>
      </c>
      <c r="T696" s="216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17" t="s">
        <v>136</v>
      </c>
      <c r="AT696" s="217" t="s">
        <v>145</v>
      </c>
      <c r="AU696" s="217" t="s">
        <v>83</v>
      </c>
      <c r="AY696" s="18" t="s">
        <v>128</v>
      </c>
      <c r="BE696" s="218">
        <f>IF(N696="základní",J696,0)</f>
        <v>0</v>
      </c>
      <c r="BF696" s="218">
        <f>IF(N696="snížená",J696,0)</f>
        <v>0</v>
      </c>
      <c r="BG696" s="218">
        <f>IF(N696="zákl. přenesená",J696,0)</f>
        <v>0</v>
      </c>
      <c r="BH696" s="218">
        <f>IF(N696="sníž. přenesená",J696,0)</f>
        <v>0</v>
      </c>
      <c r="BI696" s="218">
        <f>IF(N696="nulová",J696,0)</f>
        <v>0</v>
      </c>
      <c r="BJ696" s="18" t="s">
        <v>81</v>
      </c>
      <c r="BK696" s="218">
        <f>ROUND(I696*H696,2)</f>
        <v>0</v>
      </c>
      <c r="BL696" s="18" t="s">
        <v>136</v>
      </c>
      <c r="BM696" s="217" t="s">
        <v>840</v>
      </c>
    </row>
    <row r="697" s="2" customFormat="1">
      <c r="A697" s="39"/>
      <c r="B697" s="40"/>
      <c r="C697" s="41"/>
      <c r="D697" s="219" t="s">
        <v>138</v>
      </c>
      <c r="E697" s="41"/>
      <c r="F697" s="220" t="s">
        <v>841</v>
      </c>
      <c r="G697" s="41"/>
      <c r="H697" s="41"/>
      <c r="I697" s="221"/>
      <c r="J697" s="41"/>
      <c r="K697" s="41"/>
      <c r="L697" s="45"/>
      <c r="M697" s="222"/>
      <c r="N697" s="223"/>
      <c r="O697" s="85"/>
      <c r="P697" s="85"/>
      <c r="Q697" s="85"/>
      <c r="R697" s="85"/>
      <c r="S697" s="85"/>
      <c r="T697" s="86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T697" s="18" t="s">
        <v>138</v>
      </c>
      <c r="AU697" s="18" t="s">
        <v>83</v>
      </c>
    </row>
    <row r="698" s="2" customFormat="1">
      <c r="A698" s="39"/>
      <c r="B698" s="40"/>
      <c r="C698" s="41"/>
      <c r="D698" s="255" t="s">
        <v>151</v>
      </c>
      <c r="E698" s="41"/>
      <c r="F698" s="256" t="s">
        <v>842</v>
      </c>
      <c r="G698" s="41"/>
      <c r="H698" s="41"/>
      <c r="I698" s="221"/>
      <c r="J698" s="41"/>
      <c r="K698" s="41"/>
      <c r="L698" s="45"/>
      <c r="M698" s="222"/>
      <c r="N698" s="223"/>
      <c r="O698" s="85"/>
      <c r="P698" s="85"/>
      <c r="Q698" s="85"/>
      <c r="R698" s="85"/>
      <c r="S698" s="85"/>
      <c r="T698" s="86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T698" s="18" t="s">
        <v>151</v>
      </c>
      <c r="AU698" s="18" t="s">
        <v>83</v>
      </c>
    </row>
    <row r="699" s="13" customFormat="1">
      <c r="A699" s="13"/>
      <c r="B699" s="224"/>
      <c r="C699" s="225"/>
      <c r="D699" s="219" t="s">
        <v>139</v>
      </c>
      <c r="E699" s="226" t="s">
        <v>19</v>
      </c>
      <c r="F699" s="227" t="s">
        <v>843</v>
      </c>
      <c r="G699" s="225"/>
      <c r="H699" s="228">
        <v>2049.5599999999999</v>
      </c>
      <c r="I699" s="229"/>
      <c r="J699" s="225"/>
      <c r="K699" s="225"/>
      <c r="L699" s="230"/>
      <c r="M699" s="231"/>
      <c r="N699" s="232"/>
      <c r="O699" s="232"/>
      <c r="P699" s="232"/>
      <c r="Q699" s="232"/>
      <c r="R699" s="232"/>
      <c r="S699" s="232"/>
      <c r="T699" s="23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34" t="s">
        <v>139</v>
      </c>
      <c r="AU699" s="234" t="s">
        <v>83</v>
      </c>
      <c r="AV699" s="13" t="s">
        <v>83</v>
      </c>
      <c r="AW699" s="13" t="s">
        <v>35</v>
      </c>
      <c r="AX699" s="13" t="s">
        <v>73</v>
      </c>
      <c r="AY699" s="234" t="s">
        <v>128</v>
      </c>
    </row>
    <row r="700" s="13" customFormat="1">
      <c r="A700" s="13"/>
      <c r="B700" s="224"/>
      <c r="C700" s="225"/>
      <c r="D700" s="219" t="s">
        <v>139</v>
      </c>
      <c r="E700" s="226" t="s">
        <v>19</v>
      </c>
      <c r="F700" s="227" t="s">
        <v>844</v>
      </c>
      <c r="G700" s="225"/>
      <c r="H700" s="228">
        <v>76.680000000000007</v>
      </c>
      <c r="I700" s="229"/>
      <c r="J700" s="225"/>
      <c r="K700" s="225"/>
      <c r="L700" s="230"/>
      <c r="M700" s="231"/>
      <c r="N700" s="232"/>
      <c r="O700" s="232"/>
      <c r="P700" s="232"/>
      <c r="Q700" s="232"/>
      <c r="R700" s="232"/>
      <c r="S700" s="232"/>
      <c r="T700" s="23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34" t="s">
        <v>139</v>
      </c>
      <c r="AU700" s="234" t="s">
        <v>83</v>
      </c>
      <c r="AV700" s="13" t="s">
        <v>83</v>
      </c>
      <c r="AW700" s="13" t="s">
        <v>35</v>
      </c>
      <c r="AX700" s="13" t="s">
        <v>73</v>
      </c>
      <c r="AY700" s="234" t="s">
        <v>128</v>
      </c>
    </row>
    <row r="701" s="13" customFormat="1">
      <c r="A701" s="13"/>
      <c r="B701" s="224"/>
      <c r="C701" s="225"/>
      <c r="D701" s="219" t="s">
        <v>139</v>
      </c>
      <c r="E701" s="226" t="s">
        <v>19</v>
      </c>
      <c r="F701" s="227" t="s">
        <v>845</v>
      </c>
      <c r="G701" s="225"/>
      <c r="H701" s="228">
        <v>37.640000000000001</v>
      </c>
      <c r="I701" s="229"/>
      <c r="J701" s="225"/>
      <c r="K701" s="225"/>
      <c r="L701" s="230"/>
      <c r="M701" s="231"/>
      <c r="N701" s="232"/>
      <c r="O701" s="232"/>
      <c r="P701" s="232"/>
      <c r="Q701" s="232"/>
      <c r="R701" s="232"/>
      <c r="S701" s="232"/>
      <c r="T701" s="23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34" t="s">
        <v>139</v>
      </c>
      <c r="AU701" s="234" t="s">
        <v>83</v>
      </c>
      <c r="AV701" s="13" t="s">
        <v>83</v>
      </c>
      <c r="AW701" s="13" t="s">
        <v>35</v>
      </c>
      <c r="AX701" s="13" t="s">
        <v>73</v>
      </c>
      <c r="AY701" s="234" t="s">
        <v>128</v>
      </c>
    </row>
    <row r="702" s="13" customFormat="1">
      <c r="A702" s="13"/>
      <c r="B702" s="224"/>
      <c r="C702" s="225"/>
      <c r="D702" s="219" t="s">
        <v>139</v>
      </c>
      <c r="E702" s="226" t="s">
        <v>19</v>
      </c>
      <c r="F702" s="227" t="s">
        <v>846</v>
      </c>
      <c r="G702" s="225"/>
      <c r="H702" s="228">
        <v>173.93000000000001</v>
      </c>
      <c r="I702" s="229"/>
      <c r="J702" s="225"/>
      <c r="K702" s="225"/>
      <c r="L702" s="230"/>
      <c r="M702" s="231"/>
      <c r="N702" s="232"/>
      <c r="O702" s="232"/>
      <c r="P702" s="232"/>
      <c r="Q702" s="232"/>
      <c r="R702" s="232"/>
      <c r="S702" s="232"/>
      <c r="T702" s="23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34" t="s">
        <v>139</v>
      </c>
      <c r="AU702" s="234" t="s">
        <v>83</v>
      </c>
      <c r="AV702" s="13" t="s">
        <v>83</v>
      </c>
      <c r="AW702" s="13" t="s">
        <v>35</v>
      </c>
      <c r="AX702" s="13" t="s">
        <v>73</v>
      </c>
      <c r="AY702" s="234" t="s">
        <v>128</v>
      </c>
    </row>
    <row r="703" s="13" customFormat="1">
      <c r="A703" s="13"/>
      <c r="B703" s="224"/>
      <c r="C703" s="225"/>
      <c r="D703" s="219" t="s">
        <v>139</v>
      </c>
      <c r="E703" s="226" t="s">
        <v>19</v>
      </c>
      <c r="F703" s="227" t="s">
        <v>847</v>
      </c>
      <c r="G703" s="225"/>
      <c r="H703" s="228">
        <v>28.52</v>
      </c>
      <c r="I703" s="229"/>
      <c r="J703" s="225"/>
      <c r="K703" s="225"/>
      <c r="L703" s="230"/>
      <c r="M703" s="231"/>
      <c r="N703" s="232"/>
      <c r="O703" s="232"/>
      <c r="P703" s="232"/>
      <c r="Q703" s="232"/>
      <c r="R703" s="232"/>
      <c r="S703" s="232"/>
      <c r="T703" s="23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4" t="s">
        <v>139</v>
      </c>
      <c r="AU703" s="234" t="s">
        <v>83</v>
      </c>
      <c r="AV703" s="13" t="s">
        <v>83</v>
      </c>
      <c r="AW703" s="13" t="s">
        <v>35</v>
      </c>
      <c r="AX703" s="13" t="s">
        <v>73</v>
      </c>
      <c r="AY703" s="234" t="s">
        <v>128</v>
      </c>
    </row>
    <row r="704" s="13" customFormat="1">
      <c r="A704" s="13"/>
      <c r="B704" s="224"/>
      <c r="C704" s="225"/>
      <c r="D704" s="219" t="s">
        <v>139</v>
      </c>
      <c r="E704" s="226" t="s">
        <v>19</v>
      </c>
      <c r="F704" s="227" t="s">
        <v>848</v>
      </c>
      <c r="G704" s="225"/>
      <c r="H704" s="228">
        <v>37.049999999999997</v>
      </c>
      <c r="I704" s="229"/>
      <c r="J704" s="225"/>
      <c r="K704" s="225"/>
      <c r="L704" s="230"/>
      <c r="M704" s="231"/>
      <c r="N704" s="232"/>
      <c r="O704" s="232"/>
      <c r="P704" s="232"/>
      <c r="Q704" s="232"/>
      <c r="R704" s="232"/>
      <c r="S704" s="232"/>
      <c r="T704" s="23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34" t="s">
        <v>139</v>
      </c>
      <c r="AU704" s="234" t="s">
        <v>83</v>
      </c>
      <c r="AV704" s="13" t="s">
        <v>83</v>
      </c>
      <c r="AW704" s="13" t="s">
        <v>35</v>
      </c>
      <c r="AX704" s="13" t="s">
        <v>73</v>
      </c>
      <c r="AY704" s="234" t="s">
        <v>128</v>
      </c>
    </row>
    <row r="705" s="13" customFormat="1">
      <c r="A705" s="13"/>
      <c r="B705" s="224"/>
      <c r="C705" s="225"/>
      <c r="D705" s="219" t="s">
        <v>139</v>
      </c>
      <c r="E705" s="226" t="s">
        <v>19</v>
      </c>
      <c r="F705" s="227" t="s">
        <v>849</v>
      </c>
      <c r="G705" s="225"/>
      <c r="H705" s="228">
        <v>235.61000000000001</v>
      </c>
      <c r="I705" s="229"/>
      <c r="J705" s="225"/>
      <c r="K705" s="225"/>
      <c r="L705" s="230"/>
      <c r="M705" s="231"/>
      <c r="N705" s="232"/>
      <c r="O705" s="232"/>
      <c r="P705" s="232"/>
      <c r="Q705" s="232"/>
      <c r="R705" s="232"/>
      <c r="S705" s="232"/>
      <c r="T705" s="23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34" t="s">
        <v>139</v>
      </c>
      <c r="AU705" s="234" t="s">
        <v>83</v>
      </c>
      <c r="AV705" s="13" t="s">
        <v>83</v>
      </c>
      <c r="AW705" s="13" t="s">
        <v>35</v>
      </c>
      <c r="AX705" s="13" t="s">
        <v>73</v>
      </c>
      <c r="AY705" s="234" t="s">
        <v>128</v>
      </c>
    </row>
    <row r="706" s="13" customFormat="1">
      <c r="A706" s="13"/>
      <c r="B706" s="224"/>
      <c r="C706" s="225"/>
      <c r="D706" s="219" t="s">
        <v>139</v>
      </c>
      <c r="E706" s="226" t="s">
        <v>19</v>
      </c>
      <c r="F706" s="227" t="s">
        <v>850</v>
      </c>
      <c r="G706" s="225"/>
      <c r="H706" s="228">
        <v>82.109999999999999</v>
      </c>
      <c r="I706" s="229"/>
      <c r="J706" s="225"/>
      <c r="K706" s="225"/>
      <c r="L706" s="230"/>
      <c r="M706" s="231"/>
      <c r="N706" s="232"/>
      <c r="O706" s="232"/>
      <c r="P706" s="232"/>
      <c r="Q706" s="232"/>
      <c r="R706" s="232"/>
      <c r="S706" s="232"/>
      <c r="T706" s="23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34" t="s">
        <v>139</v>
      </c>
      <c r="AU706" s="234" t="s">
        <v>83</v>
      </c>
      <c r="AV706" s="13" t="s">
        <v>83</v>
      </c>
      <c r="AW706" s="13" t="s">
        <v>35</v>
      </c>
      <c r="AX706" s="13" t="s">
        <v>73</v>
      </c>
      <c r="AY706" s="234" t="s">
        <v>128</v>
      </c>
    </row>
    <row r="707" s="14" customFormat="1">
      <c r="A707" s="14"/>
      <c r="B707" s="235"/>
      <c r="C707" s="236"/>
      <c r="D707" s="219" t="s">
        <v>139</v>
      </c>
      <c r="E707" s="237" t="s">
        <v>19</v>
      </c>
      <c r="F707" s="238" t="s">
        <v>144</v>
      </c>
      <c r="G707" s="236"/>
      <c r="H707" s="239">
        <v>2721.0999999999999</v>
      </c>
      <c r="I707" s="240"/>
      <c r="J707" s="236"/>
      <c r="K707" s="236"/>
      <c r="L707" s="241"/>
      <c r="M707" s="242"/>
      <c r="N707" s="243"/>
      <c r="O707" s="243"/>
      <c r="P707" s="243"/>
      <c r="Q707" s="243"/>
      <c r="R707" s="243"/>
      <c r="S707" s="243"/>
      <c r="T707" s="24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45" t="s">
        <v>139</v>
      </c>
      <c r="AU707" s="245" t="s">
        <v>83</v>
      </c>
      <c r="AV707" s="14" t="s">
        <v>136</v>
      </c>
      <c r="AW707" s="14" t="s">
        <v>35</v>
      </c>
      <c r="AX707" s="14" t="s">
        <v>81</v>
      </c>
      <c r="AY707" s="245" t="s">
        <v>128</v>
      </c>
    </row>
    <row r="708" s="2" customFormat="1" ht="16.5" customHeight="1">
      <c r="A708" s="39"/>
      <c r="B708" s="40"/>
      <c r="C708" s="205" t="s">
        <v>851</v>
      </c>
      <c r="D708" s="205" t="s">
        <v>130</v>
      </c>
      <c r="E708" s="206" t="s">
        <v>852</v>
      </c>
      <c r="F708" s="207" t="s">
        <v>853</v>
      </c>
      <c r="G708" s="208" t="s">
        <v>345</v>
      </c>
      <c r="H708" s="209">
        <v>2090.5509999999999</v>
      </c>
      <c r="I708" s="210"/>
      <c r="J708" s="211">
        <f>ROUND(I708*H708,2)</f>
        <v>0</v>
      </c>
      <c r="K708" s="207" t="s">
        <v>134</v>
      </c>
      <c r="L708" s="212"/>
      <c r="M708" s="213" t="s">
        <v>19</v>
      </c>
      <c r="N708" s="214" t="s">
        <v>44</v>
      </c>
      <c r="O708" s="85"/>
      <c r="P708" s="215">
        <f>O708*H708</f>
        <v>0</v>
      </c>
      <c r="Q708" s="215">
        <v>0.104</v>
      </c>
      <c r="R708" s="215">
        <f>Q708*H708</f>
        <v>217.41730399999997</v>
      </c>
      <c r="S708" s="215">
        <v>0</v>
      </c>
      <c r="T708" s="216">
        <f>S708*H708</f>
        <v>0</v>
      </c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R708" s="217" t="s">
        <v>135</v>
      </c>
      <c r="AT708" s="217" t="s">
        <v>130</v>
      </c>
      <c r="AU708" s="217" t="s">
        <v>83</v>
      </c>
      <c r="AY708" s="18" t="s">
        <v>128</v>
      </c>
      <c r="BE708" s="218">
        <f>IF(N708="základní",J708,0)</f>
        <v>0</v>
      </c>
      <c r="BF708" s="218">
        <f>IF(N708="snížená",J708,0)</f>
        <v>0</v>
      </c>
      <c r="BG708" s="218">
        <f>IF(N708="zákl. přenesená",J708,0)</f>
        <v>0</v>
      </c>
      <c r="BH708" s="218">
        <f>IF(N708="sníž. přenesená",J708,0)</f>
        <v>0</v>
      </c>
      <c r="BI708" s="218">
        <f>IF(N708="nulová",J708,0)</f>
        <v>0</v>
      </c>
      <c r="BJ708" s="18" t="s">
        <v>81</v>
      </c>
      <c r="BK708" s="218">
        <f>ROUND(I708*H708,2)</f>
        <v>0</v>
      </c>
      <c r="BL708" s="18" t="s">
        <v>136</v>
      </c>
      <c r="BM708" s="217" t="s">
        <v>854</v>
      </c>
    </row>
    <row r="709" s="2" customFormat="1">
      <c r="A709" s="39"/>
      <c r="B709" s="40"/>
      <c r="C709" s="41"/>
      <c r="D709" s="219" t="s">
        <v>138</v>
      </c>
      <c r="E709" s="41"/>
      <c r="F709" s="220" t="s">
        <v>853</v>
      </c>
      <c r="G709" s="41"/>
      <c r="H709" s="41"/>
      <c r="I709" s="221"/>
      <c r="J709" s="41"/>
      <c r="K709" s="41"/>
      <c r="L709" s="45"/>
      <c r="M709" s="222"/>
      <c r="N709" s="223"/>
      <c r="O709" s="85"/>
      <c r="P709" s="85"/>
      <c r="Q709" s="85"/>
      <c r="R709" s="85"/>
      <c r="S709" s="85"/>
      <c r="T709" s="86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T709" s="18" t="s">
        <v>138</v>
      </c>
      <c r="AU709" s="18" t="s">
        <v>83</v>
      </c>
    </row>
    <row r="710" s="13" customFormat="1">
      <c r="A710" s="13"/>
      <c r="B710" s="224"/>
      <c r="C710" s="225"/>
      <c r="D710" s="219" t="s">
        <v>139</v>
      </c>
      <c r="E710" s="226" t="s">
        <v>19</v>
      </c>
      <c r="F710" s="227" t="s">
        <v>843</v>
      </c>
      <c r="G710" s="225"/>
      <c r="H710" s="228">
        <v>2049.5599999999999</v>
      </c>
      <c r="I710" s="229"/>
      <c r="J710" s="225"/>
      <c r="K710" s="225"/>
      <c r="L710" s="230"/>
      <c r="M710" s="231"/>
      <c r="N710" s="232"/>
      <c r="O710" s="232"/>
      <c r="P710" s="232"/>
      <c r="Q710" s="232"/>
      <c r="R710" s="232"/>
      <c r="S710" s="232"/>
      <c r="T710" s="23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4" t="s">
        <v>139</v>
      </c>
      <c r="AU710" s="234" t="s">
        <v>83</v>
      </c>
      <c r="AV710" s="13" t="s">
        <v>83</v>
      </c>
      <c r="AW710" s="13" t="s">
        <v>35</v>
      </c>
      <c r="AX710" s="13" t="s">
        <v>73</v>
      </c>
      <c r="AY710" s="234" t="s">
        <v>128</v>
      </c>
    </row>
    <row r="711" s="13" customFormat="1">
      <c r="A711" s="13"/>
      <c r="B711" s="224"/>
      <c r="C711" s="225"/>
      <c r="D711" s="219" t="s">
        <v>139</v>
      </c>
      <c r="E711" s="226" t="s">
        <v>19</v>
      </c>
      <c r="F711" s="227" t="s">
        <v>855</v>
      </c>
      <c r="G711" s="225"/>
      <c r="H711" s="228">
        <v>2090.5509999999999</v>
      </c>
      <c r="I711" s="229"/>
      <c r="J711" s="225"/>
      <c r="K711" s="225"/>
      <c r="L711" s="230"/>
      <c r="M711" s="231"/>
      <c r="N711" s="232"/>
      <c r="O711" s="232"/>
      <c r="P711" s="232"/>
      <c r="Q711" s="232"/>
      <c r="R711" s="232"/>
      <c r="S711" s="232"/>
      <c r="T711" s="23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34" t="s">
        <v>139</v>
      </c>
      <c r="AU711" s="234" t="s">
        <v>83</v>
      </c>
      <c r="AV711" s="13" t="s">
        <v>83</v>
      </c>
      <c r="AW711" s="13" t="s">
        <v>35</v>
      </c>
      <c r="AX711" s="13" t="s">
        <v>81</v>
      </c>
      <c r="AY711" s="234" t="s">
        <v>128</v>
      </c>
    </row>
    <row r="712" s="2" customFormat="1" ht="16.5" customHeight="1">
      <c r="A712" s="39"/>
      <c r="B712" s="40"/>
      <c r="C712" s="205" t="s">
        <v>856</v>
      </c>
      <c r="D712" s="205" t="s">
        <v>130</v>
      </c>
      <c r="E712" s="206" t="s">
        <v>857</v>
      </c>
      <c r="F712" s="207" t="s">
        <v>858</v>
      </c>
      <c r="G712" s="208" t="s">
        <v>345</v>
      </c>
      <c r="H712" s="209">
        <v>317.72000000000003</v>
      </c>
      <c r="I712" s="210"/>
      <c r="J712" s="211">
        <f>ROUND(I712*H712,2)</f>
        <v>0</v>
      </c>
      <c r="K712" s="207" t="s">
        <v>19</v>
      </c>
      <c r="L712" s="212"/>
      <c r="M712" s="213" t="s">
        <v>19</v>
      </c>
      <c r="N712" s="214" t="s">
        <v>44</v>
      </c>
      <c r="O712" s="85"/>
      <c r="P712" s="215">
        <f>O712*H712</f>
        <v>0</v>
      </c>
      <c r="Q712" s="215">
        <v>0.082000000000000003</v>
      </c>
      <c r="R712" s="215">
        <f>Q712*H712</f>
        <v>26.053040000000003</v>
      </c>
      <c r="S712" s="215">
        <v>0</v>
      </c>
      <c r="T712" s="216">
        <f>S712*H712</f>
        <v>0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17" t="s">
        <v>135</v>
      </c>
      <c r="AT712" s="217" t="s">
        <v>130</v>
      </c>
      <c r="AU712" s="217" t="s">
        <v>83</v>
      </c>
      <c r="AY712" s="18" t="s">
        <v>128</v>
      </c>
      <c r="BE712" s="218">
        <f>IF(N712="základní",J712,0)</f>
        <v>0</v>
      </c>
      <c r="BF712" s="218">
        <f>IF(N712="snížená",J712,0)</f>
        <v>0</v>
      </c>
      <c r="BG712" s="218">
        <f>IF(N712="zákl. přenesená",J712,0)</f>
        <v>0</v>
      </c>
      <c r="BH712" s="218">
        <f>IF(N712="sníž. přenesená",J712,0)</f>
        <v>0</v>
      </c>
      <c r="BI712" s="218">
        <f>IF(N712="nulová",J712,0)</f>
        <v>0</v>
      </c>
      <c r="BJ712" s="18" t="s">
        <v>81</v>
      </c>
      <c r="BK712" s="218">
        <f>ROUND(I712*H712,2)</f>
        <v>0</v>
      </c>
      <c r="BL712" s="18" t="s">
        <v>136</v>
      </c>
      <c r="BM712" s="217" t="s">
        <v>859</v>
      </c>
    </row>
    <row r="713" s="2" customFormat="1">
      <c r="A713" s="39"/>
      <c r="B713" s="40"/>
      <c r="C713" s="41"/>
      <c r="D713" s="219" t="s">
        <v>138</v>
      </c>
      <c r="E713" s="41"/>
      <c r="F713" s="220" t="s">
        <v>858</v>
      </c>
      <c r="G713" s="41"/>
      <c r="H713" s="41"/>
      <c r="I713" s="221"/>
      <c r="J713" s="41"/>
      <c r="K713" s="41"/>
      <c r="L713" s="45"/>
      <c r="M713" s="222"/>
      <c r="N713" s="223"/>
      <c r="O713" s="85"/>
      <c r="P713" s="85"/>
      <c r="Q713" s="85"/>
      <c r="R713" s="85"/>
      <c r="S713" s="85"/>
      <c r="T713" s="86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T713" s="18" t="s">
        <v>138</v>
      </c>
      <c r="AU713" s="18" t="s">
        <v>83</v>
      </c>
    </row>
    <row r="714" s="13" customFormat="1">
      <c r="A714" s="13"/>
      <c r="B714" s="224"/>
      <c r="C714" s="225"/>
      <c r="D714" s="219" t="s">
        <v>139</v>
      </c>
      <c r="E714" s="226" t="s">
        <v>19</v>
      </c>
      <c r="F714" s="227" t="s">
        <v>860</v>
      </c>
      <c r="G714" s="225"/>
      <c r="H714" s="228">
        <v>317.72000000000003</v>
      </c>
      <c r="I714" s="229"/>
      <c r="J714" s="225"/>
      <c r="K714" s="225"/>
      <c r="L714" s="230"/>
      <c r="M714" s="231"/>
      <c r="N714" s="232"/>
      <c r="O714" s="232"/>
      <c r="P714" s="232"/>
      <c r="Q714" s="232"/>
      <c r="R714" s="232"/>
      <c r="S714" s="232"/>
      <c r="T714" s="23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34" t="s">
        <v>139</v>
      </c>
      <c r="AU714" s="234" t="s">
        <v>83</v>
      </c>
      <c r="AV714" s="13" t="s">
        <v>83</v>
      </c>
      <c r="AW714" s="13" t="s">
        <v>35</v>
      </c>
      <c r="AX714" s="13" t="s">
        <v>81</v>
      </c>
      <c r="AY714" s="234" t="s">
        <v>128</v>
      </c>
    </row>
    <row r="715" s="2" customFormat="1" ht="24.9" customHeight="1">
      <c r="A715" s="39"/>
      <c r="B715" s="40"/>
      <c r="C715" s="205" t="s">
        <v>861</v>
      </c>
      <c r="D715" s="205" t="s">
        <v>130</v>
      </c>
      <c r="E715" s="206" t="s">
        <v>862</v>
      </c>
      <c r="F715" s="207" t="s">
        <v>863</v>
      </c>
      <c r="G715" s="208" t="s">
        <v>345</v>
      </c>
      <c r="H715" s="209">
        <v>173.93000000000001</v>
      </c>
      <c r="I715" s="210"/>
      <c r="J715" s="211">
        <f>ROUND(I715*H715,2)</f>
        <v>0</v>
      </c>
      <c r="K715" s="207" t="s">
        <v>19</v>
      </c>
      <c r="L715" s="212"/>
      <c r="M715" s="213" t="s">
        <v>19</v>
      </c>
      <c r="N715" s="214" t="s">
        <v>44</v>
      </c>
      <c r="O715" s="85"/>
      <c r="P715" s="215">
        <f>O715*H715</f>
        <v>0</v>
      </c>
      <c r="Q715" s="215">
        <v>0.105</v>
      </c>
      <c r="R715" s="215">
        <f>Q715*H715</f>
        <v>18.262650000000001</v>
      </c>
      <c r="S715" s="215">
        <v>0</v>
      </c>
      <c r="T715" s="216">
        <f>S715*H715</f>
        <v>0</v>
      </c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R715" s="217" t="s">
        <v>135</v>
      </c>
      <c r="AT715" s="217" t="s">
        <v>130</v>
      </c>
      <c r="AU715" s="217" t="s">
        <v>83</v>
      </c>
      <c r="AY715" s="18" t="s">
        <v>128</v>
      </c>
      <c r="BE715" s="218">
        <f>IF(N715="základní",J715,0)</f>
        <v>0</v>
      </c>
      <c r="BF715" s="218">
        <f>IF(N715="snížená",J715,0)</f>
        <v>0</v>
      </c>
      <c r="BG715" s="218">
        <f>IF(N715="zákl. přenesená",J715,0)</f>
        <v>0</v>
      </c>
      <c r="BH715" s="218">
        <f>IF(N715="sníž. přenesená",J715,0)</f>
        <v>0</v>
      </c>
      <c r="BI715" s="218">
        <f>IF(N715="nulová",J715,0)</f>
        <v>0</v>
      </c>
      <c r="BJ715" s="18" t="s">
        <v>81</v>
      </c>
      <c r="BK715" s="218">
        <f>ROUND(I715*H715,2)</f>
        <v>0</v>
      </c>
      <c r="BL715" s="18" t="s">
        <v>136</v>
      </c>
      <c r="BM715" s="217" t="s">
        <v>864</v>
      </c>
    </row>
    <row r="716" s="2" customFormat="1">
      <c r="A716" s="39"/>
      <c r="B716" s="40"/>
      <c r="C716" s="41"/>
      <c r="D716" s="219" t="s">
        <v>138</v>
      </c>
      <c r="E716" s="41"/>
      <c r="F716" s="220" t="s">
        <v>863</v>
      </c>
      <c r="G716" s="41"/>
      <c r="H716" s="41"/>
      <c r="I716" s="221"/>
      <c r="J716" s="41"/>
      <c r="K716" s="41"/>
      <c r="L716" s="45"/>
      <c r="M716" s="222"/>
      <c r="N716" s="223"/>
      <c r="O716" s="85"/>
      <c r="P716" s="85"/>
      <c r="Q716" s="85"/>
      <c r="R716" s="85"/>
      <c r="S716" s="85"/>
      <c r="T716" s="86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T716" s="18" t="s">
        <v>138</v>
      </c>
      <c r="AU716" s="18" t="s">
        <v>83</v>
      </c>
    </row>
    <row r="717" s="13" customFormat="1">
      <c r="A717" s="13"/>
      <c r="B717" s="224"/>
      <c r="C717" s="225"/>
      <c r="D717" s="219" t="s">
        <v>139</v>
      </c>
      <c r="E717" s="226" t="s">
        <v>19</v>
      </c>
      <c r="F717" s="227" t="s">
        <v>846</v>
      </c>
      <c r="G717" s="225"/>
      <c r="H717" s="228">
        <v>173.93000000000001</v>
      </c>
      <c r="I717" s="229"/>
      <c r="J717" s="225"/>
      <c r="K717" s="225"/>
      <c r="L717" s="230"/>
      <c r="M717" s="231"/>
      <c r="N717" s="232"/>
      <c r="O717" s="232"/>
      <c r="P717" s="232"/>
      <c r="Q717" s="232"/>
      <c r="R717" s="232"/>
      <c r="S717" s="232"/>
      <c r="T717" s="23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34" t="s">
        <v>139</v>
      </c>
      <c r="AU717" s="234" t="s">
        <v>83</v>
      </c>
      <c r="AV717" s="13" t="s">
        <v>83</v>
      </c>
      <c r="AW717" s="13" t="s">
        <v>35</v>
      </c>
      <c r="AX717" s="13" t="s">
        <v>81</v>
      </c>
      <c r="AY717" s="234" t="s">
        <v>128</v>
      </c>
    </row>
    <row r="718" s="2" customFormat="1" ht="16.5" customHeight="1">
      <c r="A718" s="39"/>
      <c r="B718" s="40"/>
      <c r="C718" s="205" t="s">
        <v>865</v>
      </c>
      <c r="D718" s="205" t="s">
        <v>130</v>
      </c>
      <c r="E718" s="206" t="s">
        <v>866</v>
      </c>
      <c r="F718" s="207" t="s">
        <v>867</v>
      </c>
      <c r="G718" s="208" t="s">
        <v>345</v>
      </c>
      <c r="H718" s="209">
        <v>28.52</v>
      </c>
      <c r="I718" s="210"/>
      <c r="J718" s="211">
        <f>ROUND(I718*H718,2)</f>
        <v>0</v>
      </c>
      <c r="K718" s="207" t="s">
        <v>19</v>
      </c>
      <c r="L718" s="212"/>
      <c r="M718" s="213" t="s">
        <v>19</v>
      </c>
      <c r="N718" s="214" t="s">
        <v>44</v>
      </c>
      <c r="O718" s="85"/>
      <c r="P718" s="215">
        <f>O718*H718</f>
        <v>0</v>
      </c>
      <c r="Q718" s="215">
        <v>0.105</v>
      </c>
      <c r="R718" s="215">
        <f>Q718*H718</f>
        <v>2.9945999999999997</v>
      </c>
      <c r="S718" s="215">
        <v>0</v>
      </c>
      <c r="T718" s="216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17" t="s">
        <v>135</v>
      </c>
      <c r="AT718" s="217" t="s">
        <v>130</v>
      </c>
      <c r="AU718" s="217" t="s">
        <v>83</v>
      </c>
      <c r="AY718" s="18" t="s">
        <v>128</v>
      </c>
      <c r="BE718" s="218">
        <f>IF(N718="základní",J718,0)</f>
        <v>0</v>
      </c>
      <c r="BF718" s="218">
        <f>IF(N718="snížená",J718,0)</f>
        <v>0</v>
      </c>
      <c r="BG718" s="218">
        <f>IF(N718="zákl. přenesená",J718,0)</f>
        <v>0</v>
      </c>
      <c r="BH718" s="218">
        <f>IF(N718="sníž. přenesená",J718,0)</f>
        <v>0</v>
      </c>
      <c r="BI718" s="218">
        <f>IF(N718="nulová",J718,0)</f>
        <v>0</v>
      </c>
      <c r="BJ718" s="18" t="s">
        <v>81</v>
      </c>
      <c r="BK718" s="218">
        <f>ROUND(I718*H718,2)</f>
        <v>0</v>
      </c>
      <c r="BL718" s="18" t="s">
        <v>136</v>
      </c>
      <c r="BM718" s="217" t="s">
        <v>868</v>
      </c>
    </row>
    <row r="719" s="2" customFormat="1">
      <c r="A719" s="39"/>
      <c r="B719" s="40"/>
      <c r="C719" s="41"/>
      <c r="D719" s="219" t="s">
        <v>138</v>
      </c>
      <c r="E719" s="41"/>
      <c r="F719" s="220" t="s">
        <v>867</v>
      </c>
      <c r="G719" s="41"/>
      <c r="H719" s="41"/>
      <c r="I719" s="221"/>
      <c r="J719" s="41"/>
      <c r="K719" s="41"/>
      <c r="L719" s="45"/>
      <c r="M719" s="222"/>
      <c r="N719" s="223"/>
      <c r="O719" s="85"/>
      <c r="P719" s="85"/>
      <c r="Q719" s="85"/>
      <c r="R719" s="85"/>
      <c r="S719" s="85"/>
      <c r="T719" s="86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T719" s="18" t="s">
        <v>138</v>
      </c>
      <c r="AU719" s="18" t="s">
        <v>83</v>
      </c>
    </row>
    <row r="720" s="13" customFormat="1">
      <c r="A720" s="13"/>
      <c r="B720" s="224"/>
      <c r="C720" s="225"/>
      <c r="D720" s="219" t="s">
        <v>139</v>
      </c>
      <c r="E720" s="226" t="s">
        <v>19</v>
      </c>
      <c r="F720" s="227" t="s">
        <v>847</v>
      </c>
      <c r="G720" s="225"/>
      <c r="H720" s="228">
        <v>28.52</v>
      </c>
      <c r="I720" s="229"/>
      <c r="J720" s="225"/>
      <c r="K720" s="225"/>
      <c r="L720" s="230"/>
      <c r="M720" s="231"/>
      <c r="N720" s="232"/>
      <c r="O720" s="232"/>
      <c r="P720" s="232"/>
      <c r="Q720" s="232"/>
      <c r="R720" s="232"/>
      <c r="S720" s="232"/>
      <c r="T720" s="23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34" t="s">
        <v>139</v>
      </c>
      <c r="AU720" s="234" t="s">
        <v>83</v>
      </c>
      <c r="AV720" s="13" t="s">
        <v>83</v>
      </c>
      <c r="AW720" s="13" t="s">
        <v>35</v>
      </c>
      <c r="AX720" s="13" t="s">
        <v>81</v>
      </c>
      <c r="AY720" s="234" t="s">
        <v>128</v>
      </c>
    </row>
    <row r="721" s="2" customFormat="1" ht="16.5" customHeight="1">
      <c r="A721" s="39"/>
      <c r="B721" s="40"/>
      <c r="C721" s="205" t="s">
        <v>869</v>
      </c>
      <c r="D721" s="205" t="s">
        <v>130</v>
      </c>
      <c r="E721" s="206" t="s">
        <v>870</v>
      </c>
      <c r="F721" s="207" t="s">
        <v>871</v>
      </c>
      <c r="G721" s="208" t="s">
        <v>345</v>
      </c>
      <c r="H721" s="209">
        <v>37.049999999999997</v>
      </c>
      <c r="I721" s="210"/>
      <c r="J721" s="211">
        <f>ROUND(I721*H721,2)</f>
        <v>0</v>
      </c>
      <c r="K721" s="207" t="s">
        <v>19</v>
      </c>
      <c r="L721" s="212"/>
      <c r="M721" s="213" t="s">
        <v>19</v>
      </c>
      <c r="N721" s="214" t="s">
        <v>44</v>
      </c>
      <c r="O721" s="85"/>
      <c r="P721" s="215">
        <f>O721*H721</f>
        <v>0</v>
      </c>
      <c r="Q721" s="215">
        <v>0.20000000000000001</v>
      </c>
      <c r="R721" s="215">
        <f>Q721*H721</f>
        <v>7.4100000000000001</v>
      </c>
      <c r="S721" s="215">
        <v>0</v>
      </c>
      <c r="T721" s="216">
        <f>S721*H721</f>
        <v>0</v>
      </c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R721" s="217" t="s">
        <v>135</v>
      </c>
      <c r="AT721" s="217" t="s">
        <v>130</v>
      </c>
      <c r="AU721" s="217" t="s">
        <v>83</v>
      </c>
      <c r="AY721" s="18" t="s">
        <v>128</v>
      </c>
      <c r="BE721" s="218">
        <f>IF(N721="základní",J721,0)</f>
        <v>0</v>
      </c>
      <c r="BF721" s="218">
        <f>IF(N721="snížená",J721,0)</f>
        <v>0</v>
      </c>
      <c r="BG721" s="218">
        <f>IF(N721="zákl. přenesená",J721,0)</f>
        <v>0</v>
      </c>
      <c r="BH721" s="218">
        <f>IF(N721="sníž. přenesená",J721,0)</f>
        <v>0</v>
      </c>
      <c r="BI721" s="218">
        <f>IF(N721="nulová",J721,0)</f>
        <v>0</v>
      </c>
      <c r="BJ721" s="18" t="s">
        <v>81</v>
      </c>
      <c r="BK721" s="218">
        <f>ROUND(I721*H721,2)</f>
        <v>0</v>
      </c>
      <c r="BL721" s="18" t="s">
        <v>136</v>
      </c>
      <c r="BM721" s="217" t="s">
        <v>872</v>
      </c>
    </row>
    <row r="722" s="2" customFormat="1">
      <c r="A722" s="39"/>
      <c r="B722" s="40"/>
      <c r="C722" s="41"/>
      <c r="D722" s="219" t="s">
        <v>138</v>
      </c>
      <c r="E722" s="41"/>
      <c r="F722" s="220" t="s">
        <v>871</v>
      </c>
      <c r="G722" s="41"/>
      <c r="H722" s="41"/>
      <c r="I722" s="221"/>
      <c r="J722" s="41"/>
      <c r="K722" s="41"/>
      <c r="L722" s="45"/>
      <c r="M722" s="222"/>
      <c r="N722" s="223"/>
      <c r="O722" s="85"/>
      <c r="P722" s="85"/>
      <c r="Q722" s="85"/>
      <c r="R722" s="85"/>
      <c r="S722" s="85"/>
      <c r="T722" s="86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T722" s="18" t="s">
        <v>138</v>
      </c>
      <c r="AU722" s="18" t="s">
        <v>83</v>
      </c>
    </row>
    <row r="723" s="13" customFormat="1">
      <c r="A723" s="13"/>
      <c r="B723" s="224"/>
      <c r="C723" s="225"/>
      <c r="D723" s="219" t="s">
        <v>139</v>
      </c>
      <c r="E723" s="226" t="s">
        <v>19</v>
      </c>
      <c r="F723" s="227" t="s">
        <v>848</v>
      </c>
      <c r="G723" s="225"/>
      <c r="H723" s="228">
        <v>37.049999999999997</v>
      </c>
      <c r="I723" s="229"/>
      <c r="J723" s="225"/>
      <c r="K723" s="225"/>
      <c r="L723" s="230"/>
      <c r="M723" s="231"/>
      <c r="N723" s="232"/>
      <c r="O723" s="232"/>
      <c r="P723" s="232"/>
      <c r="Q723" s="232"/>
      <c r="R723" s="232"/>
      <c r="S723" s="232"/>
      <c r="T723" s="23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34" t="s">
        <v>139</v>
      </c>
      <c r="AU723" s="234" t="s">
        <v>83</v>
      </c>
      <c r="AV723" s="13" t="s">
        <v>83</v>
      </c>
      <c r="AW723" s="13" t="s">
        <v>35</v>
      </c>
      <c r="AX723" s="13" t="s">
        <v>81</v>
      </c>
      <c r="AY723" s="234" t="s">
        <v>128</v>
      </c>
    </row>
    <row r="724" s="2" customFormat="1" ht="16.5" customHeight="1">
      <c r="A724" s="39"/>
      <c r="B724" s="40"/>
      <c r="C724" s="205" t="s">
        <v>873</v>
      </c>
      <c r="D724" s="205" t="s">
        <v>130</v>
      </c>
      <c r="E724" s="206" t="s">
        <v>874</v>
      </c>
      <c r="F724" s="207" t="s">
        <v>875</v>
      </c>
      <c r="G724" s="208" t="s">
        <v>345</v>
      </c>
      <c r="H724" s="209">
        <v>37.640000000000001</v>
      </c>
      <c r="I724" s="210"/>
      <c r="J724" s="211">
        <f>ROUND(I724*H724,2)</f>
        <v>0</v>
      </c>
      <c r="K724" s="207" t="s">
        <v>19</v>
      </c>
      <c r="L724" s="212"/>
      <c r="M724" s="213" t="s">
        <v>19</v>
      </c>
      <c r="N724" s="214" t="s">
        <v>44</v>
      </c>
      <c r="O724" s="85"/>
      <c r="P724" s="215">
        <f>O724*H724</f>
        <v>0</v>
      </c>
      <c r="Q724" s="215">
        <v>0.105</v>
      </c>
      <c r="R724" s="215">
        <f>Q724*H724</f>
        <v>3.9521999999999999</v>
      </c>
      <c r="S724" s="215">
        <v>0</v>
      </c>
      <c r="T724" s="216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17" t="s">
        <v>135</v>
      </c>
      <c r="AT724" s="217" t="s">
        <v>130</v>
      </c>
      <c r="AU724" s="217" t="s">
        <v>83</v>
      </c>
      <c r="AY724" s="18" t="s">
        <v>128</v>
      </c>
      <c r="BE724" s="218">
        <f>IF(N724="základní",J724,0)</f>
        <v>0</v>
      </c>
      <c r="BF724" s="218">
        <f>IF(N724="snížená",J724,0)</f>
        <v>0</v>
      </c>
      <c r="BG724" s="218">
        <f>IF(N724="zákl. přenesená",J724,0)</f>
        <v>0</v>
      </c>
      <c r="BH724" s="218">
        <f>IF(N724="sníž. přenesená",J724,0)</f>
        <v>0</v>
      </c>
      <c r="BI724" s="218">
        <f>IF(N724="nulová",J724,0)</f>
        <v>0</v>
      </c>
      <c r="BJ724" s="18" t="s">
        <v>81</v>
      </c>
      <c r="BK724" s="218">
        <f>ROUND(I724*H724,2)</f>
        <v>0</v>
      </c>
      <c r="BL724" s="18" t="s">
        <v>136</v>
      </c>
      <c r="BM724" s="217" t="s">
        <v>876</v>
      </c>
    </row>
    <row r="725" s="2" customFormat="1">
      <c r="A725" s="39"/>
      <c r="B725" s="40"/>
      <c r="C725" s="41"/>
      <c r="D725" s="219" t="s">
        <v>138</v>
      </c>
      <c r="E725" s="41"/>
      <c r="F725" s="220" t="s">
        <v>875</v>
      </c>
      <c r="G725" s="41"/>
      <c r="H725" s="41"/>
      <c r="I725" s="221"/>
      <c r="J725" s="41"/>
      <c r="K725" s="41"/>
      <c r="L725" s="45"/>
      <c r="M725" s="222"/>
      <c r="N725" s="223"/>
      <c r="O725" s="85"/>
      <c r="P725" s="85"/>
      <c r="Q725" s="85"/>
      <c r="R725" s="85"/>
      <c r="S725" s="85"/>
      <c r="T725" s="86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T725" s="18" t="s">
        <v>138</v>
      </c>
      <c r="AU725" s="18" t="s">
        <v>83</v>
      </c>
    </row>
    <row r="726" s="13" customFormat="1">
      <c r="A726" s="13"/>
      <c r="B726" s="224"/>
      <c r="C726" s="225"/>
      <c r="D726" s="219" t="s">
        <v>139</v>
      </c>
      <c r="E726" s="226" t="s">
        <v>19</v>
      </c>
      <c r="F726" s="227" t="s">
        <v>845</v>
      </c>
      <c r="G726" s="225"/>
      <c r="H726" s="228">
        <v>37.640000000000001</v>
      </c>
      <c r="I726" s="229"/>
      <c r="J726" s="225"/>
      <c r="K726" s="225"/>
      <c r="L726" s="230"/>
      <c r="M726" s="231"/>
      <c r="N726" s="232"/>
      <c r="O726" s="232"/>
      <c r="P726" s="232"/>
      <c r="Q726" s="232"/>
      <c r="R726" s="232"/>
      <c r="S726" s="232"/>
      <c r="T726" s="23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34" t="s">
        <v>139</v>
      </c>
      <c r="AU726" s="234" t="s">
        <v>83</v>
      </c>
      <c r="AV726" s="13" t="s">
        <v>83</v>
      </c>
      <c r="AW726" s="13" t="s">
        <v>35</v>
      </c>
      <c r="AX726" s="13" t="s">
        <v>81</v>
      </c>
      <c r="AY726" s="234" t="s">
        <v>128</v>
      </c>
    </row>
    <row r="727" s="2" customFormat="1" ht="16.5" customHeight="1">
      <c r="A727" s="39"/>
      <c r="B727" s="40"/>
      <c r="C727" s="205" t="s">
        <v>877</v>
      </c>
      <c r="D727" s="205" t="s">
        <v>130</v>
      </c>
      <c r="E727" s="206" t="s">
        <v>878</v>
      </c>
      <c r="F727" s="207" t="s">
        <v>879</v>
      </c>
      <c r="G727" s="208" t="s">
        <v>345</v>
      </c>
      <c r="H727" s="209">
        <v>76.680000000000007</v>
      </c>
      <c r="I727" s="210"/>
      <c r="J727" s="211">
        <f>ROUND(I727*H727,2)</f>
        <v>0</v>
      </c>
      <c r="K727" s="207" t="s">
        <v>19</v>
      </c>
      <c r="L727" s="212"/>
      <c r="M727" s="213" t="s">
        <v>19</v>
      </c>
      <c r="N727" s="214" t="s">
        <v>44</v>
      </c>
      <c r="O727" s="85"/>
      <c r="P727" s="215">
        <f>O727*H727</f>
        <v>0</v>
      </c>
      <c r="Q727" s="215">
        <v>0.105</v>
      </c>
      <c r="R727" s="215">
        <f>Q727*H727</f>
        <v>8.051400000000001</v>
      </c>
      <c r="S727" s="215">
        <v>0</v>
      </c>
      <c r="T727" s="216">
        <f>S727*H727</f>
        <v>0</v>
      </c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R727" s="217" t="s">
        <v>135</v>
      </c>
      <c r="AT727" s="217" t="s">
        <v>130</v>
      </c>
      <c r="AU727" s="217" t="s">
        <v>83</v>
      </c>
      <c r="AY727" s="18" t="s">
        <v>128</v>
      </c>
      <c r="BE727" s="218">
        <f>IF(N727="základní",J727,0)</f>
        <v>0</v>
      </c>
      <c r="BF727" s="218">
        <f>IF(N727="snížená",J727,0)</f>
        <v>0</v>
      </c>
      <c r="BG727" s="218">
        <f>IF(N727="zákl. přenesená",J727,0)</f>
        <v>0</v>
      </c>
      <c r="BH727" s="218">
        <f>IF(N727="sníž. přenesená",J727,0)</f>
        <v>0</v>
      </c>
      <c r="BI727" s="218">
        <f>IF(N727="nulová",J727,0)</f>
        <v>0</v>
      </c>
      <c r="BJ727" s="18" t="s">
        <v>81</v>
      </c>
      <c r="BK727" s="218">
        <f>ROUND(I727*H727,2)</f>
        <v>0</v>
      </c>
      <c r="BL727" s="18" t="s">
        <v>136</v>
      </c>
      <c r="BM727" s="217" t="s">
        <v>880</v>
      </c>
    </row>
    <row r="728" s="2" customFormat="1">
      <c r="A728" s="39"/>
      <c r="B728" s="40"/>
      <c r="C728" s="41"/>
      <c r="D728" s="219" t="s">
        <v>138</v>
      </c>
      <c r="E728" s="41"/>
      <c r="F728" s="220" t="s">
        <v>879</v>
      </c>
      <c r="G728" s="41"/>
      <c r="H728" s="41"/>
      <c r="I728" s="221"/>
      <c r="J728" s="41"/>
      <c r="K728" s="41"/>
      <c r="L728" s="45"/>
      <c r="M728" s="222"/>
      <c r="N728" s="223"/>
      <c r="O728" s="85"/>
      <c r="P728" s="85"/>
      <c r="Q728" s="85"/>
      <c r="R728" s="85"/>
      <c r="S728" s="85"/>
      <c r="T728" s="86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T728" s="18" t="s">
        <v>138</v>
      </c>
      <c r="AU728" s="18" t="s">
        <v>83</v>
      </c>
    </row>
    <row r="729" s="13" customFormat="1">
      <c r="A729" s="13"/>
      <c r="B729" s="224"/>
      <c r="C729" s="225"/>
      <c r="D729" s="219" t="s">
        <v>139</v>
      </c>
      <c r="E729" s="226" t="s">
        <v>19</v>
      </c>
      <c r="F729" s="227" t="s">
        <v>844</v>
      </c>
      <c r="G729" s="225"/>
      <c r="H729" s="228">
        <v>76.680000000000007</v>
      </c>
      <c r="I729" s="229"/>
      <c r="J729" s="225"/>
      <c r="K729" s="225"/>
      <c r="L729" s="230"/>
      <c r="M729" s="231"/>
      <c r="N729" s="232"/>
      <c r="O729" s="232"/>
      <c r="P729" s="232"/>
      <c r="Q729" s="232"/>
      <c r="R729" s="232"/>
      <c r="S729" s="232"/>
      <c r="T729" s="23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34" t="s">
        <v>139</v>
      </c>
      <c r="AU729" s="234" t="s">
        <v>83</v>
      </c>
      <c r="AV729" s="13" t="s">
        <v>83</v>
      </c>
      <c r="AW729" s="13" t="s">
        <v>35</v>
      </c>
      <c r="AX729" s="13" t="s">
        <v>81</v>
      </c>
      <c r="AY729" s="234" t="s">
        <v>128</v>
      </c>
    </row>
    <row r="730" s="2" customFormat="1" ht="16.5" customHeight="1">
      <c r="A730" s="39"/>
      <c r="B730" s="40"/>
      <c r="C730" s="246" t="s">
        <v>881</v>
      </c>
      <c r="D730" s="246" t="s">
        <v>145</v>
      </c>
      <c r="E730" s="247" t="s">
        <v>882</v>
      </c>
      <c r="F730" s="248" t="s">
        <v>883</v>
      </c>
      <c r="G730" s="249" t="s">
        <v>345</v>
      </c>
      <c r="H730" s="250">
        <v>281.44</v>
      </c>
      <c r="I730" s="251"/>
      <c r="J730" s="252">
        <f>ROUND(I730*H730,2)</f>
        <v>0</v>
      </c>
      <c r="K730" s="248" t="s">
        <v>134</v>
      </c>
      <c r="L730" s="45"/>
      <c r="M730" s="253" t="s">
        <v>19</v>
      </c>
      <c r="N730" s="254" t="s">
        <v>44</v>
      </c>
      <c r="O730" s="85"/>
      <c r="P730" s="215">
        <f>O730*H730</f>
        <v>0</v>
      </c>
      <c r="Q730" s="215">
        <v>0.00016000000000000001</v>
      </c>
      <c r="R730" s="215">
        <f>Q730*H730</f>
        <v>0.045030400000000005</v>
      </c>
      <c r="S730" s="215">
        <v>0</v>
      </c>
      <c r="T730" s="216">
        <f>S730*H730</f>
        <v>0</v>
      </c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R730" s="217" t="s">
        <v>136</v>
      </c>
      <c r="AT730" s="217" t="s">
        <v>145</v>
      </c>
      <c r="AU730" s="217" t="s">
        <v>83</v>
      </c>
      <c r="AY730" s="18" t="s">
        <v>128</v>
      </c>
      <c r="BE730" s="218">
        <f>IF(N730="základní",J730,0)</f>
        <v>0</v>
      </c>
      <c r="BF730" s="218">
        <f>IF(N730="snížená",J730,0)</f>
        <v>0</v>
      </c>
      <c r="BG730" s="218">
        <f>IF(N730="zákl. přenesená",J730,0)</f>
        <v>0</v>
      </c>
      <c r="BH730" s="218">
        <f>IF(N730="sníž. přenesená",J730,0)</f>
        <v>0</v>
      </c>
      <c r="BI730" s="218">
        <f>IF(N730="nulová",J730,0)</f>
        <v>0</v>
      </c>
      <c r="BJ730" s="18" t="s">
        <v>81</v>
      </c>
      <c r="BK730" s="218">
        <f>ROUND(I730*H730,2)</f>
        <v>0</v>
      </c>
      <c r="BL730" s="18" t="s">
        <v>136</v>
      </c>
      <c r="BM730" s="217" t="s">
        <v>884</v>
      </c>
    </row>
    <row r="731" s="2" customFormat="1">
      <c r="A731" s="39"/>
      <c r="B731" s="40"/>
      <c r="C731" s="41"/>
      <c r="D731" s="219" t="s">
        <v>138</v>
      </c>
      <c r="E731" s="41"/>
      <c r="F731" s="220" t="s">
        <v>885</v>
      </c>
      <c r="G731" s="41"/>
      <c r="H731" s="41"/>
      <c r="I731" s="221"/>
      <c r="J731" s="41"/>
      <c r="K731" s="41"/>
      <c r="L731" s="45"/>
      <c r="M731" s="222"/>
      <c r="N731" s="223"/>
      <c r="O731" s="85"/>
      <c r="P731" s="85"/>
      <c r="Q731" s="85"/>
      <c r="R731" s="85"/>
      <c r="S731" s="85"/>
      <c r="T731" s="86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T731" s="18" t="s">
        <v>138</v>
      </c>
      <c r="AU731" s="18" t="s">
        <v>83</v>
      </c>
    </row>
    <row r="732" s="2" customFormat="1">
      <c r="A732" s="39"/>
      <c r="B732" s="40"/>
      <c r="C732" s="41"/>
      <c r="D732" s="255" t="s">
        <v>151</v>
      </c>
      <c r="E732" s="41"/>
      <c r="F732" s="256" t="s">
        <v>886</v>
      </c>
      <c r="G732" s="41"/>
      <c r="H732" s="41"/>
      <c r="I732" s="221"/>
      <c r="J732" s="41"/>
      <c r="K732" s="41"/>
      <c r="L732" s="45"/>
      <c r="M732" s="222"/>
      <c r="N732" s="223"/>
      <c r="O732" s="85"/>
      <c r="P732" s="85"/>
      <c r="Q732" s="85"/>
      <c r="R732" s="85"/>
      <c r="S732" s="85"/>
      <c r="T732" s="86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T732" s="18" t="s">
        <v>151</v>
      </c>
      <c r="AU732" s="18" t="s">
        <v>83</v>
      </c>
    </row>
    <row r="733" s="13" customFormat="1">
      <c r="A733" s="13"/>
      <c r="B733" s="224"/>
      <c r="C733" s="225"/>
      <c r="D733" s="219" t="s">
        <v>139</v>
      </c>
      <c r="E733" s="226" t="s">
        <v>19</v>
      </c>
      <c r="F733" s="227" t="s">
        <v>887</v>
      </c>
      <c r="G733" s="225"/>
      <c r="H733" s="228">
        <v>237.44</v>
      </c>
      <c r="I733" s="229"/>
      <c r="J733" s="225"/>
      <c r="K733" s="225"/>
      <c r="L733" s="230"/>
      <c r="M733" s="231"/>
      <c r="N733" s="232"/>
      <c r="O733" s="232"/>
      <c r="P733" s="232"/>
      <c r="Q733" s="232"/>
      <c r="R733" s="232"/>
      <c r="S733" s="232"/>
      <c r="T733" s="23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34" t="s">
        <v>139</v>
      </c>
      <c r="AU733" s="234" t="s">
        <v>83</v>
      </c>
      <c r="AV733" s="13" t="s">
        <v>83</v>
      </c>
      <c r="AW733" s="13" t="s">
        <v>35</v>
      </c>
      <c r="AX733" s="13" t="s">
        <v>73</v>
      </c>
      <c r="AY733" s="234" t="s">
        <v>128</v>
      </c>
    </row>
    <row r="734" s="13" customFormat="1">
      <c r="A734" s="13"/>
      <c r="B734" s="224"/>
      <c r="C734" s="225"/>
      <c r="D734" s="219" t="s">
        <v>139</v>
      </c>
      <c r="E734" s="226" t="s">
        <v>19</v>
      </c>
      <c r="F734" s="227" t="s">
        <v>888</v>
      </c>
      <c r="G734" s="225"/>
      <c r="H734" s="228">
        <v>44</v>
      </c>
      <c r="I734" s="229"/>
      <c r="J734" s="225"/>
      <c r="K734" s="225"/>
      <c r="L734" s="230"/>
      <c r="M734" s="231"/>
      <c r="N734" s="232"/>
      <c r="O734" s="232"/>
      <c r="P734" s="232"/>
      <c r="Q734" s="232"/>
      <c r="R734" s="232"/>
      <c r="S734" s="232"/>
      <c r="T734" s="23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34" t="s">
        <v>139</v>
      </c>
      <c r="AU734" s="234" t="s">
        <v>83</v>
      </c>
      <c r="AV734" s="13" t="s">
        <v>83</v>
      </c>
      <c r="AW734" s="13" t="s">
        <v>35</v>
      </c>
      <c r="AX734" s="13" t="s">
        <v>73</v>
      </c>
      <c r="AY734" s="234" t="s">
        <v>128</v>
      </c>
    </row>
    <row r="735" s="14" customFormat="1">
      <c r="A735" s="14"/>
      <c r="B735" s="235"/>
      <c r="C735" s="236"/>
      <c r="D735" s="219" t="s">
        <v>139</v>
      </c>
      <c r="E735" s="237" t="s">
        <v>19</v>
      </c>
      <c r="F735" s="238" t="s">
        <v>144</v>
      </c>
      <c r="G735" s="236"/>
      <c r="H735" s="239">
        <v>281.44</v>
      </c>
      <c r="I735" s="240"/>
      <c r="J735" s="236"/>
      <c r="K735" s="236"/>
      <c r="L735" s="241"/>
      <c r="M735" s="242"/>
      <c r="N735" s="243"/>
      <c r="O735" s="243"/>
      <c r="P735" s="243"/>
      <c r="Q735" s="243"/>
      <c r="R735" s="243"/>
      <c r="S735" s="243"/>
      <c r="T735" s="24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45" t="s">
        <v>139</v>
      </c>
      <c r="AU735" s="245" t="s">
        <v>83</v>
      </c>
      <c r="AV735" s="14" t="s">
        <v>136</v>
      </c>
      <c r="AW735" s="14" t="s">
        <v>35</v>
      </c>
      <c r="AX735" s="14" t="s">
        <v>81</v>
      </c>
      <c r="AY735" s="245" t="s">
        <v>128</v>
      </c>
    </row>
    <row r="736" s="2" customFormat="1" ht="21.75" customHeight="1">
      <c r="A736" s="39"/>
      <c r="B736" s="40"/>
      <c r="C736" s="246" t="s">
        <v>889</v>
      </c>
      <c r="D736" s="246" t="s">
        <v>145</v>
      </c>
      <c r="E736" s="247" t="s">
        <v>890</v>
      </c>
      <c r="F736" s="248" t="s">
        <v>891</v>
      </c>
      <c r="G736" s="249" t="s">
        <v>148</v>
      </c>
      <c r="H736" s="250">
        <v>19</v>
      </c>
      <c r="I736" s="251"/>
      <c r="J736" s="252">
        <f>ROUND(I736*H736,2)</f>
        <v>0</v>
      </c>
      <c r="K736" s="248" t="s">
        <v>19</v>
      </c>
      <c r="L736" s="45"/>
      <c r="M736" s="253" t="s">
        <v>19</v>
      </c>
      <c r="N736" s="254" t="s">
        <v>44</v>
      </c>
      <c r="O736" s="85"/>
      <c r="P736" s="215">
        <f>O736*H736</f>
        <v>0</v>
      </c>
      <c r="Q736" s="215">
        <v>0.00068999999999999997</v>
      </c>
      <c r="R736" s="215">
        <f>Q736*H736</f>
        <v>0.01311</v>
      </c>
      <c r="S736" s="215">
        <v>0</v>
      </c>
      <c r="T736" s="216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17" t="s">
        <v>136</v>
      </c>
      <c r="AT736" s="217" t="s">
        <v>145</v>
      </c>
      <c r="AU736" s="217" t="s">
        <v>83</v>
      </c>
      <c r="AY736" s="18" t="s">
        <v>128</v>
      </c>
      <c r="BE736" s="218">
        <f>IF(N736="základní",J736,0)</f>
        <v>0</v>
      </c>
      <c r="BF736" s="218">
        <f>IF(N736="snížená",J736,0)</f>
        <v>0</v>
      </c>
      <c r="BG736" s="218">
        <f>IF(N736="zákl. přenesená",J736,0)</f>
        <v>0</v>
      </c>
      <c r="BH736" s="218">
        <f>IF(N736="sníž. přenesená",J736,0)</f>
        <v>0</v>
      </c>
      <c r="BI736" s="218">
        <f>IF(N736="nulová",J736,0)</f>
        <v>0</v>
      </c>
      <c r="BJ736" s="18" t="s">
        <v>81</v>
      </c>
      <c r="BK736" s="218">
        <f>ROUND(I736*H736,2)</f>
        <v>0</v>
      </c>
      <c r="BL736" s="18" t="s">
        <v>136</v>
      </c>
      <c r="BM736" s="217" t="s">
        <v>892</v>
      </c>
    </row>
    <row r="737" s="2" customFormat="1">
      <c r="A737" s="39"/>
      <c r="B737" s="40"/>
      <c r="C737" s="41"/>
      <c r="D737" s="219" t="s">
        <v>138</v>
      </c>
      <c r="E737" s="41"/>
      <c r="F737" s="220" t="s">
        <v>891</v>
      </c>
      <c r="G737" s="41"/>
      <c r="H737" s="41"/>
      <c r="I737" s="221"/>
      <c r="J737" s="41"/>
      <c r="K737" s="41"/>
      <c r="L737" s="45"/>
      <c r="M737" s="222"/>
      <c r="N737" s="223"/>
      <c r="O737" s="85"/>
      <c r="P737" s="85"/>
      <c r="Q737" s="85"/>
      <c r="R737" s="85"/>
      <c r="S737" s="85"/>
      <c r="T737" s="86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T737" s="18" t="s">
        <v>138</v>
      </c>
      <c r="AU737" s="18" t="s">
        <v>83</v>
      </c>
    </row>
    <row r="738" s="13" customFormat="1">
      <c r="A738" s="13"/>
      <c r="B738" s="224"/>
      <c r="C738" s="225"/>
      <c r="D738" s="219" t="s">
        <v>139</v>
      </c>
      <c r="E738" s="226" t="s">
        <v>19</v>
      </c>
      <c r="F738" s="227" t="s">
        <v>893</v>
      </c>
      <c r="G738" s="225"/>
      <c r="H738" s="228">
        <v>19</v>
      </c>
      <c r="I738" s="229"/>
      <c r="J738" s="225"/>
      <c r="K738" s="225"/>
      <c r="L738" s="230"/>
      <c r="M738" s="231"/>
      <c r="N738" s="232"/>
      <c r="O738" s="232"/>
      <c r="P738" s="232"/>
      <c r="Q738" s="232"/>
      <c r="R738" s="232"/>
      <c r="S738" s="232"/>
      <c r="T738" s="23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34" t="s">
        <v>139</v>
      </c>
      <c r="AU738" s="234" t="s">
        <v>83</v>
      </c>
      <c r="AV738" s="13" t="s">
        <v>83</v>
      </c>
      <c r="AW738" s="13" t="s">
        <v>35</v>
      </c>
      <c r="AX738" s="13" t="s">
        <v>81</v>
      </c>
      <c r="AY738" s="234" t="s">
        <v>128</v>
      </c>
    </row>
    <row r="739" s="2" customFormat="1" ht="16.5" customHeight="1">
      <c r="A739" s="39"/>
      <c r="B739" s="40"/>
      <c r="C739" s="246" t="s">
        <v>894</v>
      </c>
      <c r="D739" s="246" t="s">
        <v>145</v>
      </c>
      <c r="E739" s="247" t="s">
        <v>895</v>
      </c>
      <c r="F739" s="248" t="s">
        <v>896</v>
      </c>
      <c r="G739" s="249" t="s">
        <v>345</v>
      </c>
      <c r="H739" s="250">
        <v>237.44</v>
      </c>
      <c r="I739" s="251"/>
      <c r="J739" s="252">
        <f>ROUND(I739*H739,2)</f>
        <v>0</v>
      </c>
      <c r="K739" s="248" t="s">
        <v>134</v>
      </c>
      <c r="L739" s="45"/>
      <c r="M739" s="253" t="s">
        <v>19</v>
      </c>
      <c r="N739" s="254" t="s">
        <v>44</v>
      </c>
      <c r="O739" s="85"/>
      <c r="P739" s="215">
        <f>O739*H739</f>
        <v>0</v>
      </c>
      <c r="Q739" s="215">
        <v>0</v>
      </c>
      <c r="R739" s="215">
        <f>Q739*H739</f>
        <v>0</v>
      </c>
      <c r="S739" s="215">
        <v>0</v>
      </c>
      <c r="T739" s="216">
        <f>S739*H739</f>
        <v>0</v>
      </c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R739" s="217" t="s">
        <v>136</v>
      </c>
      <c r="AT739" s="217" t="s">
        <v>145</v>
      </c>
      <c r="AU739" s="217" t="s">
        <v>83</v>
      </c>
      <c r="AY739" s="18" t="s">
        <v>128</v>
      </c>
      <c r="BE739" s="218">
        <f>IF(N739="základní",J739,0)</f>
        <v>0</v>
      </c>
      <c r="BF739" s="218">
        <f>IF(N739="snížená",J739,0)</f>
        <v>0</v>
      </c>
      <c r="BG739" s="218">
        <f>IF(N739="zákl. přenesená",J739,0)</f>
        <v>0</v>
      </c>
      <c r="BH739" s="218">
        <f>IF(N739="sníž. přenesená",J739,0)</f>
        <v>0</v>
      </c>
      <c r="BI739" s="218">
        <f>IF(N739="nulová",J739,0)</f>
        <v>0</v>
      </c>
      <c r="BJ739" s="18" t="s">
        <v>81</v>
      </c>
      <c r="BK739" s="218">
        <f>ROUND(I739*H739,2)</f>
        <v>0</v>
      </c>
      <c r="BL739" s="18" t="s">
        <v>136</v>
      </c>
      <c r="BM739" s="217" t="s">
        <v>897</v>
      </c>
    </row>
    <row r="740" s="2" customFormat="1">
      <c r="A740" s="39"/>
      <c r="B740" s="40"/>
      <c r="C740" s="41"/>
      <c r="D740" s="219" t="s">
        <v>138</v>
      </c>
      <c r="E740" s="41"/>
      <c r="F740" s="220" t="s">
        <v>898</v>
      </c>
      <c r="G740" s="41"/>
      <c r="H740" s="41"/>
      <c r="I740" s="221"/>
      <c r="J740" s="41"/>
      <c r="K740" s="41"/>
      <c r="L740" s="45"/>
      <c r="M740" s="222"/>
      <c r="N740" s="223"/>
      <c r="O740" s="85"/>
      <c r="P740" s="85"/>
      <c r="Q740" s="85"/>
      <c r="R740" s="85"/>
      <c r="S740" s="85"/>
      <c r="T740" s="86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T740" s="18" t="s">
        <v>138</v>
      </c>
      <c r="AU740" s="18" t="s">
        <v>83</v>
      </c>
    </row>
    <row r="741" s="2" customFormat="1">
      <c r="A741" s="39"/>
      <c r="B741" s="40"/>
      <c r="C741" s="41"/>
      <c r="D741" s="255" t="s">
        <v>151</v>
      </c>
      <c r="E741" s="41"/>
      <c r="F741" s="256" t="s">
        <v>899</v>
      </c>
      <c r="G741" s="41"/>
      <c r="H741" s="41"/>
      <c r="I741" s="221"/>
      <c r="J741" s="41"/>
      <c r="K741" s="41"/>
      <c r="L741" s="45"/>
      <c r="M741" s="222"/>
      <c r="N741" s="223"/>
      <c r="O741" s="85"/>
      <c r="P741" s="85"/>
      <c r="Q741" s="85"/>
      <c r="R741" s="85"/>
      <c r="S741" s="85"/>
      <c r="T741" s="86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T741" s="18" t="s">
        <v>151</v>
      </c>
      <c r="AU741" s="18" t="s">
        <v>83</v>
      </c>
    </row>
    <row r="742" s="13" customFormat="1">
      <c r="A742" s="13"/>
      <c r="B742" s="224"/>
      <c r="C742" s="225"/>
      <c r="D742" s="219" t="s">
        <v>139</v>
      </c>
      <c r="E742" s="226" t="s">
        <v>19</v>
      </c>
      <c r="F742" s="227" t="s">
        <v>900</v>
      </c>
      <c r="G742" s="225"/>
      <c r="H742" s="228">
        <v>237.44</v>
      </c>
      <c r="I742" s="229"/>
      <c r="J742" s="225"/>
      <c r="K742" s="225"/>
      <c r="L742" s="230"/>
      <c r="M742" s="231"/>
      <c r="N742" s="232"/>
      <c r="O742" s="232"/>
      <c r="P742" s="232"/>
      <c r="Q742" s="232"/>
      <c r="R742" s="232"/>
      <c r="S742" s="232"/>
      <c r="T742" s="23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34" t="s">
        <v>139</v>
      </c>
      <c r="AU742" s="234" t="s">
        <v>83</v>
      </c>
      <c r="AV742" s="13" t="s">
        <v>83</v>
      </c>
      <c r="AW742" s="13" t="s">
        <v>35</v>
      </c>
      <c r="AX742" s="13" t="s">
        <v>73</v>
      </c>
      <c r="AY742" s="234" t="s">
        <v>128</v>
      </c>
    </row>
    <row r="743" s="14" customFormat="1">
      <c r="A743" s="14"/>
      <c r="B743" s="235"/>
      <c r="C743" s="236"/>
      <c r="D743" s="219" t="s">
        <v>139</v>
      </c>
      <c r="E743" s="237" t="s">
        <v>19</v>
      </c>
      <c r="F743" s="238" t="s">
        <v>144</v>
      </c>
      <c r="G743" s="236"/>
      <c r="H743" s="239">
        <v>237.44</v>
      </c>
      <c r="I743" s="240"/>
      <c r="J743" s="236"/>
      <c r="K743" s="236"/>
      <c r="L743" s="241"/>
      <c r="M743" s="242"/>
      <c r="N743" s="243"/>
      <c r="O743" s="243"/>
      <c r="P743" s="243"/>
      <c r="Q743" s="243"/>
      <c r="R743" s="243"/>
      <c r="S743" s="243"/>
      <c r="T743" s="24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45" t="s">
        <v>139</v>
      </c>
      <c r="AU743" s="245" t="s">
        <v>83</v>
      </c>
      <c r="AV743" s="14" t="s">
        <v>136</v>
      </c>
      <c r="AW743" s="14" t="s">
        <v>35</v>
      </c>
      <c r="AX743" s="14" t="s">
        <v>81</v>
      </c>
      <c r="AY743" s="245" t="s">
        <v>128</v>
      </c>
    </row>
    <row r="744" s="2" customFormat="1" ht="16.5" customHeight="1">
      <c r="A744" s="39"/>
      <c r="B744" s="40"/>
      <c r="C744" s="246" t="s">
        <v>901</v>
      </c>
      <c r="D744" s="246" t="s">
        <v>145</v>
      </c>
      <c r="E744" s="247" t="s">
        <v>902</v>
      </c>
      <c r="F744" s="248" t="s">
        <v>903</v>
      </c>
      <c r="G744" s="249" t="s">
        <v>495</v>
      </c>
      <c r="H744" s="250">
        <v>26</v>
      </c>
      <c r="I744" s="251"/>
      <c r="J744" s="252">
        <f>ROUND(I744*H744,2)</f>
        <v>0</v>
      </c>
      <c r="K744" s="248" t="s">
        <v>19</v>
      </c>
      <c r="L744" s="45"/>
      <c r="M744" s="253" t="s">
        <v>19</v>
      </c>
      <c r="N744" s="254" t="s">
        <v>44</v>
      </c>
      <c r="O744" s="85"/>
      <c r="P744" s="215">
        <f>O744*H744</f>
        <v>0</v>
      </c>
      <c r="Q744" s="215">
        <v>0.067000000000000004</v>
      </c>
      <c r="R744" s="215">
        <f>Q744*H744</f>
        <v>1.742</v>
      </c>
      <c r="S744" s="215">
        <v>0</v>
      </c>
      <c r="T744" s="216">
        <f>S744*H744</f>
        <v>0</v>
      </c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R744" s="217" t="s">
        <v>136</v>
      </c>
      <c r="AT744" s="217" t="s">
        <v>145</v>
      </c>
      <c r="AU744" s="217" t="s">
        <v>83</v>
      </c>
      <c r="AY744" s="18" t="s">
        <v>128</v>
      </c>
      <c r="BE744" s="218">
        <f>IF(N744="základní",J744,0)</f>
        <v>0</v>
      </c>
      <c r="BF744" s="218">
        <f>IF(N744="snížená",J744,0)</f>
        <v>0</v>
      </c>
      <c r="BG744" s="218">
        <f>IF(N744="zákl. přenesená",J744,0)</f>
        <v>0</v>
      </c>
      <c r="BH744" s="218">
        <f>IF(N744="sníž. přenesená",J744,0)</f>
        <v>0</v>
      </c>
      <c r="BI744" s="218">
        <f>IF(N744="nulová",J744,0)</f>
        <v>0</v>
      </c>
      <c r="BJ744" s="18" t="s">
        <v>81</v>
      </c>
      <c r="BK744" s="218">
        <f>ROUND(I744*H744,2)</f>
        <v>0</v>
      </c>
      <c r="BL744" s="18" t="s">
        <v>136</v>
      </c>
      <c r="BM744" s="217" t="s">
        <v>904</v>
      </c>
    </row>
    <row r="745" s="2" customFormat="1">
      <c r="A745" s="39"/>
      <c r="B745" s="40"/>
      <c r="C745" s="41"/>
      <c r="D745" s="219" t="s">
        <v>138</v>
      </c>
      <c r="E745" s="41"/>
      <c r="F745" s="220" t="s">
        <v>903</v>
      </c>
      <c r="G745" s="41"/>
      <c r="H745" s="41"/>
      <c r="I745" s="221"/>
      <c r="J745" s="41"/>
      <c r="K745" s="41"/>
      <c r="L745" s="45"/>
      <c r="M745" s="222"/>
      <c r="N745" s="223"/>
      <c r="O745" s="85"/>
      <c r="P745" s="85"/>
      <c r="Q745" s="85"/>
      <c r="R745" s="85"/>
      <c r="S745" s="85"/>
      <c r="T745" s="86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T745" s="18" t="s">
        <v>138</v>
      </c>
      <c r="AU745" s="18" t="s">
        <v>83</v>
      </c>
    </row>
    <row r="746" s="2" customFormat="1" ht="16.5" customHeight="1">
      <c r="A746" s="39"/>
      <c r="B746" s="40"/>
      <c r="C746" s="246" t="s">
        <v>905</v>
      </c>
      <c r="D746" s="246" t="s">
        <v>145</v>
      </c>
      <c r="E746" s="247" t="s">
        <v>906</v>
      </c>
      <c r="F746" s="248" t="s">
        <v>907</v>
      </c>
      <c r="G746" s="249" t="s">
        <v>495</v>
      </c>
      <c r="H746" s="250">
        <v>29</v>
      </c>
      <c r="I746" s="251"/>
      <c r="J746" s="252">
        <f>ROUND(I746*H746,2)</f>
        <v>0</v>
      </c>
      <c r="K746" s="248" t="s">
        <v>134</v>
      </c>
      <c r="L746" s="45"/>
      <c r="M746" s="253" t="s">
        <v>19</v>
      </c>
      <c r="N746" s="254" t="s">
        <v>44</v>
      </c>
      <c r="O746" s="85"/>
      <c r="P746" s="215">
        <f>O746*H746</f>
        <v>0</v>
      </c>
      <c r="Q746" s="215">
        <v>0</v>
      </c>
      <c r="R746" s="215">
        <f>Q746*H746</f>
        <v>0</v>
      </c>
      <c r="S746" s="215">
        <v>0.082000000000000003</v>
      </c>
      <c r="T746" s="216">
        <f>S746*H746</f>
        <v>2.3780000000000001</v>
      </c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R746" s="217" t="s">
        <v>136</v>
      </c>
      <c r="AT746" s="217" t="s">
        <v>145</v>
      </c>
      <c r="AU746" s="217" t="s">
        <v>83</v>
      </c>
      <c r="AY746" s="18" t="s">
        <v>128</v>
      </c>
      <c r="BE746" s="218">
        <f>IF(N746="základní",J746,0)</f>
        <v>0</v>
      </c>
      <c r="BF746" s="218">
        <f>IF(N746="snížená",J746,0)</f>
        <v>0</v>
      </c>
      <c r="BG746" s="218">
        <f>IF(N746="zákl. přenesená",J746,0)</f>
        <v>0</v>
      </c>
      <c r="BH746" s="218">
        <f>IF(N746="sníž. přenesená",J746,0)</f>
        <v>0</v>
      </c>
      <c r="BI746" s="218">
        <f>IF(N746="nulová",J746,0)</f>
        <v>0</v>
      </c>
      <c r="BJ746" s="18" t="s">
        <v>81</v>
      </c>
      <c r="BK746" s="218">
        <f>ROUND(I746*H746,2)</f>
        <v>0</v>
      </c>
      <c r="BL746" s="18" t="s">
        <v>136</v>
      </c>
      <c r="BM746" s="217" t="s">
        <v>908</v>
      </c>
    </row>
    <row r="747" s="2" customFormat="1">
      <c r="A747" s="39"/>
      <c r="B747" s="40"/>
      <c r="C747" s="41"/>
      <c r="D747" s="219" t="s">
        <v>138</v>
      </c>
      <c r="E747" s="41"/>
      <c r="F747" s="220" t="s">
        <v>909</v>
      </c>
      <c r="G747" s="41"/>
      <c r="H747" s="41"/>
      <c r="I747" s="221"/>
      <c r="J747" s="41"/>
      <c r="K747" s="41"/>
      <c r="L747" s="45"/>
      <c r="M747" s="222"/>
      <c r="N747" s="223"/>
      <c r="O747" s="85"/>
      <c r="P747" s="85"/>
      <c r="Q747" s="85"/>
      <c r="R747" s="85"/>
      <c r="S747" s="85"/>
      <c r="T747" s="86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T747" s="18" t="s">
        <v>138</v>
      </c>
      <c r="AU747" s="18" t="s">
        <v>83</v>
      </c>
    </row>
    <row r="748" s="2" customFormat="1">
      <c r="A748" s="39"/>
      <c r="B748" s="40"/>
      <c r="C748" s="41"/>
      <c r="D748" s="255" t="s">
        <v>151</v>
      </c>
      <c r="E748" s="41"/>
      <c r="F748" s="256" t="s">
        <v>910</v>
      </c>
      <c r="G748" s="41"/>
      <c r="H748" s="41"/>
      <c r="I748" s="221"/>
      <c r="J748" s="41"/>
      <c r="K748" s="41"/>
      <c r="L748" s="45"/>
      <c r="M748" s="222"/>
      <c r="N748" s="223"/>
      <c r="O748" s="85"/>
      <c r="P748" s="85"/>
      <c r="Q748" s="85"/>
      <c r="R748" s="85"/>
      <c r="S748" s="85"/>
      <c r="T748" s="86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T748" s="18" t="s">
        <v>151</v>
      </c>
      <c r="AU748" s="18" t="s">
        <v>83</v>
      </c>
    </row>
    <row r="749" s="2" customFormat="1">
      <c r="A749" s="39"/>
      <c r="B749" s="40"/>
      <c r="C749" s="41"/>
      <c r="D749" s="219" t="s">
        <v>153</v>
      </c>
      <c r="E749" s="41"/>
      <c r="F749" s="257" t="s">
        <v>911</v>
      </c>
      <c r="G749" s="41"/>
      <c r="H749" s="41"/>
      <c r="I749" s="221"/>
      <c r="J749" s="41"/>
      <c r="K749" s="41"/>
      <c r="L749" s="45"/>
      <c r="M749" s="222"/>
      <c r="N749" s="223"/>
      <c r="O749" s="85"/>
      <c r="P749" s="85"/>
      <c r="Q749" s="85"/>
      <c r="R749" s="85"/>
      <c r="S749" s="85"/>
      <c r="T749" s="86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T749" s="18" t="s">
        <v>153</v>
      </c>
      <c r="AU749" s="18" t="s">
        <v>83</v>
      </c>
    </row>
    <row r="750" s="2" customFormat="1" ht="16.5" customHeight="1">
      <c r="A750" s="39"/>
      <c r="B750" s="40"/>
      <c r="C750" s="205" t="s">
        <v>912</v>
      </c>
      <c r="D750" s="205" t="s">
        <v>130</v>
      </c>
      <c r="E750" s="206" t="s">
        <v>913</v>
      </c>
      <c r="F750" s="207" t="s">
        <v>914</v>
      </c>
      <c r="G750" s="208" t="s">
        <v>148</v>
      </c>
      <c r="H750" s="209">
        <v>415.20999999999998</v>
      </c>
      <c r="I750" s="210"/>
      <c r="J750" s="211">
        <f>ROUND(I750*H750,2)</f>
        <v>0</v>
      </c>
      <c r="K750" s="207" t="s">
        <v>134</v>
      </c>
      <c r="L750" s="212"/>
      <c r="M750" s="213" t="s">
        <v>19</v>
      </c>
      <c r="N750" s="214" t="s">
        <v>44</v>
      </c>
      <c r="O750" s="85"/>
      <c r="P750" s="215">
        <f>O750*H750</f>
        <v>0</v>
      </c>
      <c r="Q750" s="215">
        <v>0.00029999999999999997</v>
      </c>
      <c r="R750" s="215">
        <f>Q750*H750</f>
        <v>0.12456299999999998</v>
      </c>
      <c r="S750" s="215">
        <v>0</v>
      </c>
      <c r="T750" s="216">
        <f>S750*H750</f>
        <v>0</v>
      </c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R750" s="217" t="s">
        <v>135</v>
      </c>
      <c r="AT750" s="217" t="s">
        <v>130</v>
      </c>
      <c r="AU750" s="217" t="s">
        <v>83</v>
      </c>
      <c r="AY750" s="18" t="s">
        <v>128</v>
      </c>
      <c r="BE750" s="218">
        <f>IF(N750="základní",J750,0)</f>
        <v>0</v>
      </c>
      <c r="BF750" s="218">
        <f>IF(N750="snížená",J750,0)</f>
        <v>0</v>
      </c>
      <c r="BG750" s="218">
        <f>IF(N750="zákl. přenesená",J750,0)</f>
        <v>0</v>
      </c>
      <c r="BH750" s="218">
        <f>IF(N750="sníž. přenesená",J750,0)</f>
        <v>0</v>
      </c>
      <c r="BI750" s="218">
        <f>IF(N750="nulová",J750,0)</f>
        <v>0</v>
      </c>
      <c r="BJ750" s="18" t="s">
        <v>81</v>
      </c>
      <c r="BK750" s="218">
        <f>ROUND(I750*H750,2)</f>
        <v>0</v>
      </c>
      <c r="BL750" s="18" t="s">
        <v>136</v>
      </c>
      <c r="BM750" s="217" t="s">
        <v>915</v>
      </c>
    </row>
    <row r="751" s="2" customFormat="1">
      <c r="A751" s="39"/>
      <c r="B751" s="40"/>
      <c r="C751" s="41"/>
      <c r="D751" s="219" t="s">
        <v>138</v>
      </c>
      <c r="E751" s="41"/>
      <c r="F751" s="220" t="s">
        <v>914</v>
      </c>
      <c r="G751" s="41"/>
      <c r="H751" s="41"/>
      <c r="I751" s="221"/>
      <c r="J751" s="41"/>
      <c r="K751" s="41"/>
      <c r="L751" s="45"/>
      <c r="M751" s="222"/>
      <c r="N751" s="223"/>
      <c r="O751" s="85"/>
      <c r="P751" s="85"/>
      <c r="Q751" s="85"/>
      <c r="R751" s="85"/>
      <c r="S751" s="85"/>
      <c r="T751" s="86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T751" s="18" t="s">
        <v>138</v>
      </c>
      <c r="AU751" s="18" t="s">
        <v>83</v>
      </c>
    </row>
    <row r="752" s="13" customFormat="1">
      <c r="A752" s="13"/>
      <c r="B752" s="224"/>
      <c r="C752" s="225"/>
      <c r="D752" s="219" t="s">
        <v>139</v>
      </c>
      <c r="E752" s="226" t="s">
        <v>19</v>
      </c>
      <c r="F752" s="227" t="s">
        <v>916</v>
      </c>
      <c r="G752" s="225"/>
      <c r="H752" s="228">
        <v>415.20999999999998</v>
      </c>
      <c r="I752" s="229"/>
      <c r="J752" s="225"/>
      <c r="K752" s="225"/>
      <c r="L752" s="230"/>
      <c r="M752" s="231"/>
      <c r="N752" s="232"/>
      <c r="O752" s="232"/>
      <c r="P752" s="232"/>
      <c r="Q752" s="232"/>
      <c r="R752" s="232"/>
      <c r="S752" s="232"/>
      <c r="T752" s="23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34" t="s">
        <v>139</v>
      </c>
      <c r="AU752" s="234" t="s">
        <v>83</v>
      </c>
      <c r="AV752" s="13" t="s">
        <v>83</v>
      </c>
      <c r="AW752" s="13" t="s">
        <v>35</v>
      </c>
      <c r="AX752" s="13" t="s">
        <v>73</v>
      </c>
      <c r="AY752" s="234" t="s">
        <v>128</v>
      </c>
    </row>
    <row r="753" s="14" customFormat="1">
      <c r="A753" s="14"/>
      <c r="B753" s="235"/>
      <c r="C753" s="236"/>
      <c r="D753" s="219" t="s">
        <v>139</v>
      </c>
      <c r="E753" s="237" t="s">
        <v>19</v>
      </c>
      <c r="F753" s="238" t="s">
        <v>144</v>
      </c>
      <c r="G753" s="236"/>
      <c r="H753" s="239">
        <v>415.20999999999998</v>
      </c>
      <c r="I753" s="240"/>
      <c r="J753" s="236"/>
      <c r="K753" s="236"/>
      <c r="L753" s="241"/>
      <c r="M753" s="242"/>
      <c r="N753" s="243"/>
      <c r="O753" s="243"/>
      <c r="P753" s="243"/>
      <c r="Q753" s="243"/>
      <c r="R753" s="243"/>
      <c r="S753" s="243"/>
      <c r="T753" s="24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45" t="s">
        <v>139</v>
      </c>
      <c r="AU753" s="245" t="s">
        <v>83</v>
      </c>
      <c r="AV753" s="14" t="s">
        <v>136</v>
      </c>
      <c r="AW753" s="14" t="s">
        <v>35</v>
      </c>
      <c r="AX753" s="14" t="s">
        <v>81</v>
      </c>
      <c r="AY753" s="245" t="s">
        <v>128</v>
      </c>
    </row>
    <row r="754" s="2" customFormat="1" ht="16.5" customHeight="1">
      <c r="A754" s="39"/>
      <c r="B754" s="40"/>
      <c r="C754" s="246" t="s">
        <v>917</v>
      </c>
      <c r="D754" s="246" t="s">
        <v>145</v>
      </c>
      <c r="E754" s="247" t="s">
        <v>918</v>
      </c>
      <c r="F754" s="248" t="s">
        <v>919</v>
      </c>
      <c r="G754" s="249" t="s">
        <v>920</v>
      </c>
      <c r="H754" s="250">
        <v>22</v>
      </c>
      <c r="I754" s="251"/>
      <c r="J754" s="252">
        <f>ROUND(I754*H754,2)</f>
        <v>0</v>
      </c>
      <c r="K754" s="248" t="s">
        <v>19</v>
      </c>
      <c r="L754" s="45"/>
      <c r="M754" s="253" t="s">
        <v>19</v>
      </c>
      <c r="N754" s="254" t="s">
        <v>44</v>
      </c>
      <c r="O754" s="85"/>
      <c r="P754" s="215">
        <f>O754*H754</f>
        <v>0</v>
      </c>
      <c r="Q754" s="215">
        <v>0</v>
      </c>
      <c r="R754" s="215">
        <f>Q754*H754</f>
        <v>0</v>
      </c>
      <c r="S754" s="215">
        <v>0</v>
      </c>
      <c r="T754" s="216">
        <f>S754*H754</f>
        <v>0</v>
      </c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R754" s="217" t="s">
        <v>136</v>
      </c>
      <c r="AT754" s="217" t="s">
        <v>145</v>
      </c>
      <c r="AU754" s="217" t="s">
        <v>83</v>
      </c>
      <c r="AY754" s="18" t="s">
        <v>128</v>
      </c>
      <c r="BE754" s="218">
        <f>IF(N754="základní",J754,0)</f>
        <v>0</v>
      </c>
      <c r="BF754" s="218">
        <f>IF(N754="snížená",J754,0)</f>
        <v>0</v>
      </c>
      <c r="BG754" s="218">
        <f>IF(N754="zákl. přenesená",J754,0)</f>
        <v>0</v>
      </c>
      <c r="BH754" s="218">
        <f>IF(N754="sníž. přenesená",J754,0)</f>
        <v>0</v>
      </c>
      <c r="BI754" s="218">
        <f>IF(N754="nulová",J754,0)</f>
        <v>0</v>
      </c>
      <c r="BJ754" s="18" t="s">
        <v>81</v>
      </c>
      <c r="BK754" s="218">
        <f>ROUND(I754*H754,2)</f>
        <v>0</v>
      </c>
      <c r="BL754" s="18" t="s">
        <v>136</v>
      </c>
      <c r="BM754" s="217" t="s">
        <v>921</v>
      </c>
    </row>
    <row r="755" s="2" customFormat="1">
      <c r="A755" s="39"/>
      <c r="B755" s="40"/>
      <c r="C755" s="41"/>
      <c r="D755" s="219" t="s">
        <v>138</v>
      </c>
      <c r="E755" s="41"/>
      <c r="F755" s="220" t="s">
        <v>919</v>
      </c>
      <c r="G755" s="41"/>
      <c r="H755" s="41"/>
      <c r="I755" s="221"/>
      <c r="J755" s="41"/>
      <c r="K755" s="41"/>
      <c r="L755" s="45"/>
      <c r="M755" s="222"/>
      <c r="N755" s="223"/>
      <c r="O755" s="85"/>
      <c r="P755" s="85"/>
      <c r="Q755" s="85"/>
      <c r="R755" s="85"/>
      <c r="S755" s="85"/>
      <c r="T755" s="86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T755" s="18" t="s">
        <v>138</v>
      </c>
      <c r="AU755" s="18" t="s">
        <v>83</v>
      </c>
    </row>
    <row r="756" s="2" customFormat="1">
      <c r="A756" s="39"/>
      <c r="B756" s="40"/>
      <c r="C756" s="41"/>
      <c r="D756" s="219" t="s">
        <v>153</v>
      </c>
      <c r="E756" s="41"/>
      <c r="F756" s="257" t="s">
        <v>922</v>
      </c>
      <c r="G756" s="41"/>
      <c r="H756" s="41"/>
      <c r="I756" s="221"/>
      <c r="J756" s="41"/>
      <c r="K756" s="41"/>
      <c r="L756" s="45"/>
      <c r="M756" s="222"/>
      <c r="N756" s="223"/>
      <c r="O756" s="85"/>
      <c r="P756" s="85"/>
      <c r="Q756" s="85"/>
      <c r="R756" s="85"/>
      <c r="S756" s="85"/>
      <c r="T756" s="86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T756" s="18" t="s">
        <v>153</v>
      </c>
      <c r="AU756" s="18" t="s">
        <v>83</v>
      </c>
    </row>
    <row r="757" s="13" customFormat="1">
      <c r="A757" s="13"/>
      <c r="B757" s="224"/>
      <c r="C757" s="225"/>
      <c r="D757" s="219" t="s">
        <v>139</v>
      </c>
      <c r="E757" s="226" t="s">
        <v>19</v>
      </c>
      <c r="F757" s="227" t="s">
        <v>923</v>
      </c>
      <c r="G757" s="225"/>
      <c r="H757" s="228">
        <v>22</v>
      </c>
      <c r="I757" s="229"/>
      <c r="J757" s="225"/>
      <c r="K757" s="225"/>
      <c r="L757" s="230"/>
      <c r="M757" s="231"/>
      <c r="N757" s="232"/>
      <c r="O757" s="232"/>
      <c r="P757" s="232"/>
      <c r="Q757" s="232"/>
      <c r="R757" s="232"/>
      <c r="S757" s="232"/>
      <c r="T757" s="23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34" t="s">
        <v>139</v>
      </c>
      <c r="AU757" s="234" t="s">
        <v>83</v>
      </c>
      <c r="AV757" s="13" t="s">
        <v>83</v>
      </c>
      <c r="AW757" s="13" t="s">
        <v>35</v>
      </c>
      <c r="AX757" s="13" t="s">
        <v>73</v>
      </c>
      <c r="AY757" s="234" t="s">
        <v>128</v>
      </c>
    </row>
    <row r="758" s="14" customFormat="1">
      <c r="A758" s="14"/>
      <c r="B758" s="235"/>
      <c r="C758" s="236"/>
      <c r="D758" s="219" t="s">
        <v>139</v>
      </c>
      <c r="E758" s="237" t="s">
        <v>19</v>
      </c>
      <c r="F758" s="238" t="s">
        <v>144</v>
      </c>
      <c r="G758" s="236"/>
      <c r="H758" s="239">
        <v>22</v>
      </c>
      <c r="I758" s="240"/>
      <c r="J758" s="236"/>
      <c r="K758" s="236"/>
      <c r="L758" s="241"/>
      <c r="M758" s="242"/>
      <c r="N758" s="243"/>
      <c r="O758" s="243"/>
      <c r="P758" s="243"/>
      <c r="Q758" s="243"/>
      <c r="R758" s="243"/>
      <c r="S758" s="243"/>
      <c r="T758" s="24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45" t="s">
        <v>139</v>
      </c>
      <c r="AU758" s="245" t="s">
        <v>83</v>
      </c>
      <c r="AV758" s="14" t="s">
        <v>136</v>
      </c>
      <c r="AW758" s="14" t="s">
        <v>35</v>
      </c>
      <c r="AX758" s="14" t="s">
        <v>81</v>
      </c>
      <c r="AY758" s="245" t="s">
        <v>128</v>
      </c>
    </row>
    <row r="759" s="2" customFormat="1" ht="24.15" customHeight="1">
      <c r="A759" s="39"/>
      <c r="B759" s="40"/>
      <c r="C759" s="246" t="s">
        <v>924</v>
      </c>
      <c r="D759" s="246" t="s">
        <v>145</v>
      </c>
      <c r="E759" s="247" t="s">
        <v>925</v>
      </c>
      <c r="F759" s="248" t="s">
        <v>926</v>
      </c>
      <c r="G759" s="249" t="s">
        <v>148</v>
      </c>
      <c r="H759" s="250">
        <v>236.25800000000001</v>
      </c>
      <c r="I759" s="251"/>
      <c r="J759" s="252">
        <f>ROUND(I759*H759,2)</f>
        <v>0</v>
      </c>
      <c r="K759" s="248" t="s">
        <v>134</v>
      </c>
      <c r="L759" s="45"/>
      <c r="M759" s="253" t="s">
        <v>19</v>
      </c>
      <c r="N759" s="254" t="s">
        <v>44</v>
      </c>
      <c r="O759" s="85"/>
      <c r="P759" s="215">
        <f>O759*H759</f>
        <v>0</v>
      </c>
      <c r="Q759" s="215">
        <v>0</v>
      </c>
      <c r="R759" s="215">
        <f>Q759*H759</f>
        <v>0</v>
      </c>
      <c r="S759" s="215">
        <v>0</v>
      </c>
      <c r="T759" s="216">
        <f>S759*H759</f>
        <v>0</v>
      </c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R759" s="217" t="s">
        <v>136</v>
      </c>
      <c r="AT759" s="217" t="s">
        <v>145</v>
      </c>
      <c r="AU759" s="217" t="s">
        <v>83</v>
      </c>
      <c r="AY759" s="18" t="s">
        <v>128</v>
      </c>
      <c r="BE759" s="218">
        <f>IF(N759="základní",J759,0)</f>
        <v>0</v>
      </c>
      <c r="BF759" s="218">
        <f>IF(N759="snížená",J759,0)</f>
        <v>0</v>
      </c>
      <c r="BG759" s="218">
        <f>IF(N759="zákl. přenesená",J759,0)</f>
        <v>0</v>
      </c>
      <c r="BH759" s="218">
        <f>IF(N759="sníž. přenesená",J759,0)</f>
        <v>0</v>
      </c>
      <c r="BI759" s="218">
        <f>IF(N759="nulová",J759,0)</f>
        <v>0</v>
      </c>
      <c r="BJ759" s="18" t="s">
        <v>81</v>
      </c>
      <c r="BK759" s="218">
        <f>ROUND(I759*H759,2)</f>
        <v>0</v>
      </c>
      <c r="BL759" s="18" t="s">
        <v>136</v>
      </c>
      <c r="BM759" s="217" t="s">
        <v>927</v>
      </c>
    </row>
    <row r="760" s="2" customFormat="1">
      <c r="A760" s="39"/>
      <c r="B760" s="40"/>
      <c r="C760" s="41"/>
      <c r="D760" s="219" t="s">
        <v>138</v>
      </c>
      <c r="E760" s="41"/>
      <c r="F760" s="220" t="s">
        <v>928</v>
      </c>
      <c r="G760" s="41"/>
      <c r="H760" s="41"/>
      <c r="I760" s="221"/>
      <c r="J760" s="41"/>
      <c r="K760" s="41"/>
      <c r="L760" s="45"/>
      <c r="M760" s="222"/>
      <c r="N760" s="223"/>
      <c r="O760" s="85"/>
      <c r="P760" s="85"/>
      <c r="Q760" s="85"/>
      <c r="R760" s="85"/>
      <c r="S760" s="85"/>
      <c r="T760" s="86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T760" s="18" t="s">
        <v>138</v>
      </c>
      <c r="AU760" s="18" t="s">
        <v>83</v>
      </c>
    </row>
    <row r="761" s="2" customFormat="1">
      <c r="A761" s="39"/>
      <c r="B761" s="40"/>
      <c r="C761" s="41"/>
      <c r="D761" s="255" t="s">
        <v>151</v>
      </c>
      <c r="E761" s="41"/>
      <c r="F761" s="256" t="s">
        <v>929</v>
      </c>
      <c r="G761" s="41"/>
      <c r="H761" s="41"/>
      <c r="I761" s="221"/>
      <c r="J761" s="41"/>
      <c r="K761" s="41"/>
      <c r="L761" s="45"/>
      <c r="M761" s="222"/>
      <c r="N761" s="223"/>
      <c r="O761" s="85"/>
      <c r="P761" s="85"/>
      <c r="Q761" s="85"/>
      <c r="R761" s="85"/>
      <c r="S761" s="85"/>
      <c r="T761" s="86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T761" s="18" t="s">
        <v>151</v>
      </c>
      <c r="AU761" s="18" t="s">
        <v>83</v>
      </c>
    </row>
    <row r="762" s="13" customFormat="1">
      <c r="A762" s="13"/>
      <c r="B762" s="224"/>
      <c r="C762" s="225"/>
      <c r="D762" s="219" t="s">
        <v>139</v>
      </c>
      <c r="E762" s="226" t="s">
        <v>19</v>
      </c>
      <c r="F762" s="227" t="s">
        <v>930</v>
      </c>
      <c r="G762" s="225"/>
      <c r="H762" s="228">
        <v>236.25800000000001</v>
      </c>
      <c r="I762" s="229"/>
      <c r="J762" s="225"/>
      <c r="K762" s="225"/>
      <c r="L762" s="230"/>
      <c r="M762" s="231"/>
      <c r="N762" s="232"/>
      <c r="O762" s="232"/>
      <c r="P762" s="232"/>
      <c r="Q762" s="232"/>
      <c r="R762" s="232"/>
      <c r="S762" s="232"/>
      <c r="T762" s="23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34" t="s">
        <v>139</v>
      </c>
      <c r="AU762" s="234" t="s">
        <v>83</v>
      </c>
      <c r="AV762" s="13" t="s">
        <v>83</v>
      </c>
      <c r="AW762" s="13" t="s">
        <v>35</v>
      </c>
      <c r="AX762" s="13" t="s">
        <v>81</v>
      </c>
      <c r="AY762" s="234" t="s">
        <v>128</v>
      </c>
    </row>
    <row r="763" s="12" customFormat="1" ht="22.8" customHeight="1">
      <c r="A763" s="12"/>
      <c r="B763" s="189"/>
      <c r="C763" s="190"/>
      <c r="D763" s="191" t="s">
        <v>72</v>
      </c>
      <c r="E763" s="203" t="s">
        <v>931</v>
      </c>
      <c r="F763" s="203" t="s">
        <v>932</v>
      </c>
      <c r="G763" s="190"/>
      <c r="H763" s="190"/>
      <c r="I763" s="193"/>
      <c r="J763" s="204">
        <f>BK763</f>
        <v>0</v>
      </c>
      <c r="K763" s="190"/>
      <c r="L763" s="195"/>
      <c r="M763" s="196"/>
      <c r="N763" s="197"/>
      <c r="O763" s="197"/>
      <c r="P763" s="198">
        <f>SUM(P764:P796)</f>
        <v>0</v>
      </c>
      <c r="Q763" s="197"/>
      <c r="R763" s="198">
        <f>SUM(R764:R796)</f>
        <v>0</v>
      </c>
      <c r="S763" s="197"/>
      <c r="T763" s="199">
        <f>SUM(T764:T796)</f>
        <v>0</v>
      </c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R763" s="200" t="s">
        <v>81</v>
      </c>
      <c r="AT763" s="201" t="s">
        <v>72</v>
      </c>
      <c r="AU763" s="201" t="s">
        <v>81</v>
      </c>
      <c r="AY763" s="200" t="s">
        <v>128</v>
      </c>
      <c r="BK763" s="202">
        <f>SUM(BK764:BK796)</f>
        <v>0</v>
      </c>
    </row>
    <row r="764" s="2" customFormat="1" ht="16.5" customHeight="1">
      <c r="A764" s="39"/>
      <c r="B764" s="40"/>
      <c r="C764" s="246" t="s">
        <v>933</v>
      </c>
      <c r="D764" s="246" t="s">
        <v>145</v>
      </c>
      <c r="E764" s="247" t="s">
        <v>934</v>
      </c>
      <c r="F764" s="248" t="s">
        <v>935</v>
      </c>
      <c r="G764" s="249" t="s">
        <v>133</v>
      </c>
      <c r="H764" s="250">
        <v>11750.722</v>
      </c>
      <c r="I764" s="251"/>
      <c r="J764" s="252">
        <f>ROUND(I764*H764,2)</f>
        <v>0</v>
      </c>
      <c r="K764" s="248" t="s">
        <v>134</v>
      </c>
      <c r="L764" s="45"/>
      <c r="M764" s="253" t="s">
        <v>19</v>
      </c>
      <c r="N764" s="254" t="s">
        <v>44</v>
      </c>
      <c r="O764" s="85"/>
      <c r="P764" s="215">
        <f>O764*H764</f>
        <v>0</v>
      </c>
      <c r="Q764" s="215">
        <v>0</v>
      </c>
      <c r="R764" s="215">
        <f>Q764*H764</f>
        <v>0</v>
      </c>
      <c r="S764" s="215">
        <v>0</v>
      </c>
      <c r="T764" s="216">
        <f>S764*H764</f>
        <v>0</v>
      </c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R764" s="217" t="s">
        <v>136</v>
      </c>
      <c r="AT764" s="217" t="s">
        <v>145</v>
      </c>
      <c r="AU764" s="217" t="s">
        <v>83</v>
      </c>
      <c r="AY764" s="18" t="s">
        <v>128</v>
      </c>
      <c r="BE764" s="218">
        <f>IF(N764="základní",J764,0)</f>
        <v>0</v>
      </c>
      <c r="BF764" s="218">
        <f>IF(N764="snížená",J764,0)</f>
        <v>0</v>
      </c>
      <c r="BG764" s="218">
        <f>IF(N764="zákl. přenesená",J764,0)</f>
        <v>0</v>
      </c>
      <c r="BH764" s="218">
        <f>IF(N764="sníž. přenesená",J764,0)</f>
        <v>0</v>
      </c>
      <c r="BI764" s="218">
        <f>IF(N764="nulová",J764,0)</f>
        <v>0</v>
      </c>
      <c r="BJ764" s="18" t="s">
        <v>81</v>
      </c>
      <c r="BK764" s="218">
        <f>ROUND(I764*H764,2)</f>
        <v>0</v>
      </c>
      <c r="BL764" s="18" t="s">
        <v>136</v>
      </c>
      <c r="BM764" s="217" t="s">
        <v>936</v>
      </c>
    </row>
    <row r="765" s="2" customFormat="1">
      <c r="A765" s="39"/>
      <c r="B765" s="40"/>
      <c r="C765" s="41"/>
      <c r="D765" s="219" t="s">
        <v>138</v>
      </c>
      <c r="E765" s="41"/>
      <c r="F765" s="220" t="s">
        <v>937</v>
      </c>
      <c r="G765" s="41"/>
      <c r="H765" s="41"/>
      <c r="I765" s="221"/>
      <c r="J765" s="41"/>
      <c r="K765" s="41"/>
      <c r="L765" s="45"/>
      <c r="M765" s="222"/>
      <c r="N765" s="223"/>
      <c r="O765" s="85"/>
      <c r="P765" s="85"/>
      <c r="Q765" s="85"/>
      <c r="R765" s="85"/>
      <c r="S765" s="85"/>
      <c r="T765" s="86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T765" s="18" t="s">
        <v>138</v>
      </c>
      <c r="AU765" s="18" t="s">
        <v>83</v>
      </c>
    </row>
    <row r="766" s="2" customFormat="1">
      <c r="A766" s="39"/>
      <c r="B766" s="40"/>
      <c r="C766" s="41"/>
      <c r="D766" s="255" t="s">
        <v>151</v>
      </c>
      <c r="E766" s="41"/>
      <c r="F766" s="256" t="s">
        <v>938</v>
      </c>
      <c r="G766" s="41"/>
      <c r="H766" s="41"/>
      <c r="I766" s="221"/>
      <c r="J766" s="41"/>
      <c r="K766" s="41"/>
      <c r="L766" s="45"/>
      <c r="M766" s="222"/>
      <c r="N766" s="223"/>
      <c r="O766" s="85"/>
      <c r="P766" s="85"/>
      <c r="Q766" s="85"/>
      <c r="R766" s="85"/>
      <c r="S766" s="85"/>
      <c r="T766" s="86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T766" s="18" t="s">
        <v>151</v>
      </c>
      <c r="AU766" s="18" t="s">
        <v>83</v>
      </c>
    </row>
    <row r="767" s="2" customFormat="1" ht="16.5" customHeight="1">
      <c r="A767" s="39"/>
      <c r="B767" s="40"/>
      <c r="C767" s="246" t="s">
        <v>939</v>
      </c>
      <c r="D767" s="246" t="s">
        <v>145</v>
      </c>
      <c r="E767" s="247" t="s">
        <v>940</v>
      </c>
      <c r="F767" s="248" t="s">
        <v>941</v>
      </c>
      <c r="G767" s="249" t="s">
        <v>133</v>
      </c>
      <c r="H767" s="250">
        <v>58753.610000000001</v>
      </c>
      <c r="I767" s="251"/>
      <c r="J767" s="252">
        <f>ROUND(I767*H767,2)</f>
        <v>0</v>
      </c>
      <c r="K767" s="248" t="s">
        <v>134</v>
      </c>
      <c r="L767" s="45"/>
      <c r="M767" s="253" t="s">
        <v>19</v>
      </c>
      <c r="N767" s="254" t="s">
        <v>44</v>
      </c>
      <c r="O767" s="85"/>
      <c r="P767" s="215">
        <f>O767*H767</f>
        <v>0</v>
      </c>
      <c r="Q767" s="215">
        <v>0</v>
      </c>
      <c r="R767" s="215">
        <f>Q767*H767</f>
        <v>0</v>
      </c>
      <c r="S767" s="215">
        <v>0</v>
      </c>
      <c r="T767" s="216">
        <f>S767*H767</f>
        <v>0</v>
      </c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R767" s="217" t="s">
        <v>136</v>
      </c>
      <c r="AT767" s="217" t="s">
        <v>145</v>
      </c>
      <c r="AU767" s="217" t="s">
        <v>83</v>
      </c>
      <c r="AY767" s="18" t="s">
        <v>128</v>
      </c>
      <c r="BE767" s="218">
        <f>IF(N767="základní",J767,0)</f>
        <v>0</v>
      </c>
      <c r="BF767" s="218">
        <f>IF(N767="snížená",J767,0)</f>
        <v>0</v>
      </c>
      <c r="BG767" s="218">
        <f>IF(N767="zákl. přenesená",J767,0)</f>
        <v>0</v>
      </c>
      <c r="BH767" s="218">
        <f>IF(N767="sníž. přenesená",J767,0)</f>
        <v>0</v>
      </c>
      <c r="BI767" s="218">
        <f>IF(N767="nulová",J767,0)</f>
        <v>0</v>
      </c>
      <c r="BJ767" s="18" t="s">
        <v>81</v>
      </c>
      <c r="BK767" s="218">
        <f>ROUND(I767*H767,2)</f>
        <v>0</v>
      </c>
      <c r="BL767" s="18" t="s">
        <v>136</v>
      </c>
      <c r="BM767" s="217" t="s">
        <v>942</v>
      </c>
    </row>
    <row r="768" s="2" customFormat="1">
      <c r="A768" s="39"/>
      <c r="B768" s="40"/>
      <c r="C768" s="41"/>
      <c r="D768" s="219" t="s">
        <v>138</v>
      </c>
      <c r="E768" s="41"/>
      <c r="F768" s="220" t="s">
        <v>943</v>
      </c>
      <c r="G768" s="41"/>
      <c r="H768" s="41"/>
      <c r="I768" s="221"/>
      <c r="J768" s="41"/>
      <c r="K768" s="41"/>
      <c r="L768" s="45"/>
      <c r="M768" s="222"/>
      <c r="N768" s="223"/>
      <c r="O768" s="85"/>
      <c r="P768" s="85"/>
      <c r="Q768" s="85"/>
      <c r="R768" s="85"/>
      <c r="S768" s="85"/>
      <c r="T768" s="86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T768" s="18" t="s">
        <v>138</v>
      </c>
      <c r="AU768" s="18" t="s">
        <v>83</v>
      </c>
    </row>
    <row r="769" s="2" customFormat="1">
      <c r="A769" s="39"/>
      <c r="B769" s="40"/>
      <c r="C769" s="41"/>
      <c r="D769" s="255" t="s">
        <v>151</v>
      </c>
      <c r="E769" s="41"/>
      <c r="F769" s="256" t="s">
        <v>944</v>
      </c>
      <c r="G769" s="41"/>
      <c r="H769" s="41"/>
      <c r="I769" s="221"/>
      <c r="J769" s="41"/>
      <c r="K769" s="41"/>
      <c r="L769" s="45"/>
      <c r="M769" s="222"/>
      <c r="N769" s="223"/>
      <c r="O769" s="85"/>
      <c r="P769" s="85"/>
      <c r="Q769" s="85"/>
      <c r="R769" s="85"/>
      <c r="S769" s="85"/>
      <c r="T769" s="86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T769" s="18" t="s">
        <v>151</v>
      </c>
      <c r="AU769" s="18" t="s">
        <v>83</v>
      </c>
    </row>
    <row r="770" s="13" customFormat="1">
      <c r="A770" s="13"/>
      <c r="B770" s="224"/>
      <c r="C770" s="225"/>
      <c r="D770" s="219" t="s">
        <v>139</v>
      </c>
      <c r="E770" s="226" t="s">
        <v>19</v>
      </c>
      <c r="F770" s="227" t="s">
        <v>945</v>
      </c>
      <c r="G770" s="225"/>
      <c r="H770" s="228">
        <v>58753.610000000001</v>
      </c>
      <c r="I770" s="229"/>
      <c r="J770" s="225"/>
      <c r="K770" s="225"/>
      <c r="L770" s="230"/>
      <c r="M770" s="231"/>
      <c r="N770" s="232"/>
      <c r="O770" s="232"/>
      <c r="P770" s="232"/>
      <c r="Q770" s="232"/>
      <c r="R770" s="232"/>
      <c r="S770" s="232"/>
      <c r="T770" s="23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34" t="s">
        <v>139</v>
      </c>
      <c r="AU770" s="234" t="s">
        <v>83</v>
      </c>
      <c r="AV770" s="13" t="s">
        <v>83</v>
      </c>
      <c r="AW770" s="13" t="s">
        <v>35</v>
      </c>
      <c r="AX770" s="13" t="s">
        <v>81</v>
      </c>
      <c r="AY770" s="234" t="s">
        <v>128</v>
      </c>
    </row>
    <row r="771" s="2" customFormat="1" ht="16.5" customHeight="1">
      <c r="A771" s="39"/>
      <c r="B771" s="40"/>
      <c r="C771" s="246" t="s">
        <v>946</v>
      </c>
      <c r="D771" s="246" t="s">
        <v>145</v>
      </c>
      <c r="E771" s="247" t="s">
        <v>947</v>
      </c>
      <c r="F771" s="248" t="s">
        <v>948</v>
      </c>
      <c r="G771" s="249" t="s">
        <v>133</v>
      </c>
      <c r="H771" s="250">
        <v>4713.3140000000003</v>
      </c>
      <c r="I771" s="251"/>
      <c r="J771" s="252">
        <f>ROUND(I771*H771,2)</f>
        <v>0</v>
      </c>
      <c r="K771" s="248" t="s">
        <v>134</v>
      </c>
      <c r="L771" s="45"/>
      <c r="M771" s="253" t="s">
        <v>19</v>
      </c>
      <c r="N771" s="254" t="s">
        <v>44</v>
      </c>
      <c r="O771" s="85"/>
      <c r="P771" s="215">
        <f>O771*H771</f>
        <v>0</v>
      </c>
      <c r="Q771" s="215">
        <v>0</v>
      </c>
      <c r="R771" s="215">
        <f>Q771*H771</f>
        <v>0</v>
      </c>
      <c r="S771" s="215">
        <v>0</v>
      </c>
      <c r="T771" s="216">
        <f>S771*H771</f>
        <v>0</v>
      </c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R771" s="217" t="s">
        <v>136</v>
      </c>
      <c r="AT771" s="217" t="s">
        <v>145</v>
      </c>
      <c r="AU771" s="217" t="s">
        <v>83</v>
      </c>
      <c r="AY771" s="18" t="s">
        <v>128</v>
      </c>
      <c r="BE771" s="218">
        <f>IF(N771="základní",J771,0)</f>
        <v>0</v>
      </c>
      <c r="BF771" s="218">
        <f>IF(N771="snížená",J771,0)</f>
        <v>0</v>
      </c>
      <c r="BG771" s="218">
        <f>IF(N771="zákl. přenesená",J771,0)</f>
        <v>0</v>
      </c>
      <c r="BH771" s="218">
        <f>IF(N771="sníž. přenesená",J771,0)</f>
        <v>0</v>
      </c>
      <c r="BI771" s="218">
        <f>IF(N771="nulová",J771,0)</f>
        <v>0</v>
      </c>
      <c r="BJ771" s="18" t="s">
        <v>81</v>
      </c>
      <c r="BK771" s="218">
        <f>ROUND(I771*H771,2)</f>
        <v>0</v>
      </c>
      <c r="BL771" s="18" t="s">
        <v>136</v>
      </c>
      <c r="BM771" s="217" t="s">
        <v>949</v>
      </c>
    </row>
    <row r="772" s="2" customFormat="1">
      <c r="A772" s="39"/>
      <c r="B772" s="40"/>
      <c r="C772" s="41"/>
      <c r="D772" s="219" t="s">
        <v>138</v>
      </c>
      <c r="E772" s="41"/>
      <c r="F772" s="220" t="s">
        <v>950</v>
      </c>
      <c r="G772" s="41"/>
      <c r="H772" s="41"/>
      <c r="I772" s="221"/>
      <c r="J772" s="41"/>
      <c r="K772" s="41"/>
      <c r="L772" s="45"/>
      <c r="M772" s="222"/>
      <c r="N772" s="223"/>
      <c r="O772" s="85"/>
      <c r="P772" s="85"/>
      <c r="Q772" s="85"/>
      <c r="R772" s="85"/>
      <c r="S772" s="85"/>
      <c r="T772" s="86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T772" s="18" t="s">
        <v>138</v>
      </c>
      <c r="AU772" s="18" t="s">
        <v>83</v>
      </c>
    </row>
    <row r="773" s="2" customFormat="1">
      <c r="A773" s="39"/>
      <c r="B773" s="40"/>
      <c r="C773" s="41"/>
      <c r="D773" s="255" t="s">
        <v>151</v>
      </c>
      <c r="E773" s="41"/>
      <c r="F773" s="256" t="s">
        <v>951</v>
      </c>
      <c r="G773" s="41"/>
      <c r="H773" s="41"/>
      <c r="I773" s="221"/>
      <c r="J773" s="41"/>
      <c r="K773" s="41"/>
      <c r="L773" s="45"/>
      <c r="M773" s="222"/>
      <c r="N773" s="223"/>
      <c r="O773" s="85"/>
      <c r="P773" s="85"/>
      <c r="Q773" s="85"/>
      <c r="R773" s="85"/>
      <c r="S773" s="85"/>
      <c r="T773" s="86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T773" s="18" t="s">
        <v>151</v>
      </c>
      <c r="AU773" s="18" t="s">
        <v>83</v>
      </c>
    </row>
    <row r="774" s="2" customFormat="1" ht="16.5" customHeight="1">
      <c r="A774" s="39"/>
      <c r="B774" s="40"/>
      <c r="C774" s="246" t="s">
        <v>952</v>
      </c>
      <c r="D774" s="246" t="s">
        <v>145</v>
      </c>
      <c r="E774" s="247" t="s">
        <v>953</v>
      </c>
      <c r="F774" s="248" t="s">
        <v>954</v>
      </c>
      <c r="G774" s="249" t="s">
        <v>133</v>
      </c>
      <c r="H774" s="250">
        <v>23566.57</v>
      </c>
      <c r="I774" s="251"/>
      <c r="J774" s="252">
        <f>ROUND(I774*H774,2)</f>
        <v>0</v>
      </c>
      <c r="K774" s="248" t="s">
        <v>134</v>
      </c>
      <c r="L774" s="45"/>
      <c r="M774" s="253" t="s">
        <v>19</v>
      </c>
      <c r="N774" s="254" t="s">
        <v>44</v>
      </c>
      <c r="O774" s="85"/>
      <c r="P774" s="215">
        <f>O774*H774</f>
        <v>0</v>
      </c>
      <c r="Q774" s="215">
        <v>0</v>
      </c>
      <c r="R774" s="215">
        <f>Q774*H774</f>
        <v>0</v>
      </c>
      <c r="S774" s="215">
        <v>0</v>
      </c>
      <c r="T774" s="216">
        <f>S774*H774</f>
        <v>0</v>
      </c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R774" s="217" t="s">
        <v>136</v>
      </c>
      <c r="AT774" s="217" t="s">
        <v>145</v>
      </c>
      <c r="AU774" s="217" t="s">
        <v>83</v>
      </c>
      <c r="AY774" s="18" t="s">
        <v>128</v>
      </c>
      <c r="BE774" s="218">
        <f>IF(N774="základní",J774,0)</f>
        <v>0</v>
      </c>
      <c r="BF774" s="218">
        <f>IF(N774="snížená",J774,0)</f>
        <v>0</v>
      </c>
      <c r="BG774" s="218">
        <f>IF(N774="zákl. přenesená",J774,0)</f>
        <v>0</v>
      </c>
      <c r="BH774" s="218">
        <f>IF(N774="sníž. přenesená",J774,0)</f>
        <v>0</v>
      </c>
      <c r="BI774" s="218">
        <f>IF(N774="nulová",J774,0)</f>
        <v>0</v>
      </c>
      <c r="BJ774" s="18" t="s">
        <v>81</v>
      </c>
      <c r="BK774" s="218">
        <f>ROUND(I774*H774,2)</f>
        <v>0</v>
      </c>
      <c r="BL774" s="18" t="s">
        <v>136</v>
      </c>
      <c r="BM774" s="217" t="s">
        <v>955</v>
      </c>
    </row>
    <row r="775" s="2" customFormat="1">
      <c r="A775" s="39"/>
      <c r="B775" s="40"/>
      <c r="C775" s="41"/>
      <c r="D775" s="219" t="s">
        <v>138</v>
      </c>
      <c r="E775" s="41"/>
      <c r="F775" s="220" t="s">
        <v>943</v>
      </c>
      <c r="G775" s="41"/>
      <c r="H775" s="41"/>
      <c r="I775" s="221"/>
      <c r="J775" s="41"/>
      <c r="K775" s="41"/>
      <c r="L775" s="45"/>
      <c r="M775" s="222"/>
      <c r="N775" s="223"/>
      <c r="O775" s="85"/>
      <c r="P775" s="85"/>
      <c r="Q775" s="85"/>
      <c r="R775" s="85"/>
      <c r="S775" s="85"/>
      <c r="T775" s="86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T775" s="18" t="s">
        <v>138</v>
      </c>
      <c r="AU775" s="18" t="s">
        <v>83</v>
      </c>
    </row>
    <row r="776" s="2" customFormat="1">
      <c r="A776" s="39"/>
      <c r="B776" s="40"/>
      <c r="C776" s="41"/>
      <c r="D776" s="255" t="s">
        <v>151</v>
      </c>
      <c r="E776" s="41"/>
      <c r="F776" s="256" t="s">
        <v>956</v>
      </c>
      <c r="G776" s="41"/>
      <c r="H776" s="41"/>
      <c r="I776" s="221"/>
      <c r="J776" s="41"/>
      <c r="K776" s="41"/>
      <c r="L776" s="45"/>
      <c r="M776" s="222"/>
      <c r="N776" s="223"/>
      <c r="O776" s="85"/>
      <c r="P776" s="85"/>
      <c r="Q776" s="85"/>
      <c r="R776" s="85"/>
      <c r="S776" s="85"/>
      <c r="T776" s="86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T776" s="18" t="s">
        <v>151</v>
      </c>
      <c r="AU776" s="18" t="s">
        <v>83</v>
      </c>
    </row>
    <row r="777" s="13" customFormat="1">
      <c r="A777" s="13"/>
      <c r="B777" s="224"/>
      <c r="C777" s="225"/>
      <c r="D777" s="219" t="s">
        <v>139</v>
      </c>
      <c r="E777" s="226" t="s">
        <v>19</v>
      </c>
      <c r="F777" s="227" t="s">
        <v>957</v>
      </c>
      <c r="G777" s="225"/>
      <c r="H777" s="228">
        <v>23566.57</v>
      </c>
      <c r="I777" s="229"/>
      <c r="J777" s="225"/>
      <c r="K777" s="225"/>
      <c r="L777" s="230"/>
      <c r="M777" s="231"/>
      <c r="N777" s="232"/>
      <c r="O777" s="232"/>
      <c r="P777" s="232"/>
      <c r="Q777" s="232"/>
      <c r="R777" s="232"/>
      <c r="S777" s="232"/>
      <c r="T777" s="23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34" t="s">
        <v>139</v>
      </c>
      <c r="AU777" s="234" t="s">
        <v>83</v>
      </c>
      <c r="AV777" s="13" t="s">
        <v>83</v>
      </c>
      <c r="AW777" s="13" t="s">
        <v>35</v>
      </c>
      <c r="AX777" s="13" t="s">
        <v>81</v>
      </c>
      <c r="AY777" s="234" t="s">
        <v>128</v>
      </c>
    </row>
    <row r="778" s="2" customFormat="1" ht="24.15" customHeight="1">
      <c r="A778" s="39"/>
      <c r="B778" s="40"/>
      <c r="C778" s="246" t="s">
        <v>958</v>
      </c>
      <c r="D778" s="246" t="s">
        <v>145</v>
      </c>
      <c r="E778" s="247" t="s">
        <v>959</v>
      </c>
      <c r="F778" s="248" t="s">
        <v>960</v>
      </c>
      <c r="G778" s="249" t="s">
        <v>133</v>
      </c>
      <c r="H778" s="250">
        <v>3615.2269999999999</v>
      </c>
      <c r="I778" s="251"/>
      <c r="J778" s="252">
        <f>ROUND(I778*H778,2)</f>
        <v>0</v>
      </c>
      <c r="K778" s="248" t="s">
        <v>134</v>
      </c>
      <c r="L778" s="45"/>
      <c r="M778" s="253" t="s">
        <v>19</v>
      </c>
      <c r="N778" s="254" t="s">
        <v>44</v>
      </c>
      <c r="O778" s="85"/>
      <c r="P778" s="215">
        <f>O778*H778</f>
        <v>0</v>
      </c>
      <c r="Q778" s="215">
        <v>0</v>
      </c>
      <c r="R778" s="215">
        <f>Q778*H778</f>
        <v>0</v>
      </c>
      <c r="S778" s="215">
        <v>0</v>
      </c>
      <c r="T778" s="216">
        <f>S778*H778</f>
        <v>0</v>
      </c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R778" s="217" t="s">
        <v>136</v>
      </c>
      <c r="AT778" s="217" t="s">
        <v>145</v>
      </c>
      <c r="AU778" s="217" t="s">
        <v>83</v>
      </c>
      <c r="AY778" s="18" t="s">
        <v>128</v>
      </c>
      <c r="BE778" s="218">
        <f>IF(N778="základní",J778,0)</f>
        <v>0</v>
      </c>
      <c r="BF778" s="218">
        <f>IF(N778="snížená",J778,0)</f>
        <v>0</v>
      </c>
      <c r="BG778" s="218">
        <f>IF(N778="zákl. přenesená",J778,0)</f>
        <v>0</v>
      </c>
      <c r="BH778" s="218">
        <f>IF(N778="sníž. přenesená",J778,0)</f>
        <v>0</v>
      </c>
      <c r="BI778" s="218">
        <f>IF(N778="nulová",J778,0)</f>
        <v>0</v>
      </c>
      <c r="BJ778" s="18" t="s">
        <v>81</v>
      </c>
      <c r="BK778" s="218">
        <f>ROUND(I778*H778,2)</f>
        <v>0</v>
      </c>
      <c r="BL778" s="18" t="s">
        <v>136</v>
      </c>
      <c r="BM778" s="217" t="s">
        <v>961</v>
      </c>
    </row>
    <row r="779" s="2" customFormat="1">
      <c r="A779" s="39"/>
      <c r="B779" s="40"/>
      <c r="C779" s="41"/>
      <c r="D779" s="219" t="s">
        <v>138</v>
      </c>
      <c r="E779" s="41"/>
      <c r="F779" s="220" t="s">
        <v>962</v>
      </c>
      <c r="G779" s="41"/>
      <c r="H779" s="41"/>
      <c r="I779" s="221"/>
      <c r="J779" s="41"/>
      <c r="K779" s="41"/>
      <c r="L779" s="45"/>
      <c r="M779" s="222"/>
      <c r="N779" s="223"/>
      <c r="O779" s="85"/>
      <c r="P779" s="85"/>
      <c r="Q779" s="85"/>
      <c r="R779" s="85"/>
      <c r="S779" s="85"/>
      <c r="T779" s="86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T779" s="18" t="s">
        <v>138</v>
      </c>
      <c r="AU779" s="18" t="s">
        <v>83</v>
      </c>
    </row>
    <row r="780" s="2" customFormat="1">
      <c r="A780" s="39"/>
      <c r="B780" s="40"/>
      <c r="C780" s="41"/>
      <c r="D780" s="255" t="s">
        <v>151</v>
      </c>
      <c r="E780" s="41"/>
      <c r="F780" s="256" t="s">
        <v>963</v>
      </c>
      <c r="G780" s="41"/>
      <c r="H780" s="41"/>
      <c r="I780" s="221"/>
      <c r="J780" s="41"/>
      <c r="K780" s="41"/>
      <c r="L780" s="45"/>
      <c r="M780" s="222"/>
      <c r="N780" s="223"/>
      <c r="O780" s="85"/>
      <c r="P780" s="85"/>
      <c r="Q780" s="85"/>
      <c r="R780" s="85"/>
      <c r="S780" s="85"/>
      <c r="T780" s="86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T780" s="18" t="s">
        <v>151</v>
      </c>
      <c r="AU780" s="18" t="s">
        <v>83</v>
      </c>
    </row>
    <row r="781" s="13" customFormat="1">
      <c r="A781" s="13"/>
      <c r="B781" s="224"/>
      <c r="C781" s="225"/>
      <c r="D781" s="219" t="s">
        <v>139</v>
      </c>
      <c r="E781" s="226" t="s">
        <v>19</v>
      </c>
      <c r="F781" s="227" t="s">
        <v>964</v>
      </c>
      <c r="G781" s="225"/>
      <c r="H781" s="228">
        <v>3615.2269999999999</v>
      </c>
      <c r="I781" s="229"/>
      <c r="J781" s="225"/>
      <c r="K781" s="225"/>
      <c r="L781" s="230"/>
      <c r="M781" s="231"/>
      <c r="N781" s="232"/>
      <c r="O781" s="232"/>
      <c r="P781" s="232"/>
      <c r="Q781" s="232"/>
      <c r="R781" s="232"/>
      <c r="S781" s="232"/>
      <c r="T781" s="23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34" t="s">
        <v>139</v>
      </c>
      <c r="AU781" s="234" t="s">
        <v>83</v>
      </c>
      <c r="AV781" s="13" t="s">
        <v>83</v>
      </c>
      <c r="AW781" s="13" t="s">
        <v>35</v>
      </c>
      <c r="AX781" s="13" t="s">
        <v>81</v>
      </c>
      <c r="AY781" s="234" t="s">
        <v>128</v>
      </c>
    </row>
    <row r="782" s="2" customFormat="1" ht="24.15" customHeight="1">
      <c r="A782" s="39"/>
      <c r="B782" s="40"/>
      <c r="C782" s="246" t="s">
        <v>965</v>
      </c>
      <c r="D782" s="246" t="s">
        <v>145</v>
      </c>
      <c r="E782" s="247" t="s">
        <v>966</v>
      </c>
      <c r="F782" s="248" t="s">
        <v>967</v>
      </c>
      <c r="G782" s="249" t="s">
        <v>133</v>
      </c>
      <c r="H782" s="250">
        <v>58.124000000000002</v>
      </c>
      <c r="I782" s="251"/>
      <c r="J782" s="252">
        <f>ROUND(I782*H782,2)</f>
        <v>0</v>
      </c>
      <c r="K782" s="248" t="s">
        <v>134</v>
      </c>
      <c r="L782" s="45"/>
      <c r="M782" s="253" t="s">
        <v>19</v>
      </c>
      <c r="N782" s="254" t="s">
        <v>44</v>
      </c>
      <c r="O782" s="85"/>
      <c r="P782" s="215">
        <f>O782*H782</f>
        <v>0</v>
      </c>
      <c r="Q782" s="215">
        <v>0</v>
      </c>
      <c r="R782" s="215">
        <f>Q782*H782</f>
        <v>0</v>
      </c>
      <c r="S782" s="215">
        <v>0</v>
      </c>
      <c r="T782" s="216">
        <f>S782*H782</f>
        <v>0</v>
      </c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R782" s="217" t="s">
        <v>136</v>
      </c>
      <c r="AT782" s="217" t="s">
        <v>145</v>
      </c>
      <c r="AU782" s="217" t="s">
        <v>83</v>
      </c>
      <c r="AY782" s="18" t="s">
        <v>128</v>
      </c>
      <c r="BE782" s="218">
        <f>IF(N782="základní",J782,0)</f>
        <v>0</v>
      </c>
      <c r="BF782" s="218">
        <f>IF(N782="snížená",J782,0)</f>
        <v>0</v>
      </c>
      <c r="BG782" s="218">
        <f>IF(N782="zákl. přenesená",J782,0)</f>
        <v>0</v>
      </c>
      <c r="BH782" s="218">
        <f>IF(N782="sníž. přenesená",J782,0)</f>
        <v>0</v>
      </c>
      <c r="BI782" s="218">
        <f>IF(N782="nulová",J782,0)</f>
        <v>0</v>
      </c>
      <c r="BJ782" s="18" t="s">
        <v>81</v>
      </c>
      <c r="BK782" s="218">
        <f>ROUND(I782*H782,2)</f>
        <v>0</v>
      </c>
      <c r="BL782" s="18" t="s">
        <v>136</v>
      </c>
      <c r="BM782" s="217" t="s">
        <v>968</v>
      </c>
    </row>
    <row r="783" s="2" customFormat="1">
      <c r="A783" s="39"/>
      <c r="B783" s="40"/>
      <c r="C783" s="41"/>
      <c r="D783" s="219" t="s">
        <v>138</v>
      </c>
      <c r="E783" s="41"/>
      <c r="F783" s="220" t="s">
        <v>969</v>
      </c>
      <c r="G783" s="41"/>
      <c r="H783" s="41"/>
      <c r="I783" s="221"/>
      <c r="J783" s="41"/>
      <c r="K783" s="41"/>
      <c r="L783" s="45"/>
      <c r="M783" s="222"/>
      <c r="N783" s="223"/>
      <c r="O783" s="85"/>
      <c r="P783" s="85"/>
      <c r="Q783" s="85"/>
      <c r="R783" s="85"/>
      <c r="S783" s="85"/>
      <c r="T783" s="86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T783" s="18" t="s">
        <v>138</v>
      </c>
      <c r="AU783" s="18" t="s">
        <v>83</v>
      </c>
    </row>
    <row r="784" s="2" customFormat="1">
      <c r="A784" s="39"/>
      <c r="B784" s="40"/>
      <c r="C784" s="41"/>
      <c r="D784" s="255" t="s">
        <v>151</v>
      </c>
      <c r="E784" s="41"/>
      <c r="F784" s="256" t="s">
        <v>970</v>
      </c>
      <c r="G784" s="41"/>
      <c r="H784" s="41"/>
      <c r="I784" s="221"/>
      <c r="J784" s="41"/>
      <c r="K784" s="41"/>
      <c r="L784" s="45"/>
      <c r="M784" s="222"/>
      <c r="N784" s="223"/>
      <c r="O784" s="85"/>
      <c r="P784" s="85"/>
      <c r="Q784" s="85"/>
      <c r="R784" s="85"/>
      <c r="S784" s="85"/>
      <c r="T784" s="86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T784" s="18" t="s">
        <v>151</v>
      </c>
      <c r="AU784" s="18" t="s">
        <v>83</v>
      </c>
    </row>
    <row r="785" s="13" customFormat="1">
      <c r="A785" s="13"/>
      <c r="B785" s="224"/>
      <c r="C785" s="225"/>
      <c r="D785" s="219" t="s">
        <v>139</v>
      </c>
      <c r="E785" s="226" t="s">
        <v>19</v>
      </c>
      <c r="F785" s="227" t="s">
        <v>971</v>
      </c>
      <c r="G785" s="225"/>
      <c r="H785" s="228">
        <v>58.124000000000002</v>
      </c>
      <c r="I785" s="229"/>
      <c r="J785" s="225"/>
      <c r="K785" s="225"/>
      <c r="L785" s="230"/>
      <c r="M785" s="231"/>
      <c r="N785" s="232"/>
      <c r="O785" s="232"/>
      <c r="P785" s="232"/>
      <c r="Q785" s="232"/>
      <c r="R785" s="232"/>
      <c r="S785" s="232"/>
      <c r="T785" s="23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34" t="s">
        <v>139</v>
      </c>
      <c r="AU785" s="234" t="s">
        <v>83</v>
      </c>
      <c r="AV785" s="13" t="s">
        <v>83</v>
      </c>
      <c r="AW785" s="13" t="s">
        <v>35</v>
      </c>
      <c r="AX785" s="13" t="s">
        <v>81</v>
      </c>
      <c r="AY785" s="234" t="s">
        <v>128</v>
      </c>
    </row>
    <row r="786" s="2" customFormat="1" ht="24.15" customHeight="1">
      <c r="A786" s="39"/>
      <c r="B786" s="40"/>
      <c r="C786" s="246" t="s">
        <v>972</v>
      </c>
      <c r="D786" s="246" t="s">
        <v>145</v>
      </c>
      <c r="E786" s="247" t="s">
        <v>973</v>
      </c>
      <c r="F786" s="248" t="s">
        <v>974</v>
      </c>
      <c r="G786" s="249" t="s">
        <v>133</v>
      </c>
      <c r="H786" s="250">
        <v>9602.7199999999993</v>
      </c>
      <c r="I786" s="251"/>
      <c r="J786" s="252">
        <f>ROUND(I786*H786,2)</f>
        <v>0</v>
      </c>
      <c r="K786" s="248" t="s">
        <v>134</v>
      </c>
      <c r="L786" s="45"/>
      <c r="M786" s="253" t="s">
        <v>19</v>
      </c>
      <c r="N786" s="254" t="s">
        <v>44</v>
      </c>
      <c r="O786" s="85"/>
      <c r="P786" s="215">
        <f>O786*H786</f>
        <v>0</v>
      </c>
      <c r="Q786" s="215">
        <v>0</v>
      </c>
      <c r="R786" s="215">
        <f>Q786*H786</f>
        <v>0</v>
      </c>
      <c r="S786" s="215">
        <v>0</v>
      </c>
      <c r="T786" s="216">
        <f>S786*H786</f>
        <v>0</v>
      </c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R786" s="217" t="s">
        <v>136</v>
      </c>
      <c r="AT786" s="217" t="s">
        <v>145</v>
      </c>
      <c r="AU786" s="217" t="s">
        <v>83</v>
      </c>
      <c r="AY786" s="18" t="s">
        <v>128</v>
      </c>
      <c r="BE786" s="218">
        <f>IF(N786="základní",J786,0)</f>
        <v>0</v>
      </c>
      <c r="BF786" s="218">
        <f>IF(N786="snížená",J786,0)</f>
        <v>0</v>
      </c>
      <c r="BG786" s="218">
        <f>IF(N786="zákl. přenesená",J786,0)</f>
        <v>0</v>
      </c>
      <c r="BH786" s="218">
        <f>IF(N786="sníž. přenesená",J786,0)</f>
        <v>0</v>
      </c>
      <c r="BI786" s="218">
        <f>IF(N786="nulová",J786,0)</f>
        <v>0</v>
      </c>
      <c r="BJ786" s="18" t="s">
        <v>81</v>
      </c>
      <c r="BK786" s="218">
        <f>ROUND(I786*H786,2)</f>
        <v>0</v>
      </c>
      <c r="BL786" s="18" t="s">
        <v>136</v>
      </c>
      <c r="BM786" s="217" t="s">
        <v>975</v>
      </c>
    </row>
    <row r="787" s="2" customFormat="1">
      <c r="A787" s="39"/>
      <c r="B787" s="40"/>
      <c r="C787" s="41"/>
      <c r="D787" s="219" t="s">
        <v>138</v>
      </c>
      <c r="E787" s="41"/>
      <c r="F787" s="220" t="s">
        <v>428</v>
      </c>
      <c r="G787" s="41"/>
      <c r="H787" s="41"/>
      <c r="I787" s="221"/>
      <c r="J787" s="41"/>
      <c r="K787" s="41"/>
      <c r="L787" s="45"/>
      <c r="M787" s="222"/>
      <c r="N787" s="223"/>
      <c r="O787" s="85"/>
      <c r="P787" s="85"/>
      <c r="Q787" s="85"/>
      <c r="R787" s="85"/>
      <c r="S787" s="85"/>
      <c r="T787" s="86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T787" s="18" t="s">
        <v>138</v>
      </c>
      <c r="AU787" s="18" t="s">
        <v>83</v>
      </c>
    </row>
    <row r="788" s="2" customFormat="1">
      <c r="A788" s="39"/>
      <c r="B788" s="40"/>
      <c r="C788" s="41"/>
      <c r="D788" s="255" t="s">
        <v>151</v>
      </c>
      <c r="E788" s="41"/>
      <c r="F788" s="256" t="s">
        <v>976</v>
      </c>
      <c r="G788" s="41"/>
      <c r="H788" s="41"/>
      <c r="I788" s="221"/>
      <c r="J788" s="41"/>
      <c r="K788" s="41"/>
      <c r="L788" s="45"/>
      <c r="M788" s="222"/>
      <c r="N788" s="223"/>
      <c r="O788" s="85"/>
      <c r="P788" s="85"/>
      <c r="Q788" s="85"/>
      <c r="R788" s="85"/>
      <c r="S788" s="85"/>
      <c r="T788" s="86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T788" s="18" t="s">
        <v>151</v>
      </c>
      <c r="AU788" s="18" t="s">
        <v>83</v>
      </c>
    </row>
    <row r="789" s="13" customFormat="1">
      <c r="A789" s="13"/>
      <c r="B789" s="224"/>
      <c r="C789" s="225"/>
      <c r="D789" s="219" t="s">
        <v>139</v>
      </c>
      <c r="E789" s="226" t="s">
        <v>19</v>
      </c>
      <c r="F789" s="227" t="s">
        <v>977</v>
      </c>
      <c r="G789" s="225"/>
      <c r="H789" s="228">
        <v>9602.7199999999993</v>
      </c>
      <c r="I789" s="229"/>
      <c r="J789" s="225"/>
      <c r="K789" s="225"/>
      <c r="L789" s="230"/>
      <c r="M789" s="231"/>
      <c r="N789" s="232"/>
      <c r="O789" s="232"/>
      <c r="P789" s="232"/>
      <c r="Q789" s="232"/>
      <c r="R789" s="232"/>
      <c r="S789" s="232"/>
      <c r="T789" s="23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34" t="s">
        <v>139</v>
      </c>
      <c r="AU789" s="234" t="s">
        <v>83</v>
      </c>
      <c r="AV789" s="13" t="s">
        <v>83</v>
      </c>
      <c r="AW789" s="13" t="s">
        <v>35</v>
      </c>
      <c r="AX789" s="13" t="s">
        <v>81</v>
      </c>
      <c r="AY789" s="234" t="s">
        <v>128</v>
      </c>
    </row>
    <row r="790" s="2" customFormat="1" ht="24.15" customHeight="1">
      <c r="A790" s="39"/>
      <c r="B790" s="40"/>
      <c r="C790" s="246" t="s">
        <v>978</v>
      </c>
      <c r="D790" s="246" t="s">
        <v>145</v>
      </c>
      <c r="E790" s="247" t="s">
        <v>979</v>
      </c>
      <c r="F790" s="248" t="s">
        <v>980</v>
      </c>
      <c r="G790" s="249" t="s">
        <v>133</v>
      </c>
      <c r="H790" s="250">
        <v>2934.2550000000001</v>
      </c>
      <c r="I790" s="251"/>
      <c r="J790" s="252">
        <f>ROUND(I790*H790,2)</f>
        <v>0</v>
      </c>
      <c r="K790" s="248" t="s">
        <v>134</v>
      </c>
      <c r="L790" s="45"/>
      <c r="M790" s="253" t="s">
        <v>19</v>
      </c>
      <c r="N790" s="254" t="s">
        <v>44</v>
      </c>
      <c r="O790" s="85"/>
      <c r="P790" s="215">
        <f>O790*H790</f>
        <v>0</v>
      </c>
      <c r="Q790" s="215">
        <v>0</v>
      </c>
      <c r="R790" s="215">
        <f>Q790*H790</f>
        <v>0</v>
      </c>
      <c r="S790" s="215">
        <v>0</v>
      </c>
      <c r="T790" s="216">
        <f>S790*H790</f>
        <v>0</v>
      </c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R790" s="217" t="s">
        <v>136</v>
      </c>
      <c r="AT790" s="217" t="s">
        <v>145</v>
      </c>
      <c r="AU790" s="217" t="s">
        <v>83</v>
      </c>
      <c r="AY790" s="18" t="s">
        <v>128</v>
      </c>
      <c r="BE790" s="218">
        <f>IF(N790="základní",J790,0)</f>
        <v>0</v>
      </c>
      <c r="BF790" s="218">
        <f>IF(N790="snížená",J790,0)</f>
        <v>0</v>
      </c>
      <c r="BG790" s="218">
        <f>IF(N790="zákl. přenesená",J790,0)</f>
        <v>0</v>
      </c>
      <c r="BH790" s="218">
        <f>IF(N790="sníž. přenesená",J790,0)</f>
        <v>0</v>
      </c>
      <c r="BI790" s="218">
        <f>IF(N790="nulová",J790,0)</f>
        <v>0</v>
      </c>
      <c r="BJ790" s="18" t="s">
        <v>81</v>
      </c>
      <c r="BK790" s="218">
        <f>ROUND(I790*H790,2)</f>
        <v>0</v>
      </c>
      <c r="BL790" s="18" t="s">
        <v>136</v>
      </c>
      <c r="BM790" s="217" t="s">
        <v>981</v>
      </c>
    </row>
    <row r="791" s="2" customFormat="1">
      <c r="A791" s="39"/>
      <c r="B791" s="40"/>
      <c r="C791" s="41"/>
      <c r="D791" s="219" t="s">
        <v>138</v>
      </c>
      <c r="E791" s="41"/>
      <c r="F791" s="220" t="s">
        <v>982</v>
      </c>
      <c r="G791" s="41"/>
      <c r="H791" s="41"/>
      <c r="I791" s="221"/>
      <c r="J791" s="41"/>
      <c r="K791" s="41"/>
      <c r="L791" s="45"/>
      <c r="M791" s="222"/>
      <c r="N791" s="223"/>
      <c r="O791" s="85"/>
      <c r="P791" s="85"/>
      <c r="Q791" s="85"/>
      <c r="R791" s="85"/>
      <c r="S791" s="85"/>
      <c r="T791" s="86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T791" s="18" t="s">
        <v>138</v>
      </c>
      <c r="AU791" s="18" t="s">
        <v>83</v>
      </c>
    </row>
    <row r="792" s="2" customFormat="1">
      <c r="A792" s="39"/>
      <c r="B792" s="40"/>
      <c r="C792" s="41"/>
      <c r="D792" s="255" t="s">
        <v>151</v>
      </c>
      <c r="E792" s="41"/>
      <c r="F792" s="256" t="s">
        <v>983</v>
      </c>
      <c r="G792" s="41"/>
      <c r="H792" s="41"/>
      <c r="I792" s="221"/>
      <c r="J792" s="41"/>
      <c r="K792" s="41"/>
      <c r="L792" s="45"/>
      <c r="M792" s="222"/>
      <c r="N792" s="223"/>
      <c r="O792" s="85"/>
      <c r="P792" s="85"/>
      <c r="Q792" s="85"/>
      <c r="R792" s="85"/>
      <c r="S792" s="85"/>
      <c r="T792" s="86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T792" s="18" t="s">
        <v>151</v>
      </c>
      <c r="AU792" s="18" t="s">
        <v>83</v>
      </c>
    </row>
    <row r="793" s="13" customFormat="1">
      <c r="A793" s="13"/>
      <c r="B793" s="224"/>
      <c r="C793" s="225"/>
      <c r="D793" s="219" t="s">
        <v>139</v>
      </c>
      <c r="E793" s="226" t="s">
        <v>19</v>
      </c>
      <c r="F793" s="227" t="s">
        <v>984</v>
      </c>
      <c r="G793" s="225"/>
      <c r="H793" s="228">
        <v>2934.2550000000001</v>
      </c>
      <c r="I793" s="229"/>
      <c r="J793" s="225"/>
      <c r="K793" s="225"/>
      <c r="L793" s="230"/>
      <c r="M793" s="231"/>
      <c r="N793" s="232"/>
      <c r="O793" s="232"/>
      <c r="P793" s="232"/>
      <c r="Q793" s="232"/>
      <c r="R793" s="232"/>
      <c r="S793" s="232"/>
      <c r="T793" s="23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34" t="s">
        <v>139</v>
      </c>
      <c r="AU793" s="234" t="s">
        <v>83</v>
      </c>
      <c r="AV793" s="13" t="s">
        <v>83</v>
      </c>
      <c r="AW793" s="13" t="s">
        <v>35</v>
      </c>
      <c r="AX793" s="13" t="s">
        <v>81</v>
      </c>
      <c r="AY793" s="234" t="s">
        <v>128</v>
      </c>
    </row>
    <row r="794" s="2" customFormat="1" ht="16.5" customHeight="1">
      <c r="A794" s="39"/>
      <c r="B794" s="40"/>
      <c r="C794" s="246" t="s">
        <v>985</v>
      </c>
      <c r="D794" s="246" t="s">
        <v>145</v>
      </c>
      <c r="E794" s="247" t="s">
        <v>986</v>
      </c>
      <c r="F794" s="248" t="s">
        <v>987</v>
      </c>
      <c r="G794" s="249" t="s">
        <v>988</v>
      </c>
      <c r="H794" s="250">
        <v>1</v>
      </c>
      <c r="I794" s="251"/>
      <c r="J794" s="252">
        <f>ROUND(I794*H794,2)</f>
        <v>0</v>
      </c>
      <c r="K794" s="248" t="s">
        <v>19</v>
      </c>
      <c r="L794" s="45"/>
      <c r="M794" s="253" t="s">
        <v>19</v>
      </c>
      <c r="N794" s="254" t="s">
        <v>44</v>
      </c>
      <c r="O794" s="85"/>
      <c r="P794" s="215">
        <f>O794*H794</f>
        <v>0</v>
      </c>
      <c r="Q794" s="215">
        <v>0</v>
      </c>
      <c r="R794" s="215">
        <f>Q794*H794</f>
        <v>0</v>
      </c>
      <c r="S794" s="215">
        <v>0</v>
      </c>
      <c r="T794" s="216">
        <f>S794*H794</f>
        <v>0</v>
      </c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R794" s="217" t="s">
        <v>136</v>
      </c>
      <c r="AT794" s="217" t="s">
        <v>145</v>
      </c>
      <c r="AU794" s="217" t="s">
        <v>83</v>
      </c>
      <c r="AY794" s="18" t="s">
        <v>128</v>
      </c>
      <c r="BE794" s="218">
        <f>IF(N794="základní",J794,0)</f>
        <v>0</v>
      </c>
      <c r="BF794" s="218">
        <f>IF(N794="snížená",J794,0)</f>
        <v>0</v>
      </c>
      <c r="BG794" s="218">
        <f>IF(N794="zákl. přenesená",J794,0)</f>
        <v>0</v>
      </c>
      <c r="BH794" s="218">
        <f>IF(N794="sníž. přenesená",J794,0)</f>
        <v>0</v>
      </c>
      <c r="BI794" s="218">
        <f>IF(N794="nulová",J794,0)</f>
        <v>0</v>
      </c>
      <c r="BJ794" s="18" t="s">
        <v>81</v>
      </c>
      <c r="BK794" s="218">
        <f>ROUND(I794*H794,2)</f>
        <v>0</v>
      </c>
      <c r="BL794" s="18" t="s">
        <v>136</v>
      </c>
      <c r="BM794" s="217" t="s">
        <v>989</v>
      </c>
    </row>
    <row r="795" s="2" customFormat="1">
      <c r="A795" s="39"/>
      <c r="B795" s="40"/>
      <c r="C795" s="41"/>
      <c r="D795" s="219" t="s">
        <v>138</v>
      </c>
      <c r="E795" s="41"/>
      <c r="F795" s="220" t="s">
        <v>987</v>
      </c>
      <c r="G795" s="41"/>
      <c r="H795" s="41"/>
      <c r="I795" s="221"/>
      <c r="J795" s="41"/>
      <c r="K795" s="41"/>
      <c r="L795" s="45"/>
      <c r="M795" s="222"/>
      <c r="N795" s="223"/>
      <c r="O795" s="85"/>
      <c r="P795" s="85"/>
      <c r="Q795" s="85"/>
      <c r="R795" s="85"/>
      <c r="S795" s="85"/>
      <c r="T795" s="86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T795" s="18" t="s">
        <v>138</v>
      </c>
      <c r="AU795" s="18" t="s">
        <v>83</v>
      </c>
    </row>
    <row r="796" s="2" customFormat="1">
      <c r="A796" s="39"/>
      <c r="B796" s="40"/>
      <c r="C796" s="41"/>
      <c r="D796" s="219" t="s">
        <v>153</v>
      </c>
      <c r="E796" s="41"/>
      <c r="F796" s="257" t="s">
        <v>990</v>
      </c>
      <c r="G796" s="41"/>
      <c r="H796" s="41"/>
      <c r="I796" s="221"/>
      <c r="J796" s="41"/>
      <c r="K796" s="41"/>
      <c r="L796" s="45"/>
      <c r="M796" s="222"/>
      <c r="N796" s="223"/>
      <c r="O796" s="85"/>
      <c r="P796" s="85"/>
      <c r="Q796" s="85"/>
      <c r="R796" s="85"/>
      <c r="S796" s="85"/>
      <c r="T796" s="86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T796" s="18" t="s">
        <v>153</v>
      </c>
      <c r="AU796" s="18" t="s">
        <v>83</v>
      </c>
    </row>
    <row r="797" s="12" customFormat="1" ht="22.8" customHeight="1">
      <c r="A797" s="12"/>
      <c r="B797" s="189"/>
      <c r="C797" s="190"/>
      <c r="D797" s="191" t="s">
        <v>72</v>
      </c>
      <c r="E797" s="203" t="s">
        <v>991</v>
      </c>
      <c r="F797" s="203" t="s">
        <v>992</v>
      </c>
      <c r="G797" s="190"/>
      <c r="H797" s="190"/>
      <c r="I797" s="193"/>
      <c r="J797" s="204">
        <f>BK797</f>
        <v>0</v>
      </c>
      <c r="K797" s="190"/>
      <c r="L797" s="195"/>
      <c r="M797" s="196"/>
      <c r="N797" s="197"/>
      <c r="O797" s="197"/>
      <c r="P797" s="198">
        <f>SUM(P798:P803)</f>
        <v>0</v>
      </c>
      <c r="Q797" s="197"/>
      <c r="R797" s="198">
        <f>SUM(R798:R803)</f>
        <v>0</v>
      </c>
      <c r="S797" s="197"/>
      <c r="T797" s="199">
        <f>SUM(T798:T803)</f>
        <v>0</v>
      </c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R797" s="200" t="s">
        <v>81</v>
      </c>
      <c r="AT797" s="201" t="s">
        <v>72</v>
      </c>
      <c r="AU797" s="201" t="s">
        <v>81</v>
      </c>
      <c r="AY797" s="200" t="s">
        <v>128</v>
      </c>
      <c r="BK797" s="202">
        <f>SUM(BK798:BK803)</f>
        <v>0</v>
      </c>
    </row>
    <row r="798" s="2" customFormat="1" ht="21.75" customHeight="1">
      <c r="A798" s="39"/>
      <c r="B798" s="40"/>
      <c r="C798" s="246" t="s">
        <v>993</v>
      </c>
      <c r="D798" s="246" t="s">
        <v>145</v>
      </c>
      <c r="E798" s="247" t="s">
        <v>994</v>
      </c>
      <c r="F798" s="248" t="s">
        <v>995</v>
      </c>
      <c r="G798" s="249" t="s">
        <v>133</v>
      </c>
      <c r="H798" s="250">
        <v>10757.593000000001</v>
      </c>
      <c r="I798" s="251"/>
      <c r="J798" s="252">
        <f>ROUND(I798*H798,2)</f>
        <v>0</v>
      </c>
      <c r="K798" s="248" t="s">
        <v>134</v>
      </c>
      <c r="L798" s="45"/>
      <c r="M798" s="253" t="s">
        <v>19</v>
      </c>
      <c r="N798" s="254" t="s">
        <v>44</v>
      </c>
      <c r="O798" s="85"/>
      <c r="P798" s="215">
        <f>O798*H798</f>
        <v>0</v>
      </c>
      <c r="Q798" s="215">
        <v>0</v>
      </c>
      <c r="R798" s="215">
        <f>Q798*H798</f>
        <v>0</v>
      </c>
      <c r="S798" s="215">
        <v>0</v>
      </c>
      <c r="T798" s="216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17" t="s">
        <v>136</v>
      </c>
      <c r="AT798" s="217" t="s">
        <v>145</v>
      </c>
      <c r="AU798" s="217" t="s">
        <v>83</v>
      </c>
      <c r="AY798" s="18" t="s">
        <v>128</v>
      </c>
      <c r="BE798" s="218">
        <f>IF(N798="základní",J798,0)</f>
        <v>0</v>
      </c>
      <c r="BF798" s="218">
        <f>IF(N798="snížená",J798,0)</f>
        <v>0</v>
      </c>
      <c r="BG798" s="218">
        <f>IF(N798="zákl. přenesená",J798,0)</f>
        <v>0</v>
      </c>
      <c r="BH798" s="218">
        <f>IF(N798="sníž. přenesená",J798,0)</f>
        <v>0</v>
      </c>
      <c r="BI798" s="218">
        <f>IF(N798="nulová",J798,0)</f>
        <v>0</v>
      </c>
      <c r="BJ798" s="18" t="s">
        <v>81</v>
      </c>
      <c r="BK798" s="218">
        <f>ROUND(I798*H798,2)</f>
        <v>0</v>
      </c>
      <c r="BL798" s="18" t="s">
        <v>136</v>
      </c>
      <c r="BM798" s="217" t="s">
        <v>996</v>
      </c>
    </row>
    <row r="799" s="2" customFormat="1">
      <c r="A799" s="39"/>
      <c r="B799" s="40"/>
      <c r="C799" s="41"/>
      <c r="D799" s="219" t="s">
        <v>138</v>
      </c>
      <c r="E799" s="41"/>
      <c r="F799" s="220" t="s">
        <v>997</v>
      </c>
      <c r="G799" s="41"/>
      <c r="H799" s="41"/>
      <c r="I799" s="221"/>
      <c r="J799" s="41"/>
      <c r="K799" s="41"/>
      <c r="L799" s="45"/>
      <c r="M799" s="222"/>
      <c r="N799" s="223"/>
      <c r="O799" s="85"/>
      <c r="P799" s="85"/>
      <c r="Q799" s="85"/>
      <c r="R799" s="85"/>
      <c r="S799" s="85"/>
      <c r="T799" s="86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T799" s="18" t="s">
        <v>138</v>
      </c>
      <c r="AU799" s="18" t="s">
        <v>83</v>
      </c>
    </row>
    <row r="800" s="2" customFormat="1">
      <c r="A800" s="39"/>
      <c r="B800" s="40"/>
      <c r="C800" s="41"/>
      <c r="D800" s="255" t="s">
        <v>151</v>
      </c>
      <c r="E800" s="41"/>
      <c r="F800" s="256" t="s">
        <v>998</v>
      </c>
      <c r="G800" s="41"/>
      <c r="H800" s="41"/>
      <c r="I800" s="221"/>
      <c r="J800" s="41"/>
      <c r="K800" s="41"/>
      <c r="L800" s="45"/>
      <c r="M800" s="222"/>
      <c r="N800" s="223"/>
      <c r="O800" s="85"/>
      <c r="P800" s="85"/>
      <c r="Q800" s="85"/>
      <c r="R800" s="85"/>
      <c r="S800" s="85"/>
      <c r="T800" s="86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T800" s="18" t="s">
        <v>151</v>
      </c>
      <c r="AU800" s="18" t="s">
        <v>83</v>
      </c>
    </row>
    <row r="801" s="2" customFormat="1" ht="21.75" customHeight="1">
      <c r="A801" s="39"/>
      <c r="B801" s="40"/>
      <c r="C801" s="246" t="s">
        <v>999</v>
      </c>
      <c r="D801" s="246" t="s">
        <v>145</v>
      </c>
      <c r="E801" s="247" t="s">
        <v>1000</v>
      </c>
      <c r="F801" s="248" t="s">
        <v>1001</v>
      </c>
      <c r="G801" s="249" t="s">
        <v>133</v>
      </c>
      <c r="H801" s="250">
        <v>10757.593000000001</v>
      </c>
      <c r="I801" s="251"/>
      <c r="J801" s="252">
        <f>ROUND(I801*H801,2)</f>
        <v>0</v>
      </c>
      <c r="K801" s="248" t="s">
        <v>134</v>
      </c>
      <c r="L801" s="45"/>
      <c r="M801" s="253" t="s">
        <v>19</v>
      </c>
      <c r="N801" s="254" t="s">
        <v>44</v>
      </c>
      <c r="O801" s="85"/>
      <c r="P801" s="215">
        <f>O801*H801</f>
        <v>0</v>
      </c>
      <c r="Q801" s="215">
        <v>0</v>
      </c>
      <c r="R801" s="215">
        <f>Q801*H801</f>
        <v>0</v>
      </c>
      <c r="S801" s="215">
        <v>0</v>
      </c>
      <c r="T801" s="216">
        <f>S801*H801</f>
        <v>0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217" t="s">
        <v>136</v>
      </c>
      <c r="AT801" s="217" t="s">
        <v>145</v>
      </c>
      <c r="AU801" s="217" t="s">
        <v>83</v>
      </c>
      <c r="AY801" s="18" t="s">
        <v>128</v>
      </c>
      <c r="BE801" s="218">
        <f>IF(N801="základní",J801,0)</f>
        <v>0</v>
      </c>
      <c r="BF801" s="218">
        <f>IF(N801="snížená",J801,0)</f>
        <v>0</v>
      </c>
      <c r="BG801" s="218">
        <f>IF(N801="zákl. přenesená",J801,0)</f>
        <v>0</v>
      </c>
      <c r="BH801" s="218">
        <f>IF(N801="sníž. přenesená",J801,0)</f>
        <v>0</v>
      </c>
      <c r="BI801" s="218">
        <f>IF(N801="nulová",J801,0)</f>
        <v>0</v>
      </c>
      <c r="BJ801" s="18" t="s">
        <v>81</v>
      </c>
      <c r="BK801" s="218">
        <f>ROUND(I801*H801,2)</f>
        <v>0</v>
      </c>
      <c r="BL801" s="18" t="s">
        <v>136</v>
      </c>
      <c r="BM801" s="217" t="s">
        <v>1002</v>
      </c>
    </row>
    <row r="802" s="2" customFormat="1">
      <c r="A802" s="39"/>
      <c r="B802" s="40"/>
      <c r="C802" s="41"/>
      <c r="D802" s="219" t="s">
        <v>138</v>
      </c>
      <c r="E802" s="41"/>
      <c r="F802" s="220" t="s">
        <v>1003</v>
      </c>
      <c r="G802" s="41"/>
      <c r="H802" s="41"/>
      <c r="I802" s="221"/>
      <c r="J802" s="41"/>
      <c r="K802" s="41"/>
      <c r="L802" s="45"/>
      <c r="M802" s="222"/>
      <c r="N802" s="223"/>
      <c r="O802" s="85"/>
      <c r="P802" s="85"/>
      <c r="Q802" s="85"/>
      <c r="R802" s="85"/>
      <c r="S802" s="85"/>
      <c r="T802" s="86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T802" s="18" t="s">
        <v>138</v>
      </c>
      <c r="AU802" s="18" t="s">
        <v>83</v>
      </c>
    </row>
    <row r="803" s="2" customFormat="1">
      <c r="A803" s="39"/>
      <c r="B803" s="40"/>
      <c r="C803" s="41"/>
      <c r="D803" s="255" t="s">
        <v>151</v>
      </c>
      <c r="E803" s="41"/>
      <c r="F803" s="256" t="s">
        <v>1004</v>
      </c>
      <c r="G803" s="41"/>
      <c r="H803" s="41"/>
      <c r="I803" s="221"/>
      <c r="J803" s="41"/>
      <c r="K803" s="41"/>
      <c r="L803" s="45"/>
      <c r="M803" s="222"/>
      <c r="N803" s="223"/>
      <c r="O803" s="85"/>
      <c r="P803" s="85"/>
      <c r="Q803" s="85"/>
      <c r="R803" s="85"/>
      <c r="S803" s="85"/>
      <c r="T803" s="86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T803" s="18" t="s">
        <v>151</v>
      </c>
      <c r="AU803" s="18" t="s">
        <v>83</v>
      </c>
    </row>
    <row r="804" s="12" customFormat="1" ht="22.8" customHeight="1">
      <c r="A804" s="12"/>
      <c r="B804" s="189"/>
      <c r="C804" s="190"/>
      <c r="D804" s="191" t="s">
        <v>72</v>
      </c>
      <c r="E804" s="203" t="s">
        <v>1005</v>
      </c>
      <c r="F804" s="203" t="s">
        <v>1006</v>
      </c>
      <c r="G804" s="190"/>
      <c r="H804" s="190"/>
      <c r="I804" s="193"/>
      <c r="J804" s="204">
        <f>BK804</f>
        <v>0</v>
      </c>
      <c r="K804" s="190"/>
      <c r="L804" s="195"/>
      <c r="M804" s="196"/>
      <c r="N804" s="197"/>
      <c r="O804" s="197"/>
      <c r="P804" s="198">
        <f>SUM(P805:P830)</f>
        <v>0</v>
      </c>
      <c r="Q804" s="197"/>
      <c r="R804" s="198">
        <f>SUM(R805:R830)</f>
        <v>17.261311759999998</v>
      </c>
      <c r="S804" s="197"/>
      <c r="T804" s="199">
        <f>SUM(T805:T830)</f>
        <v>0</v>
      </c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R804" s="200" t="s">
        <v>81</v>
      </c>
      <c r="AT804" s="201" t="s">
        <v>72</v>
      </c>
      <c r="AU804" s="201" t="s">
        <v>81</v>
      </c>
      <c r="AY804" s="200" t="s">
        <v>128</v>
      </c>
      <c r="BK804" s="202">
        <f>SUM(BK805:BK830)</f>
        <v>0</v>
      </c>
    </row>
    <row r="805" s="2" customFormat="1" ht="16.5" customHeight="1">
      <c r="A805" s="39"/>
      <c r="B805" s="40"/>
      <c r="C805" s="205" t="s">
        <v>1007</v>
      </c>
      <c r="D805" s="205" t="s">
        <v>130</v>
      </c>
      <c r="E805" s="206" t="s">
        <v>1008</v>
      </c>
      <c r="F805" s="207" t="s">
        <v>1009</v>
      </c>
      <c r="G805" s="208" t="s">
        <v>920</v>
      </c>
      <c r="H805" s="209">
        <v>9</v>
      </c>
      <c r="I805" s="210"/>
      <c r="J805" s="211">
        <f>ROUND(I805*H805,2)</f>
        <v>0</v>
      </c>
      <c r="K805" s="207" t="s">
        <v>19</v>
      </c>
      <c r="L805" s="212"/>
      <c r="M805" s="213" t="s">
        <v>19</v>
      </c>
      <c r="N805" s="214" t="s">
        <v>44</v>
      </c>
      <c r="O805" s="85"/>
      <c r="P805" s="215">
        <f>O805*H805</f>
        <v>0</v>
      </c>
      <c r="Q805" s="215">
        <v>0</v>
      </c>
      <c r="R805" s="215">
        <f>Q805*H805</f>
        <v>0</v>
      </c>
      <c r="S805" s="215">
        <v>0</v>
      </c>
      <c r="T805" s="216">
        <f>S805*H805</f>
        <v>0</v>
      </c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R805" s="217" t="s">
        <v>135</v>
      </c>
      <c r="AT805" s="217" t="s">
        <v>130</v>
      </c>
      <c r="AU805" s="217" t="s">
        <v>83</v>
      </c>
      <c r="AY805" s="18" t="s">
        <v>128</v>
      </c>
      <c r="BE805" s="218">
        <f>IF(N805="základní",J805,0)</f>
        <v>0</v>
      </c>
      <c r="BF805" s="218">
        <f>IF(N805="snížená",J805,0)</f>
        <v>0</v>
      </c>
      <c r="BG805" s="218">
        <f>IF(N805="zákl. přenesená",J805,0)</f>
        <v>0</v>
      </c>
      <c r="BH805" s="218">
        <f>IF(N805="sníž. přenesená",J805,0)</f>
        <v>0</v>
      </c>
      <c r="BI805" s="218">
        <f>IF(N805="nulová",J805,0)</f>
        <v>0</v>
      </c>
      <c r="BJ805" s="18" t="s">
        <v>81</v>
      </c>
      <c r="BK805" s="218">
        <f>ROUND(I805*H805,2)</f>
        <v>0</v>
      </c>
      <c r="BL805" s="18" t="s">
        <v>136</v>
      </c>
      <c r="BM805" s="217" t="s">
        <v>1010</v>
      </c>
    </row>
    <row r="806" s="2" customFormat="1">
      <c r="A806" s="39"/>
      <c r="B806" s="40"/>
      <c r="C806" s="41"/>
      <c r="D806" s="219" t="s">
        <v>138</v>
      </c>
      <c r="E806" s="41"/>
      <c r="F806" s="220" t="s">
        <v>1011</v>
      </c>
      <c r="G806" s="41"/>
      <c r="H806" s="41"/>
      <c r="I806" s="221"/>
      <c r="J806" s="41"/>
      <c r="K806" s="41"/>
      <c r="L806" s="45"/>
      <c r="M806" s="222"/>
      <c r="N806" s="223"/>
      <c r="O806" s="85"/>
      <c r="P806" s="85"/>
      <c r="Q806" s="85"/>
      <c r="R806" s="85"/>
      <c r="S806" s="85"/>
      <c r="T806" s="86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T806" s="18" t="s">
        <v>138</v>
      </c>
      <c r="AU806" s="18" t="s">
        <v>83</v>
      </c>
    </row>
    <row r="807" s="2" customFormat="1" ht="16.5" customHeight="1">
      <c r="A807" s="39"/>
      <c r="B807" s="40"/>
      <c r="C807" s="205" t="s">
        <v>1012</v>
      </c>
      <c r="D807" s="205" t="s">
        <v>130</v>
      </c>
      <c r="E807" s="206" t="s">
        <v>1013</v>
      </c>
      <c r="F807" s="207" t="s">
        <v>1014</v>
      </c>
      <c r="G807" s="208" t="s">
        <v>920</v>
      </c>
      <c r="H807" s="209">
        <v>11</v>
      </c>
      <c r="I807" s="210"/>
      <c r="J807" s="211">
        <f>ROUND(I807*H807,2)</f>
        <v>0</v>
      </c>
      <c r="K807" s="207" t="s">
        <v>19</v>
      </c>
      <c r="L807" s="212"/>
      <c r="M807" s="213" t="s">
        <v>19</v>
      </c>
      <c r="N807" s="214" t="s">
        <v>44</v>
      </c>
      <c r="O807" s="85"/>
      <c r="P807" s="215">
        <f>O807*H807</f>
        <v>0</v>
      </c>
      <c r="Q807" s="215">
        <v>0</v>
      </c>
      <c r="R807" s="215">
        <f>Q807*H807</f>
        <v>0</v>
      </c>
      <c r="S807" s="215">
        <v>0</v>
      </c>
      <c r="T807" s="216">
        <f>S807*H807</f>
        <v>0</v>
      </c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R807" s="217" t="s">
        <v>135</v>
      </c>
      <c r="AT807" s="217" t="s">
        <v>130</v>
      </c>
      <c r="AU807" s="217" t="s">
        <v>83</v>
      </c>
      <c r="AY807" s="18" t="s">
        <v>128</v>
      </c>
      <c r="BE807" s="218">
        <f>IF(N807="základní",J807,0)</f>
        <v>0</v>
      </c>
      <c r="BF807" s="218">
        <f>IF(N807="snížená",J807,0)</f>
        <v>0</v>
      </c>
      <c r="BG807" s="218">
        <f>IF(N807="zákl. přenesená",J807,0)</f>
        <v>0</v>
      </c>
      <c r="BH807" s="218">
        <f>IF(N807="sníž. přenesená",J807,0)</f>
        <v>0</v>
      </c>
      <c r="BI807" s="218">
        <f>IF(N807="nulová",J807,0)</f>
        <v>0</v>
      </c>
      <c r="BJ807" s="18" t="s">
        <v>81</v>
      </c>
      <c r="BK807" s="218">
        <f>ROUND(I807*H807,2)</f>
        <v>0</v>
      </c>
      <c r="BL807" s="18" t="s">
        <v>136</v>
      </c>
      <c r="BM807" s="217" t="s">
        <v>1015</v>
      </c>
    </row>
    <row r="808" s="2" customFormat="1">
      <c r="A808" s="39"/>
      <c r="B808" s="40"/>
      <c r="C808" s="41"/>
      <c r="D808" s="219" t="s">
        <v>138</v>
      </c>
      <c r="E808" s="41"/>
      <c r="F808" s="220" t="s">
        <v>1016</v>
      </c>
      <c r="G808" s="41"/>
      <c r="H808" s="41"/>
      <c r="I808" s="221"/>
      <c r="J808" s="41"/>
      <c r="K808" s="41"/>
      <c r="L808" s="45"/>
      <c r="M808" s="222"/>
      <c r="N808" s="223"/>
      <c r="O808" s="85"/>
      <c r="P808" s="85"/>
      <c r="Q808" s="85"/>
      <c r="R808" s="85"/>
      <c r="S808" s="85"/>
      <c r="T808" s="86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T808" s="18" t="s">
        <v>138</v>
      </c>
      <c r="AU808" s="18" t="s">
        <v>83</v>
      </c>
    </row>
    <row r="809" s="2" customFormat="1" ht="16.5" customHeight="1">
      <c r="A809" s="39"/>
      <c r="B809" s="40"/>
      <c r="C809" s="246" t="s">
        <v>1017</v>
      </c>
      <c r="D809" s="246" t="s">
        <v>145</v>
      </c>
      <c r="E809" s="247" t="s">
        <v>1018</v>
      </c>
      <c r="F809" s="248" t="s">
        <v>1019</v>
      </c>
      <c r="G809" s="249" t="s">
        <v>19</v>
      </c>
      <c r="H809" s="250">
        <v>1</v>
      </c>
      <c r="I809" s="251"/>
      <c r="J809" s="252">
        <f>ROUND(I809*H809,2)</f>
        <v>0</v>
      </c>
      <c r="K809" s="248" t="s">
        <v>19</v>
      </c>
      <c r="L809" s="45"/>
      <c r="M809" s="253" t="s">
        <v>19</v>
      </c>
      <c r="N809" s="254" t="s">
        <v>44</v>
      </c>
      <c r="O809" s="85"/>
      <c r="P809" s="215">
        <f>O809*H809</f>
        <v>0</v>
      </c>
      <c r="Q809" s="215">
        <v>0</v>
      </c>
      <c r="R809" s="215">
        <f>Q809*H809</f>
        <v>0</v>
      </c>
      <c r="S809" s="215">
        <v>0</v>
      </c>
      <c r="T809" s="216">
        <f>S809*H809</f>
        <v>0</v>
      </c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R809" s="217" t="s">
        <v>136</v>
      </c>
      <c r="AT809" s="217" t="s">
        <v>145</v>
      </c>
      <c r="AU809" s="217" t="s">
        <v>83</v>
      </c>
      <c r="AY809" s="18" t="s">
        <v>128</v>
      </c>
      <c r="BE809" s="218">
        <f>IF(N809="základní",J809,0)</f>
        <v>0</v>
      </c>
      <c r="BF809" s="218">
        <f>IF(N809="snížená",J809,0)</f>
        <v>0</v>
      </c>
      <c r="BG809" s="218">
        <f>IF(N809="zákl. přenesená",J809,0)</f>
        <v>0</v>
      </c>
      <c r="BH809" s="218">
        <f>IF(N809="sníž. přenesená",J809,0)</f>
        <v>0</v>
      </c>
      <c r="BI809" s="218">
        <f>IF(N809="nulová",J809,0)</f>
        <v>0</v>
      </c>
      <c r="BJ809" s="18" t="s">
        <v>81</v>
      </c>
      <c r="BK809" s="218">
        <f>ROUND(I809*H809,2)</f>
        <v>0</v>
      </c>
      <c r="BL809" s="18" t="s">
        <v>136</v>
      </c>
      <c r="BM809" s="217" t="s">
        <v>1020</v>
      </c>
    </row>
    <row r="810" s="2" customFormat="1">
      <c r="A810" s="39"/>
      <c r="B810" s="40"/>
      <c r="C810" s="41"/>
      <c r="D810" s="219" t="s">
        <v>138</v>
      </c>
      <c r="E810" s="41"/>
      <c r="F810" s="220" t="s">
        <v>1021</v>
      </c>
      <c r="G810" s="41"/>
      <c r="H810" s="41"/>
      <c r="I810" s="221"/>
      <c r="J810" s="41"/>
      <c r="K810" s="41"/>
      <c r="L810" s="45"/>
      <c r="M810" s="222"/>
      <c r="N810" s="223"/>
      <c r="O810" s="85"/>
      <c r="P810" s="85"/>
      <c r="Q810" s="85"/>
      <c r="R810" s="85"/>
      <c r="S810" s="85"/>
      <c r="T810" s="86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T810" s="18" t="s">
        <v>138</v>
      </c>
      <c r="AU810" s="18" t="s">
        <v>83</v>
      </c>
    </row>
    <row r="811" s="2" customFormat="1" ht="16.5" customHeight="1">
      <c r="A811" s="39"/>
      <c r="B811" s="40"/>
      <c r="C811" s="246" t="s">
        <v>1022</v>
      </c>
      <c r="D811" s="246" t="s">
        <v>145</v>
      </c>
      <c r="E811" s="247" t="s">
        <v>1023</v>
      </c>
      <c r="F811" s="248" t="s">
        <v>1024</v>
      </c>
      <c r="G811" s="249" t="s">
        <v>920</v>
      </c>
      <c r="H811" s="250">
        <v>4</v>
      </c>
      <c r="I811" s="251"/>
      <c r="J811" s="252">
        <f>ROUND(I811*H811,2)</f>
        <v>0</v>
      </c>
      <c r="K811" s="248" t="s">
        <v>19</v>
      </c>
      <c r="L811" s="45"/>
      <c r="M811" s="253" t="s">
        <v>19</v>
      </c>
      <c r="N811" s="254" t="s">
        <v>44</v>
      </c>
      <c r="O811" s="85"/>
      <c r="P811" s="215">
        <f>O811*H811</f>
        <v>0</v>
      </c>
      <c r="Q811" s="215">
        <v>0</v>
      </c>
      <c r="R811" s="215">
        <f>Q811*H811</f>
        <v>0</v>
      </c>
      <c r="S811" s="215">
        <v>0</v>
      </c>
      <c r="T811" s="216">
        <f>S811*H811</f>
        <v>0</v>
      </c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R811" s="217" t="s">
        <v>136</v>
      </c>
      <c r="AT811" s="217" t="s">
        <v>145</v>
      </c>
      <c r="AU811" s="217" t="s">
        <v>83</v>
      </c>
      <c r="AY811" s="18" t="s">
        <v>128</v>
      </c>
      <c r="BE811" s="218">
        <f>IF(N811="základní",J811,0)</f>
        <v>0</v>
      </c>
      <c r="BF811" s="218">
        <f>IF(N811="snížená",J811,0)</f>
        <v>0</v>
      </c>
      <c r="BG811" s="218">
        <f>IF(N811="zákl. přenesená",J811,0)</f>
        <v>0</v>
      </c>
      <c r="BH811" s="218">
        <f>IF(N811="sníž. přenesená",J811,0)</f>
        <v>0</v>
      </c>
      <c r="BI811" s="218">
        <f>IF(N811="nulová",J811,0)</f>
        <v>0</v>
      </c>
      <c r="BJ811" s="18" t="s">
        <v>81</v>
      </c>
      <c r="BK811" s="218">
        <f>ROUND(I811*H811,2)</f>
        <v>0</v>
      </c>
      <c r="BL811" s="18" t="s">
        <v>136</v>
      </c>
      <c r="BM811" s="217" t="s">
        <v>1025</v>
      </c>
    </row>
    <row r="812" s="2" customFormat="1">
      <c r="A812" s="39"/>
      <c r="B812" s="40"/>
      <c r="C812" s="41"/>
      <c r="D812" s="219" t="s">
        <v>138</v>
      </c>
      <c r="E812" s="41"/>
      <c r="F812" s="220" t="s">
        <v>1026</v>
      </c>
      <c r="G812" s="41"/>
      <c r="H812" s="41"/>
      <c r="I812" s="221"/>
      <c r="J812" s="41"/>
      <c r="K812" s="41"/>
      <c r="L812" s="45"/>
      <c r="M812" s="222"/>
      <c r="N812" s="223"/>
      <c r="O812" s="85"/>
      <c r="P812" s="85"/>
      <c r="Q812" s="85"/>
      <c r="R812" s="85"/>
      <c r="S812" s="85"/>
      <c r="T812" s="86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T812" s="18" t="s">
        <v>138</v>
      </c>
      <c r="AU812" s="18" t="s">
        <v>83</v>
      </c>
    </row>
    <row r="813" s="2" customFormat="1">
      <c r="A813" s="39"/>
      <c r="B813" s="40"/>
      <c r="C813" s="41"/>
      <c r="D813" s="219" t="s">
        <v>153</v>
      </c>
      <c r="E813" s="41"/>
      <c r="F813" s="257" t="s">
        <v>1027</v>
      </c>
      <c r="G813" s="41"/>
      <c r="H813" s="41"/>
      <c r="I813" s="221"/>
      <c r="J813" s="41"/>
      <c r="K813" s="41"/>
      <c r="L813" s="45"/>
      <c r="M813" s="222"/>
      <c r="N813" s="223"/>
      <c r="O813" s="85"/>
      <c r="P813" s="85"/>
      <c r="Q813" s="85"/>
      <c r="R813" s="85"/>
      <c r="S813" s="85"/>
      <c r="T813" s="86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T813" s="18" t="s">
        <v>153</v>
      </c>
      <c r="AU813" s="18" t="s">
        <v>83</v>
      </c>
    </row>
    <row r="814" s="2" customFormat="1" ht="16.5" customHeight="1">
      <c r="A814" s="39"/>
      <c r="B814" s="40"/>
      <c r="C814" s="205" t="s">
        <v>1028</v>
      </c>
      <c r="D814" s="205" t="s">
        <v>130</v>
      </c>
      <c r="E814" s="206" t="s">
        <v>1029</v>
      </c>
      <c r="F814" s="207" t="s">
        <v>1030</v>
      </c>
      <c r="G814" s="208" t="s">
        <v>920</v>
      </c>
      <c r="H814" s="209">
        <v>9</v>
      </c>
      <c r="I814" s="210"/>
      <c r="J814" s="211">
        <f>ROUND(I814*H814,2)</f>
        <v>0</v>
      </c>
      <c r="K814" s="207" t="s">
        <v>19</v>
      </c>
      <c r="L814" s="212"/>
      <c r="M814" s="213" t="s">
        <v>19</v>
      </c>
      <c r="N814" s="214" t="s">
        <v>44</v>
      </c>
      <c r="O814" s="85"/>
      <c r="P814" s="215">
        <f>O814*H814</f>
        <v>0</v>
      </c>
      <c r="Q814" s="215">
        <v>0</v>
      </c>
      <c r="R814" s="215">
        <f>Q814*H814</f>
        <v>0</v>
      </c>
      <c r="S814" s="215">
        <v>0</v>
      </c>
      <c r="T814" s="216">
        <f>S814*H814</f>
        <v>0</v>
      </c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R814" s="217" t="s">
        <v>135</v>
      </c>
      <c r="AT814" s="217" t="s">
        <v>130</v>
      </c>
      <c r="AU814" s="217" t="s">
        <v>83</v>
      </c>
      <c r="AY814" s="18" t="s">
        <v>128</v>
      </c>
      <c r="BE814" s="218">
        <f>IF(N814="základní",J814,0)</f>
        <v>0</v>
      </c>
      <c r="BF814" s="218">
        <f>IF(N814="snížená",J814,0)</f>
        <v>0</v>
      </c>
      <c r="BG814" s="218">
        <f>IF(N814="zákl. přenesená",J814,0)</f>
        <v>0</v>
      </c>
      <c r="BH814" s="218">
        <f>IF(N814="sníž. přenesená",J814,0)</f>
        <v>0</v>
      </c>
      <c r="BI814" s="218">
        <f>IF(N814="nulová",J814,0)</f>
        <v>0</v>
      </c>
      <c r="BJ814" s="18" t="s">
        <v>81</v>
      </c>
      <c r="BK814" s="218">
        <f>ROUND(I814*H814,2)</f>
        <v>0</v>
      </c>
      <c r="BL814" s="18" t="s">
        <v>136</v>
      </c>
      <c r="BM814" s="217" t="s">
        <v>1031</v>
      </c>
    </row>
    <row r="815" s="2" customFormat="1">
      <c r="A815" s="39"/>
      <c r="B815" s="40"/>
      <c r="C815" s="41"/>
      <c r="D815" s="219" t="s">
        <v>138</v>
      </c>
      <c r="E815" s="41"/>
      <c r="F815" s="220" t="s">
        <v>1032</v>
      </c>
      <c r="G815" s="41"/>
      <c r="H815" s="41"/>
      <c r="I815" s="221"/>
      <c r="J815" s="41"/>
      <c r="K815" s="41"/>
      <c r="L815" s="45"/>
      <c r="M815" s="222"/>
      <c r="N815" s="223"/>
      <c r="O815" s="85"/>
      <c r="P815" s="85"/>
      <c r="Q815" s="85"/>
      <c r="R815" s="85"/>
      <c r="S815" s="85"/>
      <c r="T815" s="86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T815" s="18" t="s">
        <v>138</v>
      </c>
      <c r="AU815" s="18" t="s">
        <v>83</v>
      </c>
    </row>
    <row r="816" s="2" customFormat="1" ht="16.5" customHeight="1">
      <c r="A816" s="39"/>
      <c r="B816" s="40"/>
      <c r="C816" s="205" t="s">
        <v>1033</v>
      </c>
      <c r="D816" s="205" t="s">
        <v>130</v>
      </c>
      <c r="E816" s="206" t="s">
        <v>1034</v>
      </c>
      <c r="F816" s="207" t="s">
        <v>1035</v>
      </c>
      <c r="G816" s="208" t="s">
        <v>988</v>
      </c>
      <c r="H816" s="209">
        <v>1</v>
      </c>
      <c r="I816" s="210"/>
      <c r="J816" s="211">
        <f>ROUND(I816*H816,2)</f>
        <v>0</v>
      </c>
      <c r="K816" s="207" t="s">
        <v>19</v>
      </c>
      <c r="L816" s="212"/>
      <c r="M816" s="213" t="s">
        <v>19</v>
      </c>
      <c r="N816" s="214" t="s">
        <v>44</v>
      </c>
      <c r="O816" s="85"/>
      <c r="P816" s="215">
        <f>O816*H816</f>
        <v>0</v>
      </c>
      <c r="Q816" s="215">
        <v>0</v>
      </c>
      <c r="R816" s="215">
        <f>Q816*H816</f>
        <v>0</v>
      </c>
      <c r="S816" s="215">
        <v>0</v>
      </c>
      <c r="T816" s="216">
        <f>S816*H816</f>
        <v>0</v>
      </c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R816" s="217" t="s">
        <v>135</v>
      </c>
      <c r="AT816" s="217" t="s">
        <v>130</v>
      </c>
      <c r="AU816" s="217" t="s">
        <v>83</v>
      </c>
      <c r="AY816" s="18" t="s">
        <v>128</v>
      </c>
      <c r="BE816" s="218">
        <f>IF(N816="základní",J816,0)</f>
        <v>0</v>
      </c>
      <c r="BF816" s="218">
        <f>IF(N816="snížená",J816,0)</f>
        <v>0</v>
      </c>
      <c r="BG816" s="218">
        <f>IF(N816="zákl. přenesená",J816,0)</f>
        <v>0</v>
      </c>
      <c r="BH816" s="218">
        <f>IF(N816="sníž. přenesená",J816,0)</f>
        <v>0</v>
      </c>
      <c r="BI816" s="218">
        <f>IF(N816="nulová",J816,0)</f>
        <v>0</v>
      </c>
      <c r="BJ816" s="18" t="s">
        <v>81</v>
      </c>
      <c r="BK816" s="218">
        <f>ROUND(I816*H816,2)</f>
        <v>0</v>
      </c>
      <c r="BL816" s="18" t="s">
        <v>136</v>
      </c>
      <c r="BM816" s="217" t="s">
        <v>1036</v>
      </c>
    </row>
    <row r="817" s="2" customFormat="1">
      <c r="A817" s="39"/>
      <c r="B817" s="40"/>
      <c r="C817" s="41"/>
      <c r="D817" s="219" t="s">
        <v>138</v>
      </c>
      <c r="E817" s="41"/>
      <c r="F817" s="220" t="s">
        <v>1037</v>
      </c>
      <c r="G817" s="41"/>
      <c r="H817" s="41"/>
      <c r="I817" s="221"/>
      <c r="J817" s="41"/>
      <c r="K817" s="41"/>
      <c r="L817" s="45"/>
      <c r="M817" s="222"/>
      <c r="N817" s="223"/>
      <c r="O817" s="85"/>
      <c r="P817" s="85"/>
      <c r="Q817" s="85"/>
      <c r="R817" s="85"/>
      <c r="S817" s="85"/>
      <c r="T817" s="86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T817" s="18" t="s">
        <v>138</v>
      </c>
      <c r="AU817" s="18" t="s">
        <v>83</v>
      </c>
    </row>
    <row r="818" s="2" customFormat="1" ht="16.5" customHeight="1">
      <c r="A818" s="39"/>
      <c r="B818" s="40"/>
      <c r="C818" s="246" t="s">
        <v>1038</v>
      </c>
      <c r="D818" s="246" t="s">
        <v>145</v>
      </c>
      <c r="E818" s="247" t="s">
        <v>1039</v>
      </c>
      <c r="F818" s="248" t="s">
        <v>1040</v>
      </c>
      <c r="G818" s="249" t="s">
        <v>369</v>
      </c>
      <c r="H818" s="250">
        <v>1.76</v>
      </c>
      <c r="I818" s="251"/>
      <c r="J818" s="252">
        <f>ROUND(I818*H818,2)</f>
        <v>0</v>
      </c>
      <c r="K818" s="248" t="s">
        <v>134</v>
      </c>
      <c r="L818" s="45"/>
      <c r="M818" s="253" t="s">
        <v>19</v>
      </c>
      <c r="N818" s="254" t="s">
        <v>44</v>
      </c>
      <c r="O818" s="85"/>
      <c r="P818" s="215">
        <f>O818*H818</f>
        <v>0</v>
      </c>
      <c r="Q818" s="215">
        <v>2.1600000000000001</v>
      </c>
      <c r="R818" s="215">
        <f>Q818*H818</f>
        <v>3.8016000000000001</v>
      </c>
      <c r="S818" s="215">
        <v>0</v>
      </c>
      <c r="T818" s="216">
        <f>S818*H818</f>
        <v>0</v>
      </c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R818" s="217" t="s">
        <v>136</v>
      </c>
      <c r="AT818" s="217" t="s">
        <v>145</v>
      </c>
      <c r="AU818" s="217" t="s">
        <v>83</v>
      </c>
      <c r="AY818" s="18" t="s">
        <v>128</v>
      </c>
      <c r="BE818" s="218">
        <f>IF(N818="základní",J818,0)</f>
        <v>0</v>
      </c>
      <c r="BF818" s="218">
        <f>IF(N818="snížená",J818,0)</f>
        <v>0</v>
      </c>
      <c r="BG818" s="218">
        <f>IF(N818="zákl. přenesená",J818,0)</f>
        <v>0</v>
      </c>
      <c r="BH818" s="218">
        <f>IF(N818="sníž. přenesená",J818,0)</f>
        <v>0</v>
      </c>
      <c r="BI818" s="218">
        <f>IF(N818="nulová",J818,0)</f>
        <v>0</v>
      </c>
      <c r="BJ818" s="18" t="s">
        <v>81</v>
      </c>
      <c r="BK818" s="218">
        <f>ROUND(I818*H818,2)</f>
        <v>0</v>
      </c>
      <c r="BL818" s="18" t="s">
        <v>136</v>
      </c>
      <c r="BM818" s="217" t="s">
        <v>1041</v>
      </c>
    </row>
    <row r="819" s="2" customFormat="1">
      <c r="A819" s="39"/>
      <c r="B819" s="40"/>
      <c r="C819" s="41"/>
      <c r="D819" s="219" t="s">
        <v>138</v>
      </c>
      <c r="E819" s="41"/>
      <c r="F819" s="220" t="s">
        <v>1042</v>
      </c>
      <c r="G819" s="41"/>
      <c r="H819" s="41"/>
      <c r="I819" s="221"/>
      <c r="J819" s="41"/>
      <c r="K819" s="41"/>
      <c r="L819" s="45"/>
      <c r="M819" s="222"/>
      <c r="N819" s="223"/>
      <c r="O819" s="85"/>
      <c r="P819" s="85"/>
      <c r="Q819" s="85"/>
      <c r="R819" s="85"/>
      <c r="S819" s="85"/>
      <c r="T819" s="86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T819" s="18" t="s">
        <v>138</v>
      </c>
      <c r="AU819" s="18" t="s">
        <v>83</v>
      </c>
    </row>
    <row r="820" s="2" customFormat="1">
      <c r="A820" s="39"/>
      <c r="B820" s="40"/>
      <c r="C820" s="41"/>
      <c r="D820" s="255" t="s">
        <v>151</v>
      </c>
      <c r="E820" s="41"/>
      <c r="F820" s="256" t="s">
        <v>1043</v>
      </c>
      <c r="G820" s="41"/>
      <c r="H820" s="41"/>
      <c r="I820" s="221"/>
      <c r="J820" s="41"/>
      <c r="K820" s="41"/>
      <c r="L820" s="45"/>
      <c r="M820" s="222"/>
      <c r="N820" s="223"/>
      <c r="O820" s="85"/>
      <c r="P820" s="85"/>
      <c r="Q820" s="85"/>
      <c r="R820" s="85"/>
      <c r="S820" s="85"/>
      <c r="T820" s="86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T820" s="18" t="s">
        <v>151</v>
      </c>
      <c r="AU820" s="18" t="s">
        <v>83</v>
      </c>
    </row>
    <row r="821" s="2" customFormat="1">
      <c r="A821" s="39"/>
      <c r="B821" s="40"/>
      <c r="C821" s="41"/>
      <c r="D821" s="219" t="s">
        <v>153</v>
      </c>
      <c r="E821" s="41"/>
      <c r="F821" s="257" t="s">
        <v>1044</v>
      </c>
      <c r="G821" s="41"/>
      <c r="H821" s="41"/>
      <c r="I821" s="221"/>
      <c r="J821" s="41"/>
      <c r="K821" s="41"/>
      <c r="L821" s="45"/>
      <c r="M821" s="222"/>
      <c r="N821" s="223"/>
      <c r="O821" s="85"/>
      <c r="P821" s="85"/>
      <c r="Q821" s="85"/>
      <c r="R821" s="85"/>
      <c r="S821" s="85"/>
      <c r="T821" s="86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T821" s="18" t="s">
        <v>153</v>
      </c>
      <c r="AU821" s="18" t="s">
        <v>83</v>
      </c>
    </row>
    <row r="822" s="2" customFormat="1" ht="16.5" customHeight="1">
      <c r="A822" s="39"/>
      <c r="B822" s="40"/>
      <c r="C822" s="246" t="s">
        <v>1045</v>
      </c>
      <c r="D822" s="246" t="s">
        <v>145</v>
      </c>
      <c r="E822" s="247" t="s">
        <v>1046</v>
      </c>
      <c r="F822" s="248" t="s">
        <v>1047</v>
      </c>
      <c r="G822" s="249" t="s">
        <v>369</v>
      </c>
      <c r="H822" s="250">
        <v>5.2999999999999998</v>
      </c>
      <c r="I822" s="251"/>
      <c r="J822" s="252">
        <f>ROUND(I822*H822,2)</f>
        <v>0</v>
      </c>
      <c r="K822" s="248" t="s">
        <v>134</v>
      </c>
      <c r="L822" s="45"/>
      <c r="M822" s="253" t="s">
        <v>19</v>
      </c>
      <c r="N822" s="254" t="s">
        <v>44</v>
      </c>
      <c r="O822" s="85"/>
      <c r="P822" s="215">
        <f>O822*H822</f>
        <v>0</v>
      </c>
      <c r="Q822" s="215">
        <v>2.5018699999999998</v>
      </c>
      <c r="R822" s="215">
        <f>Q822*H822</f>
        <v>13.259910999999999</v>
      </c>
      <c r="S822" s="215">
        <v>0</v>
      </c>
      <c r="T822" s="216">
        <f>S822*H822</f>
        <v>0</v>
      </c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R822" s="217" t="s">
        <v>136</v>
      </c>
      <c r="AT822" s="217" t="s">
        <v>145</v>
      </c>
      <c r="AU822" s="217" t="s">
        <v>83</v>
      </c>
      <c r="AY822" s="18" t="s">
        <v>128</v>
      </c>
      <c r="BE822" s="218">
        <f>IF(N822="základní",J822,0)</f>
        <v>0</v>
      </c>
      <c r="BF822" s="218">
        <f>IF(N822="snížená",J822,0)</f>
        <v>0</v>
      </c>
      <c r="BG822" s="218">
        <f>IF(N822="zákl. přenesená",J822,0)</f>
        <v>0</v>
      </c>
      <c r="BH822" s="218">
        <f>IF(N822="sníž. přenesená",J822,0)</f>
        <v>0</v>
      </c>
      <c r="BI822" s="218">
        <f>IF(N822="nulová",J822,0)</f>
        <v>0</v>
      </c>
      <c r="BJ822" s="18" t="s">
        <v>81</v>
      </c>
      <c r="BK822" s="218">
        <f>ROUND(I822*H822,2)</f>
        <v>0</v>
      </c>
      <c r="BL822" s="18" t="s">
        <v>136</v>
      </c>
      <c r="BM822" s="217" t="s">
        <v>1048</v>
      </c>
    </row>
    <row r="823" s="2" customFormat="1">
      <c r="A823" s="39"/>
      <c r="B823" s="40"/>
      <c r="C823" s="41"/>
      <c r="D823" s="219" t="s">
        <v>138</v>
      </c>
      <c r="E823" s="41"/>
      <c r="F823" s="220" t="s">
        <v>1049</v>
      </c>
      <c r="G823" s="41"/>
      <c r="H823" s="41"/>
      <c r="I823" s="221"/>
      <c r="J823" s="41"/>
      <c r="K823" s="41"/>
      <c r="L823" s="45"/>
      <c r="M823" s="222"/>
      <c r="N823" s="223"/>
      <c r="O823" s="85"/>
      <c r="P823" s="85"/>
      <c r="Q823" s="85"/>
      <c r="R823" s="85"/>
      <c r="S823" s="85"/>
      <c r="T823" s="86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T823" s="18" t="s">
        <v>138</v>
      </c>
      <c r="AU823" s="18" t="s">
        <v>83</v>
      </c>
    </row>
    <row r="824" s="2" customFormat="1">
      <c r="A824" s="39"/>
      <c r="B824" s="40"/>
      <c r="C824" s="41"/>
      <c r="D824" s="255" t="s">
        <v>151</v>
      </c>
      <c r="E824" s="41"/>
      <c r="F824" s="256" t="s">
        <v>1050</v>
      </c>
      <c r="G824" s="41"/>
      <c r="H824" s="41"/>
      <c r="I824" s="221"/>
      <c r="J824" s="41"/>
      <c r="K824" s="41"/>
      <c r="L824" s="45"/>
      <c r="M824" s="222"/>
      <c r="N824" s="223"/>
      <c r="O824" s="85"/>
      <c r="P824" s="85"/>
      <c r="Q824" s="85"/>
      <c r="R824" s="85"/>
      <c r="S824" s="85"/>
      <c r="T824" s="86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T824" s="18" t="s">
        <v>151</v>
      </c>
      <c r="AU824" s="18" t="s">
        <v>83</v>
      </c>
    </row>
    <row r="825" s="2" customFormat="1">
      <c r="A825" s="39"/>
      <c r="B825" s="40"/>
      <c r="C825" s="41"/>
      <c r="D825" s="219" t="s">
        <v>153</v>
      </c>
      <c r="E825" s="41"/>
      <c r="F825" s="257" t="s">
        <v>1051</v>
      </c>
      <c r="G825" s="41"/>
      <c r="H825" s="41"/>
      <c r="I825" s="221"/>
      <c r="J825" s="41"/>
      <c r="K825" s="41"/>
      <c r="L825" s="45"/>
      <c r="M825" s="222"/>
      <c r="N825" s="223"/>
      <c r="O825" s="85"/>
      <c r="P825" s="85"/>
      <c r="Q825" s="85"/>
      <c r="R825" s="85"/>
      <c r="S825" s="85"/>
      <c r="T825" s="86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T825" s="18" t="s">
        <v>153</v>
      </c>
      <c r="AU825" s="18" t="s">
        <v>83</v>
      </c>
    </row>
    <row r="826" s="2" customFormat="1" ht="16.5" customHeight="1">
      <c r="A826" s="39"/>
      <c r="B826" s="40"/>
      <c r="C826" s="246" t="s">
        <v>1052</v>
      </c>
      <c r="D826" s="246" t="s">
        <v>145</v>
      </c>
      <c r="E826" s="247" t="s">
        <v>1053</v>
      </c>
      <c r="F826" s="248" t="s">
        <v>1054</v>
      </c>
      <c r="G826" s="249" t="s">
        <v>133</v>
      </c>
      <c r="H826" s="250">
        <v>0.188</v>
      </c>
      <c r="I826" s="251"/>
      <c r="J826" s="252">
        <f>ROUND(I826*H826,2)</f>
        <v>0</v>
      </c>
      <c r="K826" s="248" t="s">
        <v>134</v>
      </c>
      <c r="L826" s="45"/>
      <c r="M826" s="253" t="s">
        <v>19</v>
      </c>
      <c r="N826" s="254" t="s">
        <v>44</v>
      </c>
      <c r="O826" s="85"/>
      <c r="P826" s="215">
        <f>O826*H826</f>
        <v>0</v>
      </c>
      <c r="Q826" s="215">
        <v>1.06277</v>
      </c>
      <c r="R826" s="215">
        <f>Q826*H826</f>
        <v>0.19980075999999999</v>
      </c>
      <c r="S826" s="215">
        <v>0</v>
      </c>
      <c r="T826" s="216">
        <f>S826*H826</f>
        <v>0</v>
      </c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R826" s="217" t="s">
        <v>136</v>
      </c>
      <c r="AT826" s="217" t="s">
        <v>145</v>
      </c>
      <c r="AU826" s="217" t="s">
        <v>83</v>
      </c>
      <c r="AY826" s="18" t="s">
        <v>128</v>
      </c>
      <c r="BE826" s="218">
        <f>IF(N826="základní",J826,0)</f>
        <v>0</v>
      </c>
      <c r="BF826" s="218">
        <f>IF(N826="snížená",J826,0)</f>
        <v>0</v>
      </c>
      <c r="BG826" s="218">
        <f>IF(N826="zákl. přenesená",J826,0)</f>
        <v>0</v>
      </c>
      <c r="BH826" s="218">
        <f>IF(N826="sníž. přenesená",J826,0)</f>
        <v>0</v>
      </c>
      <c r="BI826" s="218">
        <f>IF(N826="nulová",J826,0)</f>
        <v>0</v>
      </c>
      <c r="BJ826" s="18" t="s">
        <v>81</v>
      </c>
      <c r="BK826" s="218">
        <f>ROUND(I826*H826,2)</f>
        <v>0</v>
      </c>
      <c r="BL826" s="18" t="s">
        <v>136</v>
      </c>
      <c r="BM826" s="217" t="s">
        <v>1055</v>
      </c>
    </row>
    <row r="827" s="2" customFormat="1">
      <c r="A827" s="39"/>
      <c r="B827" s="40"/>
      <c r="C827" s="41"/>
      <c r="D827" s="219" t="s">
        <v>138</v>
      </c>
      <c r="E827" s="41"/>
      <c r="F827" s="220" t="s">
        <v>1056</v>
      </c>
      <c r="G827" s="41"/>
      <c r="H827" s="41"/>
      <c r="I827" s="221"/>
      <c r="J827" s="41"/>
      <c r="K827" s="41"/>
      <c r="L827" s="45"/>
      <c r="M827" s="222"/>
      <c r="N827" s="223"/>
      <c r="O827" s="85"/>
      <c r="P827" s="85"/>
      <c r="Q827" s="85"/>
      <c r="R827" s="85"/>
      <c r="S827" s="85"/>
      <c r="T827" s="86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T827" s="18" t="s">
        <v>138</v>
      </c>
      <c r="AU827" s="18" t="s">
        <v>83</v>
      </c>
    </row>
    <row r="828" s="2" customFormat="1">
      <c r="A828" s="39"/>
      <c r="B828" s="40"/>
      <c r="C828" s="41"/>
      <c r="D828" s="255" t="s">
        <v>151</v>
      </c>
      <c r="E828" s="41"/>
      <c r="F828" s="256" t="s">
        <v>1057</v>
      </c>
      <c r="G828" s="41"/>
      <c r="H828" s="41"/>
      <c r="I828" s="221"/>
      <c r="J828" s="41"/>
      <c r="K828" s="41"/>
      <c r="L828" s="45"/>
      <c r="M828" s="222"/>
      <c r="N828" s="223"/>
      <c r="O828" s="85"/>
      <c r="P828" s="85"/>
      <c r="Q828" s="85"/>
      <c r="R828" s="85"/>
      <c r="S828" s="85"/>
      <c r="T828" s="86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T828" s="18" t="s">
        <v>151</v>
      </c>
      <c r="AU828" s="18" t="s">
        <v>83</v>
      </c>
    </row>
    <row r="829" s="13" customFormat="1">
      <c r="A829" s="13"/>
      <c r="B829" s="224"/>
      <c r="C829" s="225"/>
      <c r="D829" s="219" t="s">
        <v>139</v>
      </c>
      <c r="E829" s="226" t="s">
        <v>19</v>
      </c>
      <c r="F829" s="227" t="s">
        <v>1058</v>
      </c>
      <c r="G829" s="225"/>
      <c r="H829" s="228">
        <v>0.188</v>
      </c>
      <c r="I829" s="229"/>
      <c r="J829" s="225"/>
      <c r="K829" s="225"/>
      <c r="L829" s="230"/>
      <c r="M829" s="231"/>
      <c r="N829" s="232"/>
      <c r="O829" s="232"/>
      <c r="P829" s="232"/>
      <c r="Q829" s="232"/>
      <c r="R829" s="232"/>
      <c r="S829" s="232"/>
      <c r="T829" s="23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34" t="s">
        <v>139</v>
      </c>
      <c r="AU829" s="234" t="s">
        <v>83</v>
      </c>
      <c r="AV829" s="13" t="s">
        <v>83</v>
      </c>
      <c r="AW829" s="13" t="s">
        <v>35</v>
      </c>
      <c r="AX829" s="13" t="s">
        <v>73</v>
      </c>
      <c r="AY829" s="234" t="s">
        <v>128</v>
      </c>
    </row>
    <row r="830" s="14" customFormat="1">
      <c r="A830" s="14"/>
      <c r="B830" s="235"/>
      <c r="C830" s="236"/>
      <c r="D830" s="219" t="s">
        <v>139</v>
      </c>
      <c r="E830" s="237" t="s">
        <v>19</v>
      </c>
      <c r="F830" s="238" t="s">
        <v>144</v>
      </c>
      <c r="G830" s="236"/>
      <c r="H830" s="239">
        <v>0.188</v>
      </c>
      <c r="I830" s="240"/>
      <c r="J830" s="236"/>
      <c r="K830" s="236"/>
      <c r="L830" s="241"/>
      <c r="M830" s="242"/>
      <c r="N830" s="243"/>
      <c r="O830" s="243"/>
      <c r="P830" s="243"/>
      <c r="Q830" s="243"/>
      <c r="R830" s="243"/>
      <c r="S830" s="243"/>
      <c r="T830" s="24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45" t="s">
        <v>139</v>
      </c>
      <c r="AU830" s="245" t="s">
        <v>83</v>
      </c>
      <c r="AV830" s="14" t="s">
        <v>136</v>
      </c>
      <c r="AW830" s="14" t="s">
        <v>35</v>
      </c>
      <c r="AX830" s="14" t="s">
        <v>81</v>
      </c>
      <c r="AY830" s="245" t="s">
        <v>128</v>
      </c>
    </row>
    <row r="831" s="12" customFormat="1" ht="22.8" customHeight="1">
      <c r="A831" s="12"/>
      <c r="B831" s="189"/>
      <c r="C831" s="190"/>
      <c r="D831" s="191" t="s">
        <v>72</v>
      </c>
      <c r="E831" s="203" t="s">
        <v>1059</v>
      </c>
      <c r="F831" s="203" t="s">
        <v>1060</v>
      </c>
      <c r="G831" s="190"/>
      <c r="H831" s="190"/>
      <c r="I831" s="193"/>
      <c r="J831" s="204">
        <f>BK831</f>
        <v>0</v>
      </c>
      <c r="K831" s="190"/>
      <c r="L831" s="195"/>
      <c r="M831" s="196"/>
      <c r="N831" s="197"/>
      <c r="O831" s="197"/>
      <c r="P831" s="198">
        <f>SUM(P832:P834)</f>
        <v>0</v>
      </c>
      <c r="Q831" s="197"/>
      <c r="R831" s="198">
        <f>SUM(R832:R834)</f>
        <v>0</v>
      </c>
      <c r="S831" s="197"/>
      <c r="T831" s="199">
        <f>SUM(T832:T834)</f>
        <v>0</v>
      </c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R831" s="200" t="s">
        <v>81</v>
      </c>
      <c r="AT831" s="201" t="s">
        <v>72</v>
      </c>
      <c r="AU831" s="201" t="s">
        <v>81</v>
      </c>
      <c r="AY831" s="200" t="s">
        <v>128</v>
      </c>
      <c r="BK831" s="202">
        <f>SUM(BK832:BK834)</f>
        <v>0</v>
      </c>
    </row>
    <row r="832" s="2" customFormat="1" ht="16.5" customHeight="1">
      <c r="A832" s="39"/>
      <c r="B832" s="40"/>
      <c r="C832" s="205" t="s">
        <v>1061</v>
      </c>
      <c r="D832" s="205" t="s">
        <v>130</v>
      </c>
      <c r="E832" s="206" t="s">
        <v>1062</v>
      </c>
      <c r="F832" s="207" t="s">
        <v>1063</v>
      </c>
      <c r="G832" s="208" t="s">
        <v>1064</v>
      </c>
      <c r="H832" s="209">
        <v>1</v>
      </c>
      <c r="I832" s="210"/>
      <c r="J832" s="211">
        <f>ROUND(I832*H832,2)</f>
        <v>0</v>
      </c>
      <c r="K832" s="207" t="s">
        <v>19</v>
      </c>
      <c r="L832" s="212"/>
      <c r="M832" s="213" t="s">
        <v>19</v>
      </c>
      <c r="N832" s="214" t="s">
        <v>44</v>
      </c>
      <c r="O832" s="85"/>
      <c r="P832" s="215">
        <f>O832*H832</f>
        <v>0</v>
      </c>
      <c r="Q832" s="215">
        <v>0</v>
      </c>
      <c r="R832" s="215">
        <f>Q832*H832</f>
        <v>0</v>
      </c>
      <c r="S832" s="215">
        <v>0</v>
      </c>
      <c r="T832" s="216">
        <f>S832*H832</f>
        <v>0</v>
      </c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R832" s="217" t="s">
        <v>135</v>
      </c>
      <c r="AT832" s="217" t="s">
        <v>130</v>
      </c>
      <c r="AU832" s="217" t="s">
        <v>83</v>
      </c>
      <c r="AY832" s="18" t="s">
        <v>128</v>
      </c>
      <c r="BE832" s="218">
        <f>IF(N832="základní",J832,0)</f>
        <v>0</v>
      </c>
      <c r="BF832" s="218">
        <f>IF(N832="snížená",J832,0)</f>
        <v>0</v>
      </c>
      <c r="BG832" s="218">
        <f>IF(N832="zákl. přenesená",J832,0)</f>
        <v>0</v>
      </c>
      <c r="BH832" s="218">
        <f>IF(N832="sníž. přenesená",J832,0)</f>
        <v>0</v>
      </c>
      <c r="BI832" s="218">
        <f>IF(N832="nulová",J832,0)</f>
        <v>0</v>
      </c>
      <c r="BJ832" s="18" t="s">
        <v>81</v>
      </c>
      <c r="BK832" s="218">
        <f>ROUND(I832*H832,2)</f>
        <v>0</v>
      </c>
      <c r="BL832" s="18" t="s">
        <v>136</v>
      </c>
      <c r="BM832" s="217" t="s">
        <v>1065</v>
      </c>
    </row>
    <row r="833" s="2" customFormat="1">
      <c r="A833" s="39"/>
      <c r="B833" s="40"/>
      <c r="C833" s="41"/>
      <c r="D833" s="219" t="s">
        <v>138</v>
      </c>
      <c r="E833" s="41"/>
      <c r="F833" s="220" t="s">
        <v>1066</v>
      </c>
      <c r="G833" s="41"/>
      <c r="H833" s="41"/>
      <c r="I833" s="221"/>
      <c r="J833" s="41"/>
      <c r="K833" s="41"/>
      <c r="L833" s="45"/>
      <c r="M833" s="222"/>
      <c r="N833" s="223"/>
      <c r="O833" s="85"/>
      <c r="P833" s="85"/>
      <c r="Q833" s="85"/>
      <c r="R833" s="85"/>
      <c r="S833" s="85"/>
      <c r="T833" s="86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T833" s="18" t="s">
        <v>138</v>
      </c>
      <c r="AU833" s="18" t="s">
        <v>83</v>
      </c>
    </row>
    <row r="834" s="2" customFormat="1">
      <c r="A834" s="39"/>
      <c r="B834" s="40"/>
      <c r="C834" s="41"/>
      <c r="D834" s="219" t="s">
        <v>153</v>
      </c>
      <c r="E834" s="41"/>
      <c r="F834" s="257" t="s">
        <v>1067</v>
      </c>
      <c r="G834" s="41"/>
      <c r="H834" s="41"/>
      <c r="I834" s="221"/>
      <c r="J834" s="41"/>
      <c r="K834" s="41"/>
      <c r="L834" s="45"/>
      <c r="M834" s="222"/>
      <c r="N834" s="223"/>
      <c r="O834" s="85"/>
      <c r="P834" s="85"/>
      <c r="Q834" s="85"/>
      <c r="R834" s="85"/>
      <c r="S834" s="85"/>
      <c r="T834" s="86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T834" s="18" t="s">
        <v>153</v>
      </c>
      <c r="AU834" s="18" t="s">
        <v>83</v>
      </c>
    </row>
    <row r="835" s="12" customFormat="1" ht="22.8" customHeight="1">
      <c r="A835" s="12"/>
      <c r="B835" s="189"/>
      <c r="C835" s="190"/>
      <c r="D835" s="191" t="s">
        <v>72</v>
      </c>
      <c r="E835" s="203" t="s">
        <v>1068</v>
      </c>
      <c r="F835" s="203" t="s">
        <v>1069</v>
      </c>
      <c r="G835" s="190"/>
      <c r="H835" s="190"/>
      <c r="I835" s="193"/>
      <c r="J835" s="204">
        <f>BK835</f>
        <v>0</v>
      </c>
      <c r="K835" s="190"/>
      <c r="L835" s="195"/>
      <c r="M835" s="196"/>
      <c r="N835" s="197"/>
      <c r="O835" s="197"/>
      <c r="P835" s="198">
        <f>SUM(P836:P887)</f>
        <v>0</v>
      </c>
      <c r="Q835" s="197"/>
      <c r="R835" s="198">
        <f>SUM(R836:R887)</f>
        <v>8.0288199999999996</v>
      </c>
      <c r="S835" s="197"/>
      <c r="T835" s="199">
        <f>SUM(T836:T887)</f>
        <v>0</v>
      </c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R835" s="200" t="s">
        <v>81</v>
      </c>
      <c r="AT835" s="201" t="s">
        <v>72</v>
      </c>
      <c r="AU835" s="201" t="s">
        <v>81</v>
      </c>
      <c r="AY835" s="200" t="s">
        <v>128</v>
      </c>
      <c r="BK835" s="202">
        <f>SUM(BK836:BK887)</f>
        <v>0</v>
      </c>
    </row>
    <row r="836" s="2" customFormat="1" ht="16.5" customHeight="1">
      <c r="A836" s="39"/>
      <c r="B836" s="40"/>
      <c r="C836" s="246" t="s">
        <v>1070</v>
      </c>
      <c r="D836" s="246" t="s">
        <v>145</v>
      </c>
      <c r="E836" s="247" t="s">
        <v>1071</v>
      </c>
      <c r="F836" s="248" t="s">
        <v>1072</v>
      </c>
      <c r="G836" s="249" t="s">
        <v>495</v>
      </c>
      <c r="H836" s="250">
        <v>20</v>
      </c>
      <c r="I836" s="251"/>
      <c r="J836" s="252">
        <f>ROUND(I836*H836,2)</f>
        <v>0</v>
      </c>
      <c r="K836" s="248" t="s">
        <v>134</v>
      </c>
      <c r="L836" s="45"/>
      <c r="M836" s="253" t="s">
        <v>19</v>
      </c>
      <c r="N836" s="254" t="s">
        <v>44</v>
      </c>
      <c r="O836" s="85"/>
      <c r="P836" s="215">
        <f>O836*H836</f>
        <v>0</v>
      </c>
      <c r="Q836" s="215">
        <v>0</v>
      </c>
      <c r="R836" s="215">
        <f>Q836*H836</f>
        <v>0</v>
      </c>
      <c r="S836" s="215">
        <v>0</v>
      </c>
      <c r="T836" s="216">
        <f>S836*H836</f>
        <v>0</v>
      </c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R836" s="217" t="s">
        <v>136</v>
      </c>
      <c r="AT836" s="217" t="s">
        <v>145</v>
      </c>
      <c r="AU836" s="217" t="s">
        <v>83</v>
      </c>
      <c r="AY836" s="18" t="s">
        <v>128</v>
      </c>
      <c r="BE836" s="218">
        <f>IF(N836="základní",J836,0)</f>
        <v>0</v>
      </c>
      <c r="BF836" s="218">
        <f>IF(N836="snížená",J836,0)</f>
        <v>0</v>
      </c>
      <c r="BG836" s="218">
        <f>IF(N836="zákl. přenesená",J836,0)</f>
        <v>0</v>
      </c>
      <c r="BH836" s="218">
        <f>IF(N836="sníž. přenesená",J836,0)</f>
        <v>0</v>
      </c>
      <c r="BI836" s="218">
        <f>IF(N836="nulová",J836,0)</f>
        <v>0</v>
      </c>
      <c r="BJ836" s="18" t="s">
        <v>81</v>
      </c>
      <c r="BK836" s="218">
        <f>ROUND(I836*H836,2)</f>
        <v>0</v>
      </c>
      <c r="BL836" s="18" t="s">
        <v>136</v>
      </c>
      <c r="BM836" s="217" t="s">
        <v>1073</v>
      </c>
    </row>
    <row r="837" s="2" customFormat="1">
      <c r="A837" s="39"/>
      <c r="B837" s="40"/>
      <c r="C837" s="41"/>
      <c r="D837" s="219" t="s">
        <v>138</v>
      </c>
      <c r="E837" s="41"/>
      <c r="F837" s="220" t="s">
        <v>1074</v>
      </c>
      <c r="G837" s="41"/>
      <c r="H837" s="41"/>
      <c r="I837" s="221"/>
      <c r="J837" s="41"/>
      <c r="K837" s="41"/>
      <c r="L837" s="45"/>
      <c r="M837" s="222"/>
      <c r="N837" s="223"/>
      <c r="O837" s="85"/>
      <c r="P837" s="85"/>
      <c r="Q837" s="85"/>
      <c r="R837" s="85"/>
      <c r="S837" s="85"/>
      <c r="T837" s="86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T837" s="18" t="s">
        <v>138</v>
      </c>
      <c r="AU837" s="18" t="s">
        <v>83</v>
      </c>
    </row>
    <row r="838" s="2" customFormat="1">
      <c r="A838" s="39"/>
      <c r="B838" s="40"/>
      <c r="C838" s="41"/>
      <c r="D838" s="255" t="s">
        <v>151</v>
      </c>
      <c r="E838" s="41"/>
      <c r="F838" s="256" t="s">
        <v>1075</v>
      </c>
      <c r="G838" s="41"/>
      <c r="H838" s="41"/>
      <c r="I838" s="221"/>
      <c r="J838" s="41"/>
      <c r="K838" s="41"/>
      <c r="L838" s="45"/>
      <c r="M838" s="222"/>
      <c r="N838" s="223"/>
      <c r="O838" s="85"/>
      <c r="P838" s="85"/>
      <c r="Q838" s="85"/>
      <c r="R838" s="85"/>
      <c r="S838" s="85"/>
      <c r="T838" s="86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T838" s="18" t="s">
        <v>151</v>
      </c>
      <c r="AU838" s="18" t="s">
        <v>83</v>
      </c>
    </row>
    <row r="839" s="13" customFormat="1">
      <c r="A839" s="13"/>
      <c r="B839" s="224"/>
      <c r="C839" s="225"/>
      <c r="D839" s="219" t="s">
        <v>139</v>
      </c>
      <c r="E839" s="226" t="s">
        <v>19</v>
      </c>
      <c r="F839" s="227" t="s">
        <v>1076</v>
      </c>
      <c r="G839" s="225"/>
      <c r="H839" s="228">
        <v>20</v>
      </c>
      <c r="I839" s="229"/>
      <c r="J839" s="225"/>
      <c r="K839" s="225"/>
      <c r="L839" s="230"/>
      <c r="M839" s="231"/>
      <c r="N839" s="232"/>
      <c r="O839" s="232"/>
      <c r="P839" s="232"/>
      <c r="Q839" s="232"/>
      <c r="R839" s="232"/>
      <c r="S839" s="232"/>
      <c r="T839" s="23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34" t="s">
        <v>139</v>
      </c>
      <c r="AU839" s="234" t="s">
        <v>83</v>
      </c>
      <c r="AV839" s="13" t="s">
        <v>83</v>
      </c>
      <c r="AW839" s="13" t="s">
        <v>35</v>
      </c>
      <c r="AX839" s="13" t="s">
        <v>81</v>
      </c>
      <c r="AY839" s="234" t="s">
        <v>128</v>
      </c>
    </row>
    <row r="840" s="2" customFormat="1" ht="16.5" customHeight="1">
      <c r="A840" s="39"/>
      <c r="B840" s="40"/>
      <c r="C840" s="246" t="s">
        <v>1077</v>
      </c>
      <c r="D840" s="246" t="s">
        <v>145</v>
      </c>
      <c r="E840" s="247" t="s">
        <v>1078</v>
      </c>
      <c r="F840" s="248" t="s">
        <v>1079</v>
      </c>
      <c r="G840" s="249" t="s">
        <v>495</v>
      </c>
      <c r="H840" s="250">
        <v>4</v>
      </c>
      <c r="I840" s="251"/>
      <c r="J840" s="252">
        <f>ROUND(I840*H840,2)</f>
        <v>0</v>
      </c>
      <c r="K840" s="248" t="s">
        <v>134</v>
      </c>
      <c r="L840" s="45"/>
      <c r="M840" s="253" t="s">
        <v>19</v>
      </c>
      <c r="N840" s="254" t="s">
        <v>44</v>
      </c>
      <c r="O840" s="85"/>
      <c r="P840" s="215">
        <f>O840*H840</f>
        <v>0</v>
      </c>
      <c r="Q840" s="215">
        <v>0</v>
      </c>
      <c r="R840" s="215">
        <f>Q840*H840</f>
        <v>0</v>
      </c>
      <c r="S840" s="215">
        <v>0</v>
      </c>
      <c r="T840" s="216">
        <f>S840*H840</f>
        <v>0</v>
      </c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R840" s="217" t="s">
        <v>136</v>
      </c>
      <c r="AT840" s="217" t="s">
        <v>145</v>
      </c>
      <c r="AU840" s="217" t="s">
        <v>83</v>
      </c>
      <c r="AY840" s="18" t="s">
        <v>128</v>
      </c>
      <c r="BE840" s="218">
        <f>IF(N840="základní",J840,0)</f>
        <v>0</v>
      </c>
      <c r="BF840" s="218">
        <f>IF(N840="snížená",J840,0)</f>
        <v>0</v>
      </c>
      <c r="BG840" s="218">
        <f>IF(N840="zákl. přenesená",J840,0)</f>
        <v>0</v>
      </c>
      <c r="BH840" s="218">
        <f>IF(N840="sníž. přenesená",J840,0)</f>
        <v>0</v>
      </c>
      <c r="BI840" s="218">
        <f>IF(N840="nulová",J840,0)</f>
        <v>0</v>
      </c>
      <c r="BJ840" s="18" t="s">
        <v>81</v>
      </c>
      <c r="BK840" s="218">
        <f>ROUND(I840*H840,2)</f>
        <v>0</v>
      </c>
      <c r="BL840" s="18" t="s">
        <v>136</v>
      </c>
      <c r="BM840" s="217" t="s">
        <v>1080</v>
      </c>
    </row>
    <row r="841" s="2" customFormat="1">
      <c r="A841" s="39"/>
      <c r="B841" s="40"/>
      <c r="C841" s="41"/>
      <c r="D841" s="219" t="s">
        <v>138</v>
      </c>
      <c r="E841" s="41"/>
      <c r="F841" s="220" t="s">
        <v>1081</v>
      </c>
      <c r="G841" s="41"/>
      <c r="H841" s="41"/>
      <c r="I841" s="221"/>
      <c r="J841" s="41"/>
      <c r="K841" s="41"/>
      <c r="L841" s="45"/>
      <c r="M841" s="222"/>
      <c r="N841" s="223"/>
      <c r="O841" s="85"/>
      <c r="P841" s="85"/>
      <c r="Q841" s="85"/>
      <c r="R841" s="85"/>
      <c r="S841" s="85"/>
      <c r="T841" s="86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T841" s="18" t="s">
        <v>138</v>
      </c>
      <c r="AU841" s="18" t="s">
        <v>83</v>
      </c>
    </row>
    <row r="842" s="2" customFormat="1">
      <c r="A842" s="39"/>
      <c r="B842" s="40"/>
      <c r="C842" s="41"/>
      <c r="D842" s="255" t="s">
        <v>151</v>
      </c>
      <c r="E842" s="41"/>
      <c r="F842" s="256" t="s">
        <v>1082</v>
      </c>
      <c r="G842" s="41"/>
      <c r="H842" s="41"/>
      <c r="I842" s="221"/>
      <c r="J842" s="41"/>
      <c r="K842" s="41"/>
      <c r="L842" s="45"/>
      <c r="M842" s="222"/>
      <c r="N842" s="223"/>
      <c r="O842" s="85"/>
      <c r="P842" s="85"/>
      <c r="Q842" s="85"/>
      <c r="R842" s="85"/>
      <c r="S842" s="85"/>
      <c r="T842" s="86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T842" s="18" t="s">
        <v>151</v>
      </c>
      <c r="AU842" s="18" t="s">
        <v>83</v>
      </c>
    </row>
    <row r="843" s="2" customFormat="1" ht="21.75" customHeight="1">
      <c r="A843" s="39"/>
      <c r="B843" s="40"/>
      <c r="C843" s="246" t="s">
        <v>1083</v>
      </c>
      <c r="D843" s="246" t="s">
        <v>145</v>
      </c>
      <c r="E843" s="247" t="s">
        <v>1084</v>
      </c>
      <c r="F843" s="248" t="s">
        <v>1085</v>
      </c>
      <c r="G843" s="249" t="s">
        <v>495</v>
      </c>
      <c r="H843" s="250">
        <v>20</v>
      </c>
      <c r="I843" s="251"/>
      <c r="J843" s="252">
        <f>ROUND(I843*H843,2)</f>
        <v>0</v>
      </c>
      <c r="K843" s="248" t="s">
        <v>134</v>
      </c>
      <c r="L843" s="45"/>
      <c r="M843" s="253" t="s">
        <v>19</v>
      </c>
      <c r="N843" s="254" t="s">
        <v>44</v>
      </c>
      <c r="O843" s="85"/>
      <c r="P843" s="215">
        <f>O843*H843</f>
        <v>0</v>
      </c>
      <c r="Q843" s="215">
        <v>0</v>
      </c>
      <c r="R843" s="215">
        <f>Q843*H843</f>
        <v>0</v>
      </c>
      <c r="S843" s="215">
        <v>0</v>
      </c>
      <c r="T843" s="216">
        <f>S843*H843</f>
        <v>0</v>
      </c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R843" s="217" t="s">
        <v>136</v>
      </c>
      <c r="AT843" s="217" t="s">
        <v>145</v>
      </c>
      <c r="AU843" s="217" t="s">
        <v>83</v>
      </c>
      <c r="AY843" s="18" t="s">
        <v>128</v>
      </c>
      <c r="BE843" s="218">
        <f>IF(N843="základní",J843,0)</f>
        <v>0</v>
      </c>
      <c r="BF843" s="218">
        <f>IF(N843="snížená",J843,0)</f>
        <v>0</v>
      </c>
      <c r="BG843" s="218">
        <f>IF(N843="zákl. přenesená",J843,0)</f>
        <v>0</v>
      </c>
      <c r="BH843" s="218">
        <f>IF(N843="sníž. přenesená",J843,0)</f>
        <v>0</v>
      </c>
      <c r="BI843" s="218">
        <f>IF(N843="nulová",J843,0)</f>
        <v>0</v>
      </c>
      <c r="BJ843" s="18" t="s">
        <v>81</v>
      </c>
      <c r="BK843" s="218">
        <f>ROUND(I843*H843,2)</f>
        <v>0</v>
      </c>
      <c r="BL843" s="18" t="s">
        <v>136</v>
      </c>
      <c r="BM843" s="217" t="s">
        <v>1086</v>
      </c>
    </row>
    <row r="844" s="2" customFormat="1">
      <c r="A844" s="39"/>
      <c r="B844" s="40"/>
      <c r="C844" s="41"/>
      <c r="D844" s="219" t="s">
        <v>138</v>
      </c>
      <c r="E844" s="41"/>
      <c r="F844" s="220" t="s">
        <v>1087</v>
      </c>
      <c r="G844" s="41"/>
      <c r="H844" s="41"/>
      <c r="I844" s="221"/>
      <c r="J844" s="41"/>
      <c r="K844" s="41"/>
      <c r="L844" s="45"/>
      <c r="M844" s="222"/>
      <c r="N844" s="223"/>
      <c r="O844" s="85"/>
      <c r="P844" s="85"/>
      <c r="Q844" s="85"/>
      <c r="R844" s="85"/>
      <c r="S844" s="85"/>
      <c r="T844" s="86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T844" s="18" t="s">
        <v>138</v>
      </c>
      <c r="AU844" s="18" t="s">
        <v>83</v>
      </c>
    </row>
    <row r="845" s="2" customFormat="1">
      <c r="A845" s="39"/>
      <c r="B845" s="40"/>
      <c r="C845" s="41"/>
      <c r="D845" s="255" t="s">
        <v>151</v>
      </c>
      <c r="E845" s="41"/>
      <c r="F845" s="256" t="s">
        <v>1088</v>
      </c>
      <c r="G845" s="41"/>
      <c r="H845" s="41"/>
      <c r="I845" s="221"/>
      <c r="J845" s="41"/>
      <c r="K845" s="41"/>
      <c r="L845" s="45"/>
      <c r="M845" s="222"/>
      <c r="N845" s="223"/>
      <c r="O845" s="85"/>
      <c r="P845" s="85"/>
      <c r="Q845" s="85"/>
      <c r="R845" s="85"/>
      <c r="S845" s="85"/>
      <c r="T845" s="86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T845" s="18" t="s">
        <v>151</v>
      </c>
      <c r="AU845" s="18" t="s">
        <v>83</v>
      </c>
    </row>
    <row r="846" s="13" customFormat="1">
      <c r="A846" s="13"/>
      <c r="B846" s="224"/>
      <c r="C846" s="225"/>
      <c r="D846" s="219" t="s">
        <v>139</v>
      </c>
      <c r="E846" s="226" t="s">
        <v>19</v>
      </c>
      <c r="F846" s="227" t="s">
        <v>1076</v>
      </c>
      <c r="G846" s="225"/>
      <c r="H846" s="228">
        <v>20</v>
      </c>
      <c r="I846" s="229"/>
      <c r="J846" s="225"/>
      <c r="K846" s="225"/>
      <c r="L846" s="230"/>
      <c r="M846" s="231"/>
      <c r="N846" s="232"/>
      <c r="O846" s="232"/>
      <c r="P846" s="232"/>
      <c r="Q846" s="232"/>
      <c r="R846" s="232"/>
      <c r="S846" s="232"/>
      <c r="T846" s="23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34" t="s">
        <v>139</v>
      </c>
      <c r="AU846" s="234" t="s">
        <v>83</v>
      </c>
      <c r="AV846" s="13" t="s">
        <v>83</v>
      </c>
      <c r="AW846" s="13" t="s">
        <v>35</v>
      </c>
      <c r="AX846" s="13" t="s">
        <v>81</v>
      </c>
      <c r="AY846" s="234" t="s">
        <v>128</v>
      </c>
    </row>
    <row r="847" s="2" customFormat="1" ht="16.5" customHeight="1">
      <c r="A847" s="39"/>
      <c r="B847" s="40"/>
      <c r="C847" s="246" t="s">
        <v>1089</v>
      </c>
      <c r="D847" s="246" t="s">
        <v>145</v>
      </c>
      <c r="E847" s="247" t="s">
        <v>1090</v>
      </c>
      <c r="F847" s="248" t="s">
        <v>1091</v>
      </c>
      <c r="G847" s="249" t="s">
        <v>495</v>
      </c>
      <c r="H847" s="250">
        <v>4</v>
      </c>
      <c r="I847" s="251"/>
      <c r="J847" s="252">
        <f>ROUND(I847*H847,2)</f>
        <v>0</v>
      </c>
      <c r="K847" s="248" t="s">
        <v>134</v>
      </c>
      <c r="L847" s="45"/>
      <c r="M847" s="253" t="s">
        <v>19</v>
      </c>
      <c r="N847" s="254" t="s">
        <v>44</v>
      </c>
      <c r="O847" s="85"/>
      <c r="P847" s="215">
        <f>O847*H847</f>
        <v>0</v>
      </c>
      <c r="Q847" s="215">
        <v>0</v>
      </c>
      <c r="R847" s="215">
        <f>Q847*H847</f>
        <v>0</v>
      </c>
      <c r="S847" s="215">
        <v>0</v>
      </c>
      <c r="T847" s="216">
        <f>S847*H847</f>
        <v>0</v>
      </c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R847" s="217" t="s">
        <v>136</v>
      </c>
      <c r="AT847" s="217" t="s">
        <v>145</v>
      </c>
      <c r="AU847" s="217" t="s">
        <v>83</v>
      </c>
      <c r="AY847" s="18" t="s">
        <v>128</v>
      </c>
      <c r="BE847" s="218">
        <f>IF(N847="základní",J847,0)</f>
        <v>0</v>
      </c>
      <c r="BF847" s="218">
        <f>IF(N847="snížená",J847,0)</f>
        <v>0</v>
      </c>
      <c r="BG847" s="218">
        <f>IF(N847="zákl. přenesená",J847,0)</f>
        <v>0</v>
      </c>
      <c r="BH847" s="218">
        <f>IF(N847="sníž. přenesená",J847,0)</f>
        <v>0</v>
      </c>
      <c r="BI847" s="218">
        <f>IF(N847="nulová",J847,0)</f>
        <v>0</v>
      </c>
      <c r="BJ847" s="18" t="s">
        <v>81</v>
      </c>
      <c r="BK847" s="218">
        <f>ROUND(I847*H847,2)</f>
        <v>0</v>
      </c>
      <c r="BL847" s="18" t="s">
        <v>136</v>
      </c>
      <c r="BM847" s="217" t="s">
        <v>1092</v>
      </c>
    </row>
    <row r="848" s="2" customFormat="1">
      <c r="A848" s="39"/>
      <c r="B848" s="40"/>
      <c r="C848" s="41"/>
      <c r="D848" s="219" t="s">
        <v>138</v>
      </c>
      <c r="E848" s="41"/>
      <c r="F848" s="220" t="s">
        <v>1093</v>
      </c>
      <c r="G848" s="41"/>
      <c r="H848" s="41"/>
      <c r="I848" s="221"/>
      <c r="J848" s="41"/>
      <c r="K848" s="41"/>
      <c r="L848" s="45"/>
      <c r="M848" s="222"/>
      <c r="N848" s="223"/>
      <c r="O848" s="85"/>
      <c r="P848" s="85"/>
      <c r="Q848" s="85"/>
      <c r="R848" s="85"/>
      <c r="S848" s="85"/>
      <c r="T848" s="86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T848" s="18" t="s">
        <v>138</v>
      </c>
      <c r="AU848" s="18" t="s">
        <v>83</v>
      </c>
    </row>
    <row r="849" s="2" customFormat="1">
      <c r="A849" s="39"/>
      <c r="B849" s="40"/>
      <c r="C849" s="41"/>
      <c r="D849" s="255" t="s">
        <v>151</v>
      </c>
      <c r="E849" s="41"/>
      <c r="F849" s="256" t="s">
        <v>1094</v>
      </c>
      <c r="G849" s="41"/>
      <c r="H849" s="41"/>
      <c r="I849" s="221"/>
      <c r="J849" s="41"/>
      <c r="K849" s="41"/>
      <c r="L849" s="45"/>
      <c r="M849" s="222"/>
      <c r="N849" s="223"/>
      <c r="O849" s="85"/>
      <c r="P849" s="85"/>
      <c r="Q849" s="85"/>
      <c r="R849" s="85"/>
      <c r="S849" s="85"/>
      <c r="T849" s="86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T849" s="18" t="s">
        <v>151</v>
      </c>
      <c r="AU849" s="18" t="s">
        <v>83</v>
      </c>
    </row>
    <row r="850" s="2" customFormat="1" ht="16.5" customHeight="1">
      <c r="A850" s="39"/>
      <c r="B850" s="40"/>
      <c r="C850" s="246" t="s">
        <v>1095</v>
      </c>
      <c r="D850" s="246" t="s">
        <v>145</v>
      </c>
      <c r="E850" s="247" t="s">
        <v>1096</v>
      </c>
      <c r="F850" s="248" t="s">
        <v>1097</v>
      </c>
      <c r="G850" s="249" t="s">
        <v>495</v>
      </c>
      <c r="H850" s="250">
        <v>4</v>
      </c>
      <c r="I850" s="251"/>
      <c r="J850" s="252">
        <f>ROUND(I850*H850,2)</f>
        <v>0</v>
      </c>
      <c r="K850" s="248" t="s">
        <v>134</v>
      </c>
      <c r="L850" s="45"/>
      <c r="M850" s="253" t="s">
        <v>19</v>
      </c>
      <c r="N850" s="254" t="s">
        <v>44</v>
      </c>
      <c r="O850" s="85"/>
      <c r="P850" s="215">
        <f>O850*H850</f>
        <v>0</v>
      </c>
      <c r="Q850" s="215">
        <v>0</v>
      </c>
      <c r="R850" s="215">
        <f>Q850*H850</f>
        <v>0</v>
      </c>
      <c r="S850" s="215">
        <v>0</v>
      </c>
      <c r="T850" s="216">
        <f>S850*H850</f>
        <v>0</v>
      </c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R850" s="217" t="s">
        <v>136</v>
      </c>
      <c r="AT850" s="217" t="s">
        <v>145</v>
      </c>
      <c r="AU850" s="217" t="s">
        <v>83</v>
      </c>
      <c r="AY850" s="18" t="s">
        <v>128</v>
      </c>
      <c r="BE850" s="218">
        <f>IF(N850="základní",J850,0)</f>
        <v>0</v>
      </c>
      <c r="BF850" s="218">
        <f>IF(N850="snížená",J850,0)</f>
        <v>0</v>
      </c>
      <c r="BG850" s="218">
        <f>IF(N850="zákl. přenesená",J850,0)</f>
        <v>0</v>
      </c>
      <c r="BH850" s="218">
        <f>IF(N850="sníž. přenesená",J850,0)</f>
        <v>0</v>
      </c>
      <c r="BI850" s="218">
        <f>IF(N850="nulová",J850,0)</f>
        <v>0</v>
      </c>
      <c r="BJ850" s="18" t="s">
        <v>81</v>
      </c>
      <c r="BK850" s="218">
        <f>ROUND(I850*H850,2)</f>
        <v>0</v>
      </c>
      <c r="BL850" s="18" t="s">
        <v>136</v>
      </c>
      <c r="BM850" s="217" t="s">
        <v>1098</v>
      </c>
    </row>
    <row r="851" s="2" customFormat="1">
      <c r="A851" s="39"/>
      <c r="B851" s="40"/>
      <c r="C851" s="41"/>
      <c r="D851" s="219" t="s">
        <v>138</v>
      </c>
      <c r="E851" s="41"/>
      <c r="F851" s="220" t="s">
        <v>1099</v>
      </c>
      <c r="G851" s="41"/>
      <c r="H851" s="41"/>
      <c r="I851" s="221"/>
      <c r="J851" s="41"/>
      <c r="K851" s="41"/>
      <c r="L851" s="45"/>
      <c r="M851" s="222"/>
      <c r="N851" s="223"/>
      <c r="O851" s="85"/>
      <c r="P851" s="85"/>
      <c r="Q851" s="85"/>
      <c r="R851" s="85"/>
      <c r="S851" s="85"/>
      <c r="T851" s="86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T851" s="18" t="s">
        <v>138</v>
      </c>
      <c r="AU851" s="18" t="s">
        <v>83</v>
      </c>
    </row>
    <row r="852" s="2" customFormat="1">
      <c r="A852" s="39"/>
      <c r="B852" s="40"/>
      <c r="C852" s="41"/>
      <c r="D852" s="255" t="s">
        <v>151</v>
      </c>
      <c r="E852" s="41"/>
      <c r="F852" s="256" t="s">
        <v>1100</v>
      </c>
      <c r="G852" s="41"/>
      <c r="H852" s="41"/>
      <c r="I852" s="221"/>
      <c r="J852" s="41"/>
      <c r="K852" s="41"/>
      <c r="L852" s="45"/>
      <c r="M852" s="222"/>
      <c r="N852" s="223"/>
      <c r="O852" s="85"/>
      <c r="P852" s="85"/>
      <c r="Q852" s="85"/>
      <c r="R852" s="85"/>
      <c r="S852" s="85"/>
      <c r="T852" s="86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T852" s="18" t="s">
        <v>151</v>
      </c>
      <c r="AU852" s="18" t="s">
        <v>83</v>
      </c>
    </row>
    <row r="853" s="2" customFormat="1" ht="16.5" customHeight="1">
      <c r="A853" s="39"/>
      <c r="B853" s="40"/>
      <c r="C853" s="246" t="s">
        <v>1101</v>
      </c>
      <c r="D853" s="246" t="s">
        <v>145</v>
      </c>
      <c r="E853" s="247" t="s">
        <v>1102</v>
      </c>
      <c r="F853" s="248" t="s">
        <v>1103</v>
      </c>
      <c r="G853" s="249" t="s">
        <v>495</v>
      </c>
      <c r="H853" s="250">
        <v>4</v>
      </c>
      <c r="I853" s="251"/>
      <c r="J853" s="252">
        <f>ROUND(I853*H853,2)</f>
        <v>0</v>
      </c>
      <c r="K853" s="248" t="s">
        <v>134</v>
      </c>
      <c r="L853" s="45"/>
      <c r="M853" s="253" t="s">
        <v>19</v>
      </c>
      <c r="N853" s="254" t="s">
        <v>44</v>
      </c>
      <c r="O853" s="85"/>
      <c r="P853" s="215">
        <f>O853*H853</f>
        <v>0</v>
      </c>
      <c r="Q853" s="215">
        <v>0</v>
      </c>
      <c r="R853" s="215">
        <f>Q853*H853</f>
        <v>0</v>
      </c>
      <c r="S853" s="215">
        <v>0</v>
      </c>
      <c r="T853" s="216">
        <f>S853*H853</f>
        <v>0</v>
      </c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R853" s="217" t="s">
        <v>136</v>
      </c>
      <c r="AT853" s="217" t="s">
        <v>145</v>
      </c>
      <c r="AU853" s="217" t="s">
        <v>83</v>
      </c>
      <c r="AY853" s="18" t="s">
        <v>128</v>
      </c>
      <c r="BE853" s="218">
        <f>IF(N853="základní",J853,0)</f>
        <v>0</v>
      </c>
      <c r="BF853" s="218">
        <f>IF(N853="snížená",J853,0)</f>
        <v>0</v>
      </c>
      <c r="BG853" s="218">
        <f>IF(N853="zákl. přenesená",J853,0)</f>
        <v>0</v>
      </c>
      <c r="BH853" s="218">
        <f>IF(N853="sníž. přenesená",J853,0)</f>
        <v>0</v>
      </c>
      <c r="BI853" s="218">
        <f>IF(N853="nulová",J853,0)</f>
        <v>0</v>
      </c>
      <c r="BJ853" s="18" t="s">
        <v>81</v>
      </c>
      <c r="BK853" s="218">
        <f>ROUND(I853*H853,2)</f>
        <v>0</v>
      </c>
      <c r="BL853" s="18" t="s">
        <v>136</v>
      </c>
      <c r="BM853" s="217" t="s">
        <v>1104</v>
      </c>
    </row>
    <row r="854" s="2" customFormat="1">
      <c r="A854" s="39"/>
      <c r="B854" s="40"/>
      <c r="C854" s="41"/>
      <c r="D854" s="219" t="s">
        <v>138</v>
      </c>
      <c r="E854" s="41"/>
      <c r="F854" s="220" t="s">
        <v>1105</v>
      </c>
      <c r="G854" s="41"/>
      <c r="H854" s="41"/>
      <c r="I854" s="221"/>
      <c r="J854" s="41"/>
      <c r="K854" s="41"/>
      <c r="L854" s="45"/>
      <c r="M854" s="222"/>
      <c r="N854" s="223"/>
      <c r="O854" s="85"/>
      <c r="P854" s="85"/>
      <c r="Q854" s="85"/>
      <c r="R854" s="85"/>
      <c r="S854" s="85"/>
      <c r="T854" s="86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T854" s="18" t="s">
        <v>138</v>
      </c>
      <c r="AU854" s="18" t="s">
        <v>83</v>
      </c>
    </row>
    <row r="855" s="2" customFormat="1">
      <c r="A855" s="39"/>
      <c r="B855" s="40"/>
      <c r="C855" s="41"/>
      <c r="D855" s="255" t="s">
        <v>151</v>
      </c>
      <c r="E855" s="41"/>
      <c r="F855" s="256" t="s">
        <v>1106</v>
      </c>
      <c r="G855" s="41"/>
      <c r="H855" s="41"/>
      <c r="I855" s="221"/>
      <c r="J855" s="41"/>
      <c r="K855" s="41"/>
      <c r="L855" s="45"/>
      <c r="M855" s="222"/>
      <c r="N855" s="223"/>
      <c r="O855" s="85"/>
      <c r="P855" s="85"/>
      <c r="Q855" s="85"/>
      <c r="R855" s="85"/>
      <c r="S855" s="85"/>
      <c r="T855" s="86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T855" s="18" t="s">
        <v>151</v>
      </c>
      <c r="AU855" s="18" t="s">
        <v>83</v>
      </c>
    </row>
    <row r="856" s="2" customFormat="1" ht="21.75" customHeight="1">
      <c r="A856" s="39"/>
      <c r="B856" s="40"/>
      <c r="C856" s="246" t="s">
        <v>1107</v>
      </c>
      <c r="D856" s="246" t="s">
        <v>145</v>
      </c>
      <c r="E856" s="247" t="s">
        <v>1108</v>
      </c>
      <c r="F856" s="248" t="s">
        <v>1109</v>
      </c>
      <c r="G856" s="249" t="s">
        <v>495</v>
      </c>
      <c r="H856" s="250">
        <v>4</v>
      </c>
      <c r="I856" s="251"/>
      <c r="J856" s="252">
        <f>ROUND(I856*H856,2)</f>
        <v>0</v>
      </c>
      <c r="K856" s="248" t="s">
        <v>134</v>
      </c>
      <c r="L856" s="45"/>
      <c r="M856" s="253" t="s">
        <v>19</v>
      </c>
      <c r="N856" s="254" t="s">
        <v>44</v>
      </c>
      <c r="O856" s="85"/>
      <c r="P856" s="215">
        <f>O856*H856</f>
        <v>0</v>
      </c>
      <c r="Q856" s="215">
        <v>0</v>
      </c>
      <c r="R856" s="215">
        <f>Q856*H856</f>
        <v>0</v>
      </c>
      <c r="S856" s="215">
        <v>0</v>
      </c>
      <c r="T856" s="216">
        <f>S856*H856</f>
        <v>0</v>
      </c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R856" s="217" t="s">
        <v>136</v>
      </c>
      <c r="AT856" s="217" t="s">
        <v>145</v>
      </c>
      <c r="AU856" s="217" t="s">
        <v>83</v>
      </c>
      <c r="AY856" s="18" t="s">
        <v>128</v>
      </c>
      <c r="BE856" s="218">
        <f>IF(N856="základní",J856,0)</f>
        <v>0</v>
      </c>
      <c r="BF856" s="218">
        <f>IF(N856="snížená",J856,0)</f>
        <v>0</v>
      </c>
      <c r="BG856" s="218">
        <f>IF(N856="zákl. přenesená",J856,0)</f>
        <v>0</v>
      </c>
      <c r="BH856" s="218">
        <f>IF(N856="sníž. přenesená",J856,0)</f>
        <v>0</v>
      </c>
      <c r="BI856" s="218">
        <f>IF(N856="nulová",J856,0)</f>
        <v>0</v>
      </c>
      <c r="BJ856" s="18" t="s">
        <v>81</v>
      </c>
      <c r="BK856" s="218">
        <f>ROUND(I856*H856,2)</f>
        <v>0</v>
      </c>
      <c r="BL856" s="18" t="s">
        <v>136</v>
      </c>
      <c r="BM856" s="217" t="s">
        <v>1110</v>
      </c>
    </row>
    <row r="857" s="2" customFormat="1">
      <c r="A857" s="39"/>
      <c r="B857" s="40"/>
      <c r="C857" s="41"/>
      <c r="D857" s="219" t="s">
        <v>138</v>
      </c>
      <c r="E857" s="41"/>
      <c r="F857" s="220" t="s">
        <v>1111</v>
      </c>
      <c r="G857" s="41"/>
      <c r="H857" s="41"/>
      <c r="I857" s="221"/>
      <c r="J857" s="41"/>
      <c r="K857" s="41"/>
      <c r="L857" s="45"/>
      <c r="M857" s="222"/>
      <c r="N857" s="223"/>
      <c r="O857" s="85"/>
      <c r="P857" s="85"/>
      <c r="Q857" s="85"/>
      <c r="R857" s="85"/>
      <c r="S857" s="85"/>
      <c r="T857" s="86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T857" s="18" t="s">
        <v>138</v>
      </c>
      <c r="AU857" s="18" t="s">
        <v>83</v>
      </c>
    </row>
    <row r="858" s="2" customFormat="1">
      <c r="A858" s="39"/>
      <c r="B858" s="40"/>
      <c r="C858" s="41"/>
      <c r="D858" s="255" t="s">
        <v>151</v>
      </c>
      <c r="E858" s="41"/>
      <c r="F858" s="256" t="s">
        <v>1112</v>
      </c>
      <c r="G858" s="41"/>
      <c r="H858" s="41"/>
      <c r="I858" s="221"/>
      <c r="J858" s="41"/>
      <c r="K858" s="41"/>
      <c r="L858" s="45"/>
      <c r="M858" s="222"/>
      <c r="N858" s="223"/>
      <c r="O858" s="85"/>
      <c r="P858" s="85"/>
      <c r="Q858" s="85"/>
      <c r="R858" s="85"/>
      <c r="S858" s="85"/>
      <c r="T858" s="86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T858" s="18" t="s">
        <v>151</v>
      </c>
      <c r="AU858" s="18" t="s">
        <v>83</v>
      </c>
    </row>
    <row r="859" s="2" customFormat="1" ht="16.5" customHeight="1">
      <c r="A859" s="39"/>
      <c r="B859" s="40"/>
      <c r="C859" s="246" t="s">
        <v>1113</v>
      </c>
      <c r="D859" s="246" t="s">
        <v>145</v>
      </c>
      <c r="E859" s="247" t="s">
        <v>1114</v>
      </c>
      <c r="F859" s="248" t="s">
        <v>1115</v>
      </c>
      <c r="G859" s="249" t="s">
        <v>495</v>
      </c>
      <c r="H859" s="250">
        <v>37</v>
      </c>
      <c r="I859" s="251"/>
      <c r="J859" s="252">
        <f>ROUND(I859*H859,2)</f>
        <v>0</v>
      </c>
      <c r="K859" s="248" t="s">
        <v>19</v>
      </c>
      <c r="L859" s="45"/>
      <c r="M859" s="253" t="s">
        <v>19</v>
      </c>
      <c r="N859" s="254" t="s">
        <v>44</v>
      </c>
      <c r="O859" s="85"/>
      <c r="P859" s="215">
        <f>O859*H859</f>
        <v>0</v>
      </c>
      <c r="Q859" s="215">
        <v>0</v>
      </c>
      <c r="R859" s="215">
        <f>Q859*H859</f>
        <v>0</v>
      </c>
      <c r="S859" s="215">
        <v>0</v>
      </c>
      <c r="T859" s="216">
        <f>S859*H859</f>
        <v>0</v>
      </c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R859" s="217" t="s">
        <v>136</v>
      </c>
      <c r="AT859" s="217" t="s">
        <v>145</v>
      </c>
      <c r="AU859" s="217" t="s">
        <v>83</v>
      </c>
      <c r="AY859" s="18" t="s">
        <v>128</v>
      </c>
      <c r="BE859" s="218">
        <f>IF(N859="základní",J859,0)</f>
        <v>0</v>
      </c>
      <c r="BF859" s="218">
        <f>IF(N859="snížená",J859,0)</f>
        <v>0</v>
      </c>
      <c r="BG859" s="218">
        <f>IF(N859="zákl. přenesená",J859,0)</f>
        <v>0</v>
      </c>
      <c r="BH859" s="218">
        <f>IF(N859="sníž. přenesená",J859,0)</f>
        <v>0</v>
      </c>
      <c r="BI859" s="218">
        <f>IF(N859="nulová",J859,0)</f>
        <v>0</v>
      </c>
      <c r="BJ859" s="18" t="s">
        <v>81</v>
      </c>
      <c r="BK859" s="218">
        <f>ROUND(I859*H859,2)</f>
        <v>0</v>
      </c>
      <c r="BL859" s="18" t="s">
        <v>136</v>
      </c>
      <c r="BM859" s="217" t="s">
        <v>1116</v>
      </c>
    </row>
    <row r="860" s="2" customFormat="1">
      <c r="A860" s="39"/>
      <c r="B860" s="40"/>
      <c r="C860" s="41"/>
      <c r="D860" s="219" t="s">
        <v>138</v>
      </c>
      <c r="E860" s="41"/>
      <c r="F860" s="220" t="s">
        <v>1117</v>
      </c>
      <c r="G860" s="41"/>
      <c r="H860" s="41"/>
      <c r="I860" s="221"/>
      <c r="J860" s="41"/>
      <c r="K860" s="41"/>
      <c r="L860" s="45"/>
      <c r="M860" s="222"/>
      <c r="N860" s="223"/>
      <c r="O860" s="85"/>
      <c r="P860" s="85"/>
      <c r="Q860" s="85"/>
      <c r="R860" s="85"/>
      <c r="S860" s="85"/>
      <c r="T860" s="86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T860" s="18" t="s">
        <v>138</v>
      </c>
      <c r="AU860" s="18" t="s">
        <v>83</v>
      </c>
    </row>
    <row r="861" s="2" customFormat="1">
      <c r="A861" s="39"/>
      <c r="B861" s="40"/>
      <c r="C861" s="41"/>
      <c r="D861" s="219" t="s">
        <v>153</v>
      </c>
      <c r="E861" s="41"/>
      <c r="F861" s="257" t="s">
        <v>1118</v>
      </c>
      <c r="G861" s="41"/>
      <c r="H861" s="41"/>
      <c r="I861" s="221"/>
      <c r="J861" s="41"/>
      <c r="K861" s="41"/>
      <c r="L861" s="45"/>
      <c r="M861" s="222"/>
      <c r="N861" s="223"/>
      <c r="O861" s="85"/>
      <c r="P861" s="85"/>
      <c r="Q861" s="85"/>
      <c r="R861" s="85"/>
      <c r="S861" s="85"/>
      <c r="T861" s="86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T861" s="18" t="s">
        <v>153</v>
      </c>
      <c r="AU861" s="18" t="s">
        <v>83</v>
      </c>
    </row>
    <row r="862" s="2" customFormat="1" ht="21.75" customHeight="1">
      <c r="A862" s="39"/>
      <c r="B862" s="40"/>
      <c r="C862" s="246" t="s">
        <v>1119</v>
      </c>
      <c r="D862" s="246" t="s">
        <v>145</v>
      </c>
      <c r="E862" s="247" t="s">
        <v>1120</v>
      </c>
      <c r="F862" s="248" t="s">
        <v>1121</v>
      </c>
      <c r="G862" s="249" t="s">
        <v>495</v>
      </c>
      <c r="H862" s="250">
        <v>20</v>
      </c>
      <c r="I862" s="251"/>
      <c r="J862" s="252">
        <f>ROUND(I862*H862,2)</f>
        <v>0</v>
      </c>
      <c r="K862" s="248" t="s">
        <v>134</v>
      </c>
      <c r="L862" s="45"/>
      <c r="M862" s="253" t="s">
        <v>19</v>
      </c>
      <c r="N862" s="254" t="s">
        <v>44</v>
      </c>
      <c r="O862" s="85"/>
      <c r="P862" s="215">
        <f>O862*H862</f>
        <v>0</v>
      </c>
      <c r="Q862" s="215">
        <v>0</v>
      </c>
      <c r="R862" s="215">
        <f>Q862*H862</f>
        <v>0</v>
      </c>
      <c r="S862" s="215">
        <v>0</v>
      </c>
      <c r="T862" s="216">
        <f>S862*H862</f>
        <v>0</v>
      </c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R862" s="217" t="s">
        <v>136</v>
      </c>
      <c r="AT862" s="217" t="s">
        <v>145</v>
      </c>
      <c r="AU862" s="217" t="s">
        <v>83</v>
      </c>
      <c r="AY862" s="18" t="s">
        <v>128</v>
      </c>
      <c r="BE862" s="218">
        <f>IF(N862="základní",J862,0)</f>
        <v>0</v>
      </c>
      <c r="BF862" s="218">
        <f>IF(N862="snížená",J862,0)</f>
        <v>0</v>
      </c>
      <c r="BG862" s="218">
        <f>IF(N862="zákl. přenesená",J862,0)</f>
        <v>0</v>
      </c>
      <c r="BH862" s="218">
        <f>IF(N862="sníž. přenesená",J862,0)</f>
        <v>0</v>
      </c>
      <c r="BI862" s="218">
        <f>IF(N862="nulová",J862,0)</f>
        <v>0</v>
      </c>
      <c r="BJ862" s="18" t="s">
        <v>81</v>
      </c>
      <c r="BK862" s="218">
        <f>ROUND(I862*H862,2)</f>
        <v>0</v>
      </c>
      <c r="BL862" s="18" t="s">
        <v>136</v>
      </c>
      <c r="BM862" s="217" t="s">
        <v>1122</v>
      </c>
    </row>
    <row r="863" s="2" customFormat="1">
      <c r="A863" s="39"/>
      <c r="B863" s="40"/>
      <c r="C863" s="41"/>
      <c r="D863" s="219" t="s">
        <v>138</v>
      </c>
      <c r="E863" s="41"/>
      <c r="F863" s="220" t="s">
        <v>1123</v>
      </c>
      <c r="G863" s="41"/>
      <c r="H863" s="41"/>
      <c r="I863" s="221"/>
      <c r="J863" s="41"/>
      <c r="K863" s="41"/>
      <c r="L863" s="45"/>
      <c r="M863" s="222"/>
      <c r="N863" s="223"/>
      <c r="O863" s="85"/>
      <c r="P863" s="85"/>
      <c r="Q863" s="85"/>
      <c r="R863" s="85"/>
      <c r="S863" s="85"/>
      <c r="T863" s="86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T863" s="18" t="s">
        <v>138</v>
      </c>
      <c r="AU863" s="18" t="s">
        <v>83</v>
      </c>
    </row>
    <row r="864" s="2" customFormat="1">
      <c r="A864" s="39"/>
      <c r="B864" s="40"/>
      <c r="C864" s="41"/>
      <c r="D864" s="255" t="s">
        <v>151</v>
      </c>
      <c r="E864" s="41"/>
      <c r="F864" s="256" t="s">
        <v>1124</v>
      </c>
      <c r="G864" s="41"/>
      <c r="H864" s="41"/>
      <c r="I864" s="221"/>
      <c r="J864" s="41"/>
      <c r="K864" s="41"/>
      <c r="L864" s="45"/>
      <c r="M864" s="222"/>
      <c r="N864" s="223"/>
      <c r="O864" s="85"/>
      <c r="P864" s="85"/>
      <c r="Q864" s="85"/>
      <c r="R864" s="85"/>
      <c r="S864" s="85"/>
      <c r="T864" s="86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T864" s="18" t="s">
        <v>151</v>
      </c>
      <c r="AU864" s="18" t="s">
        <v>83</v>
      </c>
    </row>
    <row r="865" s="13" customFormat="1">
      <c r="A865" s="13"/>
      <c r="B865" s="224"/>
      <c r="C865" s="225"/>
      <c r="D865" s="219" t="s">
        <v>139</v>
      </c>
      <c r="E865" s="226" t="s">
        <v>19</v>
      </c>
      <c r="F865" s="227" t="s">
        <v>1076</v>
      </c>
      <c r="G865" s="225"/>
      <c r="H865" s="228">
        <v>20</v>
      </c>
      <c r="I865" s="229"/>
      <c r="J865" s="225"/>
      <c r="K865" s="225"/>
      <c r="L865" s="230"/>
      <c r="M865" s="231"/>
      <c r="N865" s="232"/>
      <c r="O865" s="232"/>
      <c r="P865" s="232"/>
      <c r="Q865" s="232"/>
      <c r="R865" s="232"/>
      <c r="S865" s="232"/>
      <c r="T865" s="23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34" t="s">
        <v>139</v>
      </c>
      <c r="AU865" s="234" t="s">
        <v>83</v>
      </c>
      <c r="AV865" s="13" t="s">
        <v>83</v>
      </c>
      <c r="AW865" s="13" t="s">
        <v>35</v>
      </c>
      <c r="AX865" s="13" t="s">
        <v>81</v>
      </c>
      <c r="AY865" s="234" t="s">
        <v>128</v>
      </c>
    </row>
    <row r="866" s="2" customFormat="1" ht="21.75" customHeight="1">
      <c r="A866" s="39"/>
      <c r="B866" s="40"/>
      <c r="C866" s="246" t="s">
        <v>1125</v>
      </c>
      <c r="D866" s="246" t="s">
        <v>145</v>
      </c>
      <c r="E866" s="247" t="s">
        <v>1126</v>
      </c>
      <c r="F866" s="248" t="s">
        <v>1127</v>
      </c>
      <c r="G866" s="249" t="s">
        <v>495</v>
      </c>
      <c r="H866" s="250">
        <v>37</v>
      </c>
      <c r="I866" s="251"/>
      <c r="J866" s="252">
        <f>ROUND(I866*H866,2)</f>
        <v>0</v>
      </c>
      <c r="K866" s="248" t="s">
        <v>134</v>
      </c>
      <c r="L866" s="45"/>
      <c r="M866" s="253" t="s">
        <v>19</v>
      </c>
      <c r="N866" s="254" t="s">
        <v>44</v>
      </c>
      <c r="O866" s="85"/>
      <c r="P866" s="215">
        <f>O866*H866</f>
        <v>0</v>
      </c>
      <c r="Q866" s="215">
        <v>0</v>
      </c>
      <c r="R866" s="215">
        <f>Q866*H866</f>
        <v>0</v>
      </c>
      <c r="S866" s="215">
        <v>0</v>
      </c>
      <c r="T866" s="216">
        <f>S866*H866</f>
        <v>0</v>
      </c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R866" s="217" t="s">
        <v>136</v>
      </c>
      <c r="AT866" s="217" t="s">
        <v>145</v>
      </c>
      <c r="AU866" s="217" t="s">
        <v>83</v>
      </c>
      <c r="AY866" s="18" t="s">
        <v>128</v>
      </c>
      <c r="BE866" s="218">
        <f>IF(N866="základní",J866,0)</f>
        <v>0</v>
      </c>
      <c r="BF866" s="218">
        <f>IF(N866="snížená",J866,0)</f>
        <v>0</v>
      </c>
      <c r="BG866" s="218">
        <f>IF(N866="zákl. přenesená",J866,0)</f>
        <v>0</v>
      </c>
      <c r="BH866" s="218">
        <f>IF(N866="sníž. přenesená",J866,0)</f>
        <v>0</v>
      </c>
      <c r="BI866" s="218">
        <f>IF(N866="nulová",J866,0)</f>
        <v>0</v>
      </c>
      <c r="BJ866" s="18" t="s">
        <v>81</v>
      </c>
      <c r="BK866" s="218">
        <f>ROUND(I866*H866,2)</f>
        <v>0</v>
      </c>
      <c r="BL866" s="18" t="s">
        <v>136</v>
      </c>
      <c r="BM866" s="217" t="s">
        <v>1128</v>
      </c>
    </row>
    <row r="867" s="2" customFormat="1">
      <c r="A867" s="39"/>
      <c r="B867" s="40"/>
      <c r="C867" s="41"/>
      <c r="D867" s="219" t="s">
        <v>138</v>
      </c>
      <c r="E867" s="41"/>
      <c r="F867" s="220" t="s">
        <v>1129</v>
      </c>
      <c r="G867" s="41"/>
      <c r="H867" s="41"/>
      <c r="I867" s="221"/>
      <c r="J867" s="41"/>
      <c r="K867" s="41"/>
      <c r="L867" s="45"/>
      <c r="M867" s="222"/>
      <c r="N867" s="223"/>
      <c r="O867" s="85"/>
      <c r="P867" s="85"/>
      <c r="Q867" s="85"/>
      <c r="R867" s="85"/>
      <c r="S867" s="85"/>
      <c r="T867" s="86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T867" s="18" t="s">
        <v>138</v>
      </c>
      <c r="AU867" s="18" t="s">
        <v>83</v>
      </c>
    </row>
    <row r="868" s="2" customFormat="1">
      <c r="A868" s="39"/>
      <c r="B868" s="40"/>
      <c r="C868" s="41"/>
      <c r="D868" s="255" t="s">
        <v>151</v>
      </c>
      <c r="E868" s="41"/>
      <c r="F868" s="256" t="s">
        <v>1130</v>
      </c>
      <c r="G868" s="41"/>
      <c r="H868" s="41"/>
      <c r="I868" s="221"/>
      <c r="J868" s="41"/>
      <c r="K868" s="41"/>
      <c r="L868" s="45"/>
      <c r="M868" s="222"/>
      <c r="N868" s="223"/>
      <c r="O868" s="85"/>
      <c r="P868" s="85"/>
      <c r="Q868" s="85"/>
      <c r="R868" s="85"/>
      <c r="S868" s="85"/>
      <c r="T868" s="86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T868" s="18" t="s">
        <v>151</v>
      </c>
      <c r="AU868" s="18" t="s">
        <v>83</v>
      </c>
    </row>
    <row r="869" s="2" customFormat="1" ht="21.75" customHeight="1">
      <c r="A869" s="39"/>
      <c r="B869" s="40"/>
      <c r="C869" s="246" t="s">
        <v>1131</v>
      </c>
      <c r="D869" s="246" t="s">
        <v>145</v>
      </c>
      <c r="E869" s="247" t="s">
        <v>1132</v>
      </c>
      <c r="F869" s="248" t="s">
        <v>1133</v>
      </c>
      <c r="G869" s="249" t="s">
        <v>495</v>
      </c>
      <c r="H869" s="250">
        <v>37</v>
      </c>
      <c r="I869" s="251"/>
      <c r="J869" s="252">
        <f>ROUND(I869*H869,2)</f>
        <v>0</v>
      </c>
      <c r="K869" s="248" t="s">
        <v>134</v>
      </c>
      <c r="L869" s="45"/>
      <c r="M869" s="253" t="s">
        <v>19</v>
      </c>
      <c r="N869" s="254" t="s">
        <v>44</v>
      </c>
      <c r="O869" s="85"/>
      <c r="P869" s="215">
        <f>O869*H869</f>
        <v>0</v>
      </c>
      <c r="Q869" s="215">
        <v>5.0000000000000002E-05</v>
      </c>
      <c r="R869" s="215">
        <f>Q869*H869</f>
        <v>0.0018500000000000001</v>
      </c>
      <c r="S869" s="215">
        <v>0</v>
      </c>
      <c r="T869" s="216">
        <f>S869*H869</f>
        <v>0</v>
      </c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R869" s="217" t="s">
        <v>136</v>
      </c>
      <c r="AT869" s="217" t="s">
        <v>145</v>
      </c>
      <c r="AU869" s="217" t="s">
        <v>83</v>
      </c>
      <c r="AY869" s="18" t="s">
        <v>128</v>
      </c>
      <c r="BE869" s="218">
        <f>IF(N869="základní",J869,0)</f>
        <v>0</v>
      </c>
      <c r="BF869" s="218">
        <f>IF(N869="snížená",J869,0)</f>
        <v>0</v>
      </c>
      <c r="BG869" s="218">
        <f>IF(N869="zákl. přenesená",J869,0)</f>
        <v>0</v>
      </c>
      <c r="BH869" s="218">
        <f>IF(N869="sníž. přenesená",J869,0)</f>
        <v>0</v>
      </c>
      <c r="BI869" s="218">
        <f>IF(N869="nulová",J869,0)</f>
        <v>0</v>
      </c>
      <c r="BJ869" s="18" t="s">
        <v>81</v>
      </c>
      <c r="BK869" s="218">
        <f>ROUND(I869*H869,2)</f>
        <v>0</v>
      </c>
      <c r="BL869" s="18" t="s">
        <v>136</v>
      </c>
      <c r="BM869" s="217" t="s">
        <v>1134</v>
      </c>
    </row>
    <row r="870" s="2" customFormat="1">
      <c r="A870" s="39"/>
      <c r="B870" s="40"/>
      <c r="C870" s="41"/>
      <c r="D870" s="219" t="s">
        <v>138</v>
      </c>
      <c r="E870" s="41"/>
      <c r="F870" s="220" t="s">
        <v>1135</v>
      </c>
      <c r="G870" s="41"/>
      <c r="H870" s="41"/>
      <c r="I870" s="221"/>
      <c r="J870" s="41"/>
      <c r="K870" s="41"/>
      <c r="L870" s="45"/>
      <c r="M870" s="222"/>
      <c r="N870" s="223"/>
      <c r="O870" s="85"/>
      <c r="P870" s="85"/>
      <c r="Q870" s="85"/>
      <c r="R870" s="85"/>
      <c r="S870" s="85"/>
      <c r="T870" s="86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T870" s="18" t="s">
        <v>138</v>
      </c>
      <c r="AU870" s="18" t="s">
        <v>83</v>
      </c>
    </row>
    <row r="871" s="2" customFormat="1">
      <c r="A871" s="39"/>
      <c r="B871" s="40"/>
      <c r="C871" s="41"/>
      <c r="D871" s="255" t="s">
        <v>151</v>
      </c>
      <c r="E871" s="41"/>
      <c r="F871" s="256" t="s">
        <v>1136</v>
      </c>
      <c r="G871" s="41"/>
      <c r="H871" s="41"/>
      <c r="I871" s="221"/>
      <c r="J871" s="41"/>
      <c r="K871" s="41"/>
      <c r="L871" s="45"/>
      <c r="M871" s="222"/>
      <c r="N871" s="223"/>
      <c r="O871" s="85"/>
      <c r="P871" s="85"/>
      <c r="Q871" s="85"/>
      <c r="R871" s="85"/>
      <c r="S871" s="85"/>
      <c r="T871" s="86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T871" s="18" t="s">
        <v>151</v>
      </c>
      <c r="AU871" s="18" t="s">
        <v>83</v>
      </c>
    </row>
    <row r="872" s="2" customFormat="1" ht="16.5" customHeight="1">
      <c r="A872" s="39"/>
      <c r="B872" s="40"/>
      <c r="C872" s="246" t="s">
        <v>1137</v>
      </c>
      <c r="D872" s="246" t="s">
        <v>145</v>
      </c>
      <c r="E872" s="247" t="s">
        <v>1138</v>
      </c>
      <c r="F872" s="248" t="s">
        <v>1139</v>
      </c>
      <c r="G872" s="249" t="s">
        <v>495</v>
      </c>
      <c r="H872" s="250">
        <v>41</v>
      </c>
      <c r="I872" s="251"/>
      <c r="J872" s="252">
        <f>ROUND(I872*H872,2)</f>
        <v>0</v>
      </c>
      <c r="K872" s="248" t="s">
        <v>134</v>
      </c>
      <c r="L872" s="45"/>
      <c r="M872" s="253" t="s">
        <v>19</v>
      </c>
      <c r="N872" s="254" t="s">
        <v>44</v>
      </c>
      <c r="O872" s="85"/>
      <c r="P872" s="215">
        <f>O872*H872</f>
        <v>0</v>
      </c>
      <c r="Q872" s="215">
        <v>0.097159999999999996</v>
      </c>
      <c r="R872" s="215">
        <f>Q872*H872</f>
        <v>3.9835599999999998</v>
      </c>
      <c r="S872" s="215">
        <v>0</v>
      </c>
      <c r="T872" s="216">
        <f>S872*H872</f>
        <v>0</v>
      </c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R872" s="217" t="s">
        <v>136</v>
      </c>
      <c r="AT872" s="217" t="s">
        <v>145</v>
      </c>
      <c r="AU872" s="217" t="s">
        <v>83</v>
      </c>
      <c r="AY872" s="18" t="s">
        <v>128</v>
      </c>
      <c r="BE872" s="218">
        <f>IF(N872="základní",J872,0)</f>
        <v>0</v>
      </c>
      <c r="BF872" s="218">
        <f>IF(N872="snížená",J872,0)</f>
        <v>0</v>
      </c>
      <c r="BG872" s="218">
        <f>IF(N872="zákl. přenesená",J872,0)</f>
        <v>0</v>
      </c>
      <c r="BH872" s="218">
        <f>IF(N872="sníž. přenesená",J872,0)</f>
        <v>0</v>
      </c>
      <c r="BI872" s="218">
        <f>IF(N872="nulová",J872,0)</f>
        <v>0</v>
      </c>
      <c r="BJ872" s="18" t="s">
        <v>81</v>
      </c>
      <c r="BK872" s="218">
        <f>ROUND(I872*H872,2)</f>
        <v>0</v>
      </c>
      <c r="BL872" s="18" t="s">
        <v>136</v>
      </c>
      <c r="BM872" s="217" t="s">
        <v>1140</v>
      </c>
    </row>
    <row r="873" s="2" customFormat="1">
      <c r="A873" s="39"/>
      <c r="B873" s="40"/>
      <c r="C873" s="41"/>
      <c r="D873" s="219" t="s">
        <v>138</v>
      </c>
      <c r="E873" s="41"/>
      <c r="F873" s="220" t="s">
        <v>1141</v>
      </c>
      <c r="G873" s="41"/>
      <c r="H873" s="41"/>
      <c r="I873" s="221"/>
      <c r="J873" s="41"/>
      <c r="K873" s="41"/>
      <c r="L873" s="45"/>
      <c r="M873" s="222"/>
      <c r="N873" s="223"/>
      <c r="O873" s="85"/>
      <c r="P873" s="85"/>
      <c r="Q873" s="85"/>
      <c r="R873" s="85"/>
      <c r="S873" s="85"/>
      <c r="T873" s="86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T873" s="18" t="s">
        <v>138</v>
      </c>
      <c r="AU873" s="18" t="s">
        <v>83</v>
      </c>
    </row>
    <row r="874" s="2" customFormat="1">
      <c r="A874" s="39"/>
      <c r="B874" s="40"/>
      <c r="C874" s="41"/>
      <c r="D874" s="255" t="s">
        <v>151</v>
      </c>
      <c r="E874" s="41"/>
      <c r="F874" s="256" t="s">
        <v>1142</v>
      </c>
      <c r="G874" s="41"/>
      <c r="H874" s="41"/>
      <c r="I874" s="221"/>
      <c r="J874" s="41"/>
      <c r="K874" s="41"/>
      <c r="L874" s="45"/>
      <c r="M874" s="222"/>
      <c r="N874" s="223"/>
      <c r="O874" s="85"/>
      <c r="P874" s="85"/>
      <c r="Q874" s="85"/>
      <c r="R874" s="85"/>
      <c r="S874" s="85"/>
      <c r="T874" s="86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T874" s="18" t="s">
        <v>151</v>
      </c>
      <c r="AU874" s="18" t="s">
        <v>83</v>
      </c>
    </row>
    <row r="875" s="2" customFormat="1" ht="16.5" customHeight="1">
      <c r="A875" s="39"/>
      <c r="B875" s="40"/>
      <c r="C875" s="205" t="s">
        <v>1143</v>
      </c>
      <c r="D875" s="205" t="s">
        <v>130</v>
      </c>
      <c r="E875" s="206" t="s">
        <v>1144</v>
      </c>
      <c r="F875" s="207" t="s">
        <v>1145</v>
      </c>
      <c r="G875" s="208" t="s">
        <v>148</v>
      </c>
      <c r="H875" s="209">
        <v>222</v>
      </c>
      <c r="I875" s="210"/>
      <c r="J875" s="211">
        <f>ROUND(I875*H875,2)</f>
        <v>0</v>
      </c>
      <c r="K875" s="207" t="s">
        <v>19</v>
      </c>
      <c r="L875" s="212"/>
      <c r="M875" s="213" t="s">
        <v>19</v>
      </c>
      <c r="N875" s="214" t="s">
        <v>44</v>
      </c>
      <c r="O875" s="85"/>
      <c r="P875" s="215">
        <f>O875*H875</f>
        <v>0</v>
      </c>
      <c r="Q875" s="215">
        <v>0.0014</v>
      </c>
      <c r="R875" s="215">
        <f>Q875*H875</f>
        <v>0.31080000000000002</v>
      </c>
      <c r="S875" s="215">
        <v>0</v>
      </c>
      <c r="T875" s="216">
        <f>S875*H875</f>
        <v>0</v>
      </c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R875" s="217" t="s">
        <v>135</v>
      </c>
      <c r="AT875" s="217" t="s">
        <v>130</v>
      </c>
      <c r="AU875" s="217" t="s">
        <v>83</v>
      </c>
      <c r="AY875" s="18" t="s">
        <v>128</v>
      </c>
      <c r="BE875" s="218">
        <f>IF(N875="základní",J875,0)</f>
        <v>0</v>
      </c>
      <c r="BF875" s="218">
        <f>IF(N875="snížená",J875,0)</f>
        <v>0</v>
      </c>
      <c r="BG875" s="218">
        <f>IF(N875="zákl. přenesená",J875,0)</f>
        <v>0</v>
      </c>
      <c r="BH875" s="218">
        <f>IF(N875="sníž. přenesená",J875,0)</f>
        <v>0</v>
      </c>
      <c r="BI875" s="218">
        <f>IF(N875="nulová",J875,0)</f>
        <v>0</v>
      </c>
      <c r="BJ875" s="18" t="s">
        <v>81</v>
      </c>
      <c r="BK875" s="218">
        <f>ROUND(I875*H875,2)</f>
        <v>0</v>
      </c>
      <c r="BL875" s="18" t="s">
        <v>136</v>
      </c>
      <c r="BM875" s="217" t="s">
        <v>1146</v>
      </c>
    </row>
    <row r="876" s="2" customFormat="1">
      <c r="A876" s="39"/>
      <c r="B876" s="40"/>
      <c r="C876" s="41"/>
      <c r="D876" s="219" t="s">
        <v>138</v>
      </c>
      <c r="E876" s="41"/>
      <c r="F876" s="220" t="s">
        <v>1147</v>
      </c>
      <c r="G876" s="41"/>
      <c r="H876" s="41"/>
      <c r="I876" s="221"/>
      <c r="J876" s="41"/>
      <c r="K876" s="41"/>
      <c r="L876" s="45"/>
      <c r="M876" s="222"/>
      <c r="N876" s="223"/>
      <c r="O876" s="85"/>
      <c r="P876" s="85"/>
      <c r="Q876" s="85"/>
      <c r="R876" s="85"/>
      <c r="S876" s="85"/>
      <c r="T876" s="86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T876" s="18" t="s">
        <v>138</v>
      </c>
      <c r="AU876" s="18" t="s">
        <v>83</v>
      </c>
    </row>
    <row r="877" s="2" customFormat="1" ht="16.5" customHeight="1">
      <c r="A877" s="39"/>
      <c r="B877" s="40"/>
      <c r="C877" s="205" t="s">
        <v>1148</v>
      </c>
      <c r="D877" s="205" t="s">
        <v>130</v>
      </c>
      <c r="E877" s="206" t="s">
        <v>1149</v>
      </c>
      <c r="F877" s="207" t="s">
        <v>1150</v>
      </c>
      <c r="G877" s="208" t="s">
        <v>495</v>
      </c>
      <c r="H877" s="209">
        <v>37</v>
      </c>
      <c r="I877" s="210"/>
      <c r="J877" s="211">
        <f>ROUND(I877*H877,2)</f>
        <v>0</v>
      </c>
      <c r="K877" s="207" t="s">
        <v>19</v>
      </c>
      <c r="L877" s="212"/>
      <c r="M877" s="213" t="s">
        <v>19</v>
      </c>
      <c r="N877" s="214" t="s">
        <v>44</v>
      </c>
      <c r="O877" s="85"/>
      <c r="P877" s="215">
        <f>O877*H877</f>
        <v>0</v>
      </c>
      <c r="Q877" s="215">
        <v>3.0000000000000001E-05</v>
      </c>
      <c r="R877" s="215">
        <f>Q877*H877</f>
        <v>0.0011100000000000001</v>
      </c>
      <c r="S877" s="215">
        <v>0</v>
      </c>
      <c r="T877" s="216">
        <f>S877*H877</f>
        <v>0</v>
      </c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R877" s="217" t="s">
        <v>135</v>
      </c>
      <c r="AT877" s="217" t="s">
        <v>130</v>
      </c>
      <c r="AU877" s="217" t="s">
        <v>83</v>
      </c>
      <c r="AY877" s="18" t="s">
        <v>128</v>
      </c>
      <c r="BE877" s="218">
        <f>IF(N877="základní",J877,0)</f>
        <v>0</v>
      </c>
      <c r="BF877" s="218">
        <f>IF(N877="snížená",J877,0)</f>
        <v>0</v>
      </c>
      <c r="BG877" s="218">
        <f>IF(N877="zákl. přenesená",J877,0)</f>
        <v>0</v>
      </c>
      <c r="BH877" s="218">
        <f>IF(N877="sníž. přenesená",J877,0)</f>
        <v>0</v>
      </c>
      <c r="BI877" s="218">
        <f>IF(N877="nulová",J877,0)</f>
        <v>0</v>
      </c>
      <c r="BJ877" s="18" t="s">
        <v>81</v>
      </c>
      <c r="BK877" s="218">
        <f>ROUND(I877*H877,2)</f>
        <v>0</v>
      </c>
      <c r="BL877" s="18" t="s">
        <v>136</v>
      </c>
      <c r="BM877" s="217" t="s">
        <v>1151</v>
      </c>
    </row>
    <row r="878" s="2" customFormat="1">
      <c r="A878" s="39"/>
      <c r="B878" s="40"/>
      <c r="C878" s="41"/>
      <c r="D878" s="219" t="s">
        <v>138</v>
      </c>
      <c r="E878" s="41"/>
      <c r="F878" s="220" t="s">
        <v>1152</v>
      </c>
      <c r="G878" s="41"/>
      <c r="H878" s="41"/>
      <c r="I878" s="221"/>
      <c r="J878" s="41"/>
      <c r="K878" s="41"/>
      <c r="L878" s="45"/>
      <c r="M878" s="222"/>
      <c r="N878" s="223"/>
      <c r="O878" s="85"/>
      <c r="P878" s="85"/>
      <c r="Q878" s="85"/>
      <c r="R878" s="85"/>
      <c r="S878" s="85"/>
      <c r="T878" s="86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T878" s="18" t="s">
        <v>138</v>
      </c>
      <c r="AU878" s="18" t="s">
        <v>83</v>
      </c>
    </row>
    <row r="879" s="2" customFormat="1" ht="16.5" customHeight="1">
      <c r="A879" s="39"/>
      <c r="B879" s="40"/>
      <c r="C879" s="205" t="s">
        <v>1153</v>
      </c>
      <c r="D879" s="205" t="s">
        <v>130</v>
      </c>
      <c r="E879" s="206" t="s">
        <v>1154</v>
      </c>
      <c r="F879" s="207" t="s">
        <v>1155</v>
      </c>
      <c r="G879" s="208" t="s">
        <v>495</v>
      </c>
      <c r="H879" s="209">
        <v>41</v>
      </c>
      <c r="I879" s="210"/>
      <c r="J879" s="211">
        <f>ROUND(I879*H879,2)</f>
        <v>0</v>
      </c>
      <c r="K879" s="207" t="s">
        <v>19</v>
      </c>
      <c r="L879" s="212"/>
      <c r="M879" s="213" t="s">
        <v>19</v>
      </c>
      <c r="N879" s="214" t="s">
        <v>44</v>
      </c>
      <c r="O879" s="85"/>
      <c r="P879" s="215">
        <f>O879*H879</f>
        <v>0</v>
      </c>
      <c r="Q879" s="215">
        <v>0.031</v>
      </c>
      <c r="R879" s="215">
        <f>Q879*H879</f>
        <v>1.2709999999999999</v>
      </c>
      <c r="S879" s="215">
        <v>0</v>
      </c>
      <c r="T879" s="216">
        <f>S879*H879</f>
        <v>0</v>
      </c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R879" s="217" t="s">
        <v>135</v>
      </c>
      <c r="AT879" s="217" t="s">
        <v>130</v>
      </c>
      <c r="AU879" s="217" t="s">
        <v>83</v>
      </c>
      <c r="AY879" s="18" t="s">
        <v>128</v>
      </c>
      <c r="BE879" s="218">
        <f>IF(N879="základní",J879,0)</f>
        <v>0</v>
      </c>
      <c r="BF879" s="218">
        <f>IF(N879="snížená",J879,0)</f>
        <v>0</v>
      </c>
      <c r="BG879" s="218">
        <f>IF(N879="zákl. přenesená",J879,0)</f>
        <v>0</v>
      </c>
      <c r="BH879" s="218">
        <f>IF(N879="sníž. přenesená",J879,0)</f>
        <v>0</v>
      </c>
      <c r="BI879" s="218">
        <f>IF(N879="nulová",J879,0)</f>
        <v>0</v>
      </c>
      <c r="BJ879" s="18" t="s">
        <v>81</v>
      </c>
      <c r="BK879" s="218">
        <f>ROUND(I879*H879,2)</f>
        <v>0</v>
      </c>
      <c r="BL879" s="18" t="s">
        <v>136</v>
      </c>
      <c r="BM879" s="217" t="s">
        <v>1156</v>
      </c>
    </row>
    <row r="880" s="2" customFormat="1">
      <c r="A880" s="39"/>
      <c r="B880" s="40"/>
      <c r="C880" s="41"/>
      <c r="D880" s="219" t="s">
        <v>138</v>
      </c>
      <c r="E880" s="41"/>
      <c r="F880" s="220" t="s">
        <v>1157</v>
      </c>
      <c r="G880" s="41"/>
      <c r="H880" s="41"/>
      <c r="I880" s="221"/>
      <c r="J880" s="41"/>
      <c r="K880" s="41"/>
      <c r="L880" s="45"/>
      <c r="M880" s="222"/>
      <c r="N880" s="223"/>
      <c r="O880" s="85"/>
      <c r="P880" s="85"/>
      <c r="Q880" s="85"/>
      <c r="R880" s="85"/>
      <c r="S880" s="85"/>
      <c r="T880" s="86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T880" s="18" t="s">
        <v>138</v>
      </c>
      <c r="AU880" s="18" t="s">
        <v>83</v>
      </c>
    </row>
    <row r="881" s="2" customFormat="1">
      <c r="A881" s="39"/>
      <c r="B881" s="40"/>
      <c r="C881" s="41"/>
      <c r="D881" s="219" t="s">
        <v>153</v>
      </c>
      <c r="E881" s="41"/>
      <c r="F881" s="257" t="s">
        <v>1158</v>
      </c>
      <c r="G881" s="41"/>
      <c r="H881" s="41"/>
      <c r="I881" s="221"/>
      <c r="J881" s="41"/>
      <c r="K881" s="41"/>
      <c r="L881" s="45"/>
      <c r="M881" s="222"/>
      <c r="N881" s="223"/>
      <c r="O881" s="85"/>
      <c r="P881" s="85"/>
      <c r="Q881" s="85"/>
      <c r="R881" s="85"/>
      <c r="S881" s="85"/>
      <c r="T881" s="86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T881" s="18" t="s">
        <v>153</v>
      </c>
      <c r="AU881" s="18" t="s">
        <v>83</v>
      </c>
    </row>
    <row r="882" s="2" customFormat="1" ht="16.5" customHeight="1">
      <c r="A882" s="39"/>
      <c r="B882" s="40"/>
      <c r="C882" s="205" t="s">
        <v>1159</v>
      </c>
      <c r="D882" s="205" t="s">
        <v>130</v>
      </c>
      <c r="E882" s="206" t="s">
        <v>1160</v>
      </c>
      <c r="F882" s="207" t="s">
        <v>1161</v>
      </c>
      <c r="G882" s="208" t="s">
        <v>369</v>
      </c>
      <c r="H882" s="209">
        <v>2.2200000000000002</v>
      </c>
      <c r="I882" s="210"/>
      <c r="J882" s="211">
        <f>ROUND(I882*H882,2)</f>
        <v>0</v>
      </c>
      <c r="K882" s="207" t="s">
        <v>134</v>
      </c>
      <c r="L882" s="212"/>
      <c r="M882" s="213" t="s">
        <v>19</v>
      </c>
      <c r="N882" s="214" t="s">
        <v>44</v>
      </c>
      <c r="O882" s="85"/>
      <c r="P882" s="215">
        <f>O882*H882</f>
        <v>0</v>
      </c>
      <c r="Q882" s="215">
        <v>0.65000000000000002</v>
      </c>
      <c r="R882" s="215">
        <f>Q882*H882</f>
        <v>1.4430000000000003</v>
      </c>
      <c r="S882" s="215">
        <v>0</v>
      </c>
      <c r="T882" s="216">
        <f>S882*H882</f>
        <v>0</v>
      </c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R882" s="217" t="s">
        <v>135</v>
      </c>
      <c r="AT882" s="217" t="s">
        <v>130</v>
      </c>
      <c r="AU882" s="217" t="s">
        <v>83</v>
      </c>
      <c r="AY882" s="18" t="s">
        <v>128</v>
      </c>
      <c r="BE882" s="218">
        <f>IF(N882="základní",J882,0)</f>
        <v>0</v>
      </c>
      <c r="BF882" s="218">
        <f>IF(N882="snížená",J882,0)</f>
        <v>0</v>
      </c>
      <c r="BG882" s="218">
        <f>IF(N882="zákl. přenesená",J882,0)</f>
        <v>0</v>
      </c>
      <c r="BH882" s="218">
        <f>IF(N882="sníž. přenesená",J882,0)</f>
        <v>0</v>
      </c>
      <c r="BI882" s="218">
        <f>IF(N882="nulová",J882,0)</f>
        <v>0</v>
      </c>
      <c r="BJ882" s="18" t="s">
        <v>81</v>
      </c>
      <c r="BK882" s="218">
        <f>ROUND(I882*H882,2)</f>
        <v>0</v>
      </c>
      <c r="BL882" s="18" t="s">
        <v>136</v>
      </c>
      <c r="BM882" s="217" t="s">
        <v>1162</v>
      </c>
    </row>
    <row r="883" s="2" customFormat="1">
      <c r="A883" s="39"/>
      <c r="B883" s="40"/>
      <c r="C883" s="41"/>
      <c r="D883" s="219" t="s">
        <v>138</v>
      </c>
      <c r="E883" s="41"/>
      <c r="F883" s="220" t="s">
        <v>1161</v>
      </c>
      <c r="G883" s="41"/>
      <c r="H883" s="41"/>
      <c r="I883" s="221"/>
      <c r="J883" s="41"/>
      <c r="K883" s="41"/>
      <c r="L883" s="45"/>
      <c r="M883" s="222"/>
      <c r="N883" s="223"/>
      <c r="O883" s="85"/>
      <c r="P883" s="85"/>
      <c r="Q883" s="85"/>
      <c r="R883" s="85"/>
      <c r="S883" s="85"/>
      <c r="T883" s="86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T883" s="18" t="s">
        <v>138</v>
      </c>
      <c r="AU883" s="18" t="s">
        <v>83</v>
      </c>
    </row>
    <row r="884" s="13" customFormat="1">
      <c r="A884" s="13"/>
      <c r="B884" s="224"/>
      <c r="C884" s="225"/>
      <c r="D884" s="219" t="s">
        <v>139</v>
      </c>
      <c r="E884" s="226" t="s">
        <v>19</v>
      </c>
      <c r="F884" s="227" t="s">
        <v>1163</v>
      </c>
      <c r="G884" s="225"/>
      <c r="H884" s="228">
        <v>2.2200000000000002</v>
      </c>
      <c r="I884" s="229"/>
      <c r="J884" s="225"/>
      <c r="K884" s="225"/>
      <c r="L884" s="230"/>
      <c r="M884" s="231"/>
      <c r="N884" s="232"/>
      <c r="O884" s="232"/>
      <c r="P884" s="232"/>
      <c r="Q884" s="232"/>
      <c r="R884" s="232"/>
      <c r="S884" s="232"/>
      <c r="T884" s="23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34" t="s">
        <v>139</v>
      </c>
      <c r="AU884" s="234" t="s">
        <v>83</v>
      </c>
      <c r="AV884" s="13" t="s">
        <v>83</v>
      </c>
      <c r="AW884" s="13" t="s">
        <v>35</v>
      </c>
      <c r="AX884" s="13" t="s">
        <v>81</v>
      </c>
      <c r="AY884" s="234" t="s">
        <v>128</v>
      </c>
    </row>
    <row r="885" s="2" customFormat="1" ht="16.5" customHeight="1">
      <c r="A885" s="39"/>
      <c r="B885" s="40"/>
      <c r="C885" s="205" t="s">
        <v>1164</v>
      </c>
      <c r="D885" s="205" t="s">
        <v>130</v>
      </c>
      <c r="E885" s="206" t="s">
        <v>1165</v>
      </c>
      <c r="F885" s="207" t="s">
        <v>1166</v>
      </c>
      <c r="G885" s="208" t="s">
        <v>369</v>
      </c>
      <c r="H885" s="209">
        <v>4.625</v>
      </c>
      <c r="I885" s="210"/>
      <c r="J885" s="211">
        <f>ROUND(I885*H885,2)</f>
        <v>0</v>
      </c>
      <c r="K885" s="207" t="s">
        <v>134</v>
      </c>
      <c r="L885" s="212"/>
      <c r="M885" s="213" t="s">
        <v>19</v>
      </c>
      <c r="N885" s="214" t="s">
        <v>44</v>
      </c>
      <c r="O885" s="85"/>
      <c r="P885" s="215">
        <f>O885*H885</f>
        <v>0</v>
      </c>
      <c r="Q885" s="215">
        <v>0.22</v>
      </c>
      <c r="R885" s="215">
        <f>Q885*H885</f>
        <v>1.0175000000000001</v>
      </c>
      <c r="S885" s="215">
        <v>0</v>
      </c>
      <c r="T885" s="216">
        <f>S885*H885</f>
        <v>0</v>
      </c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R885" s="217" t="s">
        <v>135</v>
      </c>
      <c r="AT885" s="217" t="s">
        <v>130</v>
      </c>
      <c r="AU885" s="217" t="s">
        <v>83</v>
      </c>
      <c r="AY885" s="18" t="s">
        <v>128</v>
      </c>
      <c r="BE885" s="218">
        <f>IF(N885="základní",J885,0)</f>
        <v>0</v>
      </c>
      <c r="BF885" s="218">
        <f>IF(N885="snížená",J885,0)</f>
        <v>0</v>
      </c>
      <c r="BG885" s="218">
        <f>IF(N885="zákl. přenesená",J885,0)</f>
        <v>0</v>
      </c>
      <c r="BH885" s="218">
        <f>IF(N885="sníž. přenesená",J885,0)</f>
        <v>0</v>
      </c>
      <c r="BI885" s="218">
        <f>IF(N885="nulová",J885,0)</f>
        <v>0</v>
      </c>
      <c r="BJ885" s="18" t="s">
        <v>81</v>
      </c>
      <c r="BK885" s="218">
        <f>ROUND(I885*H885,2)</f>
        <v>0</v>
      </c>
      <c r="BL885" s="18" t="s">
        <v>136</v>
      </c>
      <c r="BM885" s="217" t="s">
        <v>1167</v>
      </c>
    </row>
    <row r="886" s="2" customFormat="1">
      <c r="A886" s="39"/>
      <c r="B886" s="40"/>
      <c r="C886" s="41"/>
      <c r="D886" s="219" t="s">
        <v>138</v>
      </c>
      <c r="E886" s="41"/>
      <c r="F886" s="220" t="s">
        <v>1166</v>
      </c>
      <c r="G886" s="41"/>
      <c r="H886" s="41"/>
      <c r="I886" s="221"/>
      <c r="J886" s="41"/>
      <c r="K886" s="41"/>
      <c r="L886" s="45"/>
      <c r="M886" s="222"/>
      <c r="N886" s="223"/>
      <c r="O886" s="85"/>
      <c r="P886" s="85"/>
      <c r="Q886" s="85"/>
      <c r="R886" s="85"/>
      <c r="S886" s="85"/>
      <c r="T886" s="86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T886" s="18" t="s">
        <v>138</v>
      </c>
      <c r="AU886" s="18" t="s">
        <v>83</v>
      </c>
    </row>
    <row r="887" s="13" customFormat="1">
      <c r="A887" s="13"/>
      <c r="B887" s="224"/>
      <c r="C887" s="225"/>
      <c r="D887" s="219" t="s">
        <v>139</v>
      </c>
      <c r="E887" s="226" t="s">
        <v>19</v>
      </c>
      <c r="F887" s="227" t="s">
        <v>1168</v>
      </c>
      <c r="G887" s="225"/>
      <c r="H887" s="228">
        <v>4.625</v>
      </c>
      <c r="I887" s="229"/>
      <c r="J887" s="225"/>
      <c r="K887" s="225"/>
      <c r="L887" s="230"/>
      <c r="M887" s="231"/>
      <c r="N887" s="232"/>
      <c r="O887" s="232"/>
      <c r="P887" s="232"/>
      <c r="Q887" s="232"/>
      <c r="R887" s="232"/>
      <c r="S887" s="232"/>
      <c r="T887" s="23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34" t="s">
        <v>139</v>
      </c>
      <c r="AU887" s="234" t="s">
        <v>83</v>
      </c>
      <c r="AV887" s="13" t="s">
        <v>83</v>
      </c>
      <c r="AW887" s="13" t="s">
        <v>35</v>
      </c>
      <c r="AX887" s="13" t="s">
        <v>81</v>
      </c>
      <c r="AY887" s="234" t="s">
        <v>128</v>
      </c>
    </row>
    <row r="888" s="12" customFormat="1" ht="25.92" customHeight="1">
      <c r="A888" s="12"/>
      <c r="B888" s="189"/>
      <c r="C888" s="190"/>
      <c r="D888" s="191" t="s">
        <v>72</v>
      </c>
      <c r="E888" s="192" t="s">
        <v>1169</v>
      </c>
      <c r="F888" s="192" t="s">
        <v>1170</v>
      </c>
      <c r="G888" s="190"/>
      <c r="H888" s="190"/>
      <c r="I888" s="193"/>
      <c r="J888" s="194">
        <f>BK888</f>
        <v>0</v>
      </c>
      <c r="K888" s="190"/>
      <c r="L888" s="195"/>
      <c r="M888" s="196"/>
      <c r="N888" s="197"/>
      <c r="O888" s="197"/>
      <c r="P888" s="198">
        <f>P889</f>
        <v>0</v>
      </c>
      <c r="Q888" s="197"/>
      <c r="R888" s="198">
        <f>R889</f>
        <v>0</v>
      </c>
      <c r="S888" s="197"/>
      <c r="T888" s="199">
        <f>T889</f>
        <v>0.88672000000000006</v>
      </c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R888" s="200" t="s">
        <v>83</v>
      </c>
      <c r="AT888" s="201" t="s">
        <v>72</v>
      </c>
      <c r="AU888" s="201" t="s">
        <v>73</v>
      </c>
      <c r="AY888" s="200" t="s">
        <v>128</v>
      </c>
      <c r="BK888" s="202">
        <f>BK889</f>
        <v>0</v>
      </c>
    </row>
    <row r="889" s="12" customFormat="1" ht="22.8" customHeight="1">
      <c r="A889" s="12"/>
      <c r="B889" s="189"/>
      <c r="C889" s="190"/>
      <c r="D889" s="191" t="s">
        <v>72</v>
      </c>
      <c r="E889" s="203" t="s">
        <v>1171</v>
      </c>
      <c r="F889" s="203" t="s">
        <v>1172</v>
      </c>
      <c r="G889" s="190"/>
      <c r="H889" s="190"/>
      <c r="I889" s="193"/>
      <c r="J889" s="204">
        <f>BK889</f>
        <v>0</v>
      </c>
      <c r="K889" s="190"/>
      <c r="L889" s="195"/>
      <c r="M889" s="196"/>
      <c r="N889" s="197"/>
      <c r="O889" s="197"/>
      <c r="P889" s="198">
        <f>SUM(P890:P897)</f>
        <v>0</v>
      </c>
      <c r="Q889" s="197"/>
      <c r="R889" s="198">
        <f>SUM(R890:R897)</f>
        <v>0</v>
      </c>
      <c r="S889" s="197"/>
      <c r="T889" s="199">
        <f>SUM(T890:T897)</f>
        <v>0.88672000000000006</v>
      </c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R889" s="200" t="s">
        <v>83</v>
      </c>
      <c r="AT889" s="201" t="s">
        <v>72</v>
      </c>
      <c r="AU889" s="201" t="s">
        <v>81</v>
      </c>
      <c r="AY889" s="200" t="s">
        <v>128</v>
      </c>
      <c r="BK889" s="202">
        <f>SUM(BK890:BK897)</f>
        <v>0</v>
      </c>
    </row>
    <row r="890" s="2" customFormat="1" ht="16.5" customHeight="1">
      <c r="A890" s="39"/>
      <c r="B890" s="40"/>
      <c r="C890" s="246" t="s">
        <v>1173</v>
      </c>
      <c r="D890" s="246" t="s">
        <v>145</v>
      </c>
      <c r="E890" s="247" t="s">
        <v>1174</v>
      </c>
      <c r="F890" s="248" t="s">
        <v>1175</v>
      </c>
      <c r="G890" s="249" t="s">
        <v>345</v>
      </c>
      <c r="H890" s="250">
        <v>55.420000000000002</v>
      </c>
      <c r="I890" s="251"/>
      <c r="J890" s="252">
        <f>ROUND(I890*H890,2)</f>
        <v>0</v>
      </c>
      <c r="K890" s="248" t="s">
        <v>134</v>
      </c>
      <c r="L890" s="45"/>
      <c r="M890" s="253" t="s">
        <v>19</v>
      </c>
      <c r="N890" s="254" t="s">
        <v>44</v>
      </c>
      <c r="O890" s="85"/>
      <c r="P890" s="215">
        <f>O890*H890</f>
        <v>0</v>
      </c>
      <c r="Q890" s="215">
        <v>0</v>
      </c>
      <c r="R890" s="215">
        <f>Q890*H890</f>
        <v>0</v>
      </c>
      <c r="S890" s="215">
        <v>0.016</v>
      </c>
      <c r="T890" s="216">
        <f>S890*H890</f>
        <v>0.88672000000000006</v>
      </c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R890" s="217" t="s">
        <v>285</v>
      </c>
      <c r="AT890" s="217" t="s">
        <v>145</v>
      </c>
      <c r="AU890" s="217" t="s">
        <v>83</v>
      </c>
      <c r="AY890" s="18" t="s">
        <v>128</v>
      </c>
      <c r="BE890" s="218">
        <f>IF(N890="základní",J890,0)</f>
        <v>0</v>
      </c>
      <c r="BF890" s="218">
        <f>IF(N890="snížená",J890,0)</f>
        <v>0</v>
      </c>
      <c r="BG890" s="218">
        <f>IF(N890="zákl. přenesená",J890,0)</f>
        <v>0</v>
      </c>
      <c r="BH890" s="218">
        <f>IF(N890="sníž. přenesená",J890,0)</f>
        <v>0</v>
      </c>
      <c r="BI890" s="218">
        <f>IF(N890="nulová",J890,0)</f>
        <v>0</v>
      </c>
      <c r="BJ890" s="18" t="s">
        <v>81</v>
      </c>
      <c r="BK890" s="218">
        <f>ROUND(I890*H890,2)</f>
        <v>0</v>
      </c>
      <c r="BL890" s="18" t="s">
        <v>285</v>
      </c>
      <c r="BM890" s="217" t="s">
        <v>1176</v>
      </c>
    </row>
    <row r="891" s="2" customFormat="1">
      <c r="A891" s="39"/>
      <c r="B891" s="40"/>
      <c r="C891" s="41"/>
      <c r="D891" s="219" t="s">
        <v>138</v>
      </c>
      <c r="E891" s="41"/>
      <c r="F891" s="220" t="s">
        <v>1177</v>
      </c>
      <c r="G891" s="41"/>
      <c r="H891" s="41"/>
      <c r="I891" s="221"/>
      <c r="J891" s="41"/>
      <c r="K891" s="41"/>
      <c r="L891" s="45"/>
      <c r="M891" s="222"/>
      <c r="N891" s="223"/>
      <c r="O891" s="85"/>
      <c r="P891" s="85"/>
      <c r="Q891" s="85"/>
      <c r="R891" s="85"/>
      <c r="S891" s="85"/>
      <c r="T891" s="86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T891" s="18" t="s">
        <v>138</v>
      </c>
      <c r="AU891" s="18" t="s">
        <v>83</v>
      </c>
    </row>
    <row r="892" s="2" customFormat="1">
      <c r="A892" s="39"/>
      <c r="B892" s="40"/>
      <c r="C892" s="41"/>
      <c r="D892" s="255" t="s">
        <v>151</v>
      </c>
      <c r="E892" s="41"/>
      <c r="F892" s="256" t="s">
        <v>1178</v>
      </c>
      <c r="G892" s="41"/>
      <c r="H892" s="41"/>
      <c r="I892" s="221"/>
      <c r="J892" s="41"/>
      <c r="K892" s="41"/>
      <c r="L892" s="45"/>
      <c r="M892" s="222"/>
      <c r="N892" s="223"/>
      <c r="O892" s="85"/>
      <c r="P892" s="85"/>
      <c r="Q892" s="85"/>
      <c r="R892" s="85"/>
      <c r="S892" s="85"/>
      <c r="T892" s="86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T892" s="18" t="s">
        <v>151</v>
      </c>
      <c r="AU892" s="18" t="s">
        <v>83</v>
      </c>
    </row>
    <row r="893" s="13" customFormat="1">
      <c r="A893" s="13"/>
      <c r="B893" s="224"/>
      <c r="C893" s="225"/>
      <c r="D893" s="219" t="s">
        <v>139</v>
      </c>
      <c r="E893" s="226" t="s">
        <v>19</v>
      </c>
      <c r="F893" s="227" t="s">
        <v>1179</v>
      </c>
      <c r="G893" s="225"/>
      <c r="H893" s="228">
        <v>55.420000000000002</v>
      </c>
      <c r="I893" s="229"/>
      <c r="J893" s="225"/>
      <c r="K893" s="225"/>
      <c r="L893" s="230"/>
      <c r="M893" s="231"/>
      <c r="N893" s="232"/>
      <c r="O893" s="232"/>
      <c r="P893" s="232"/>
      <c r="Q893" s="232"/>
      <c r="R893" s="232"/>
      <c r="S893" s="232"/>
      <c r="T893" s="23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34" t="s">
        <v>139</v>
      </c>
      <c r="AU893" s="234" t="s">
        <v>83</v>
      </c>
      <c r="AV893" s="13" t="s">
        <v>83</v>
      </c>
      <c r="AW893" s="13" t="s">
        <v>35</v>
      </c>
      <c r="AX893" s="13" t="s">
        <v>73</v>
      </c>
      <c r="AY893" s="234" t="s">
        <v>128</v>
      </c>
    </row>
    <row r="894" s="14" customFormat="1">
      <c r="A894" s="14"/>
      <c r="B894" s="235"/>
      <c r="C894" s="236"/>
      <c r="D894" s="219" t="s">
        <v>139</v>
      </c>
      <c r="E894" s="237" t="s">
        <v>19</v>
      </c>
      <c r="F894" s="238" t="s">
        <v>144</v>
      </c>
      <c r="G894" s="236"/>
      <c r="H894" s="239">
        <v>55.420000000000002</v>
      </c>
      <c r="I894" s="240"/>
      <c r="J894" s="236"/>
      <c r="K894" s="236"/>
      <c r="L894" s="241"/>
      <c r="M894" s="242"/>
      <c r="N894" s="243"/>
      <c r="O894" s="243"/>
      <c r="P894" s="243"/>
      <c r="Q894" s="243"/>
      <c r="R894" s="243"/>
      <c r="S894" s="243"/>
      <c r="T894" s="24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45" t="s">
        <v>139</v>
      </c>
      <c r="AU894" s="245" t="s">
        <v>83</v>
      </c>
      <c r="AV894" s="14" t="s">
        <v>136</v>
      </c>
      <c r="AW894" s="14" t="s">
        <v>35</v>
      </c>
      <c r="AX894" s="14" t="s">
        <v>81</v>
      </c>
      <c r="AY894" s="245" t="s">
        <v>128</v>
      </c>
    </row>
    <row r="895" s="2" customFormat="1" ht="16.5" customHeight="1">
      <c r="A895" s="39"/>
      <c r="B895" s="40"/>
      <c r="C895" s="246" t="s">
        <v>1180</v>
      </c>
      <c r="D895" s="246" t="s">
        <v>145</v>
      </c>
      <c r="E895" s="247" t="s">
        <v>1181</v>
      </c>
      <c r="F895" s="248" t="s">
        <v>1182</v>
      </c>
      <c r="G895" s="249" t="s">
        <v>1183</v>
      </c>
      <c r="H895" s="258"/>
      <c r="I895" s="251"/>
      <c r="J895" s="252">
        <f>ROUND(I895*H895,2)</f>
        <v>0</v>
      </c>
      <c r="K895" s="248" t="s">
        <v>134</v>
      </c>
      <c r="L895" s="45"/>
      <c r="M895" s="253" t="s">
        <v>19</v>
      </c>
      <c r="N895" s="254" t="s">
        <v>44</v>
      </c>
      <c r="O895" s="85"/>
      <c r="P895" s="215">
        <f>O895*H895</f>
        <v>0</v>
      </c>
      <c r="Q895" s="215">
        <v>0</v>
      </c>
      <c r="R895" s="215">
        <f>Q895*H895</f>
        <v>0</v>
      </c>
      <c r="S895" s="215">
        <v>0</v>
      </c>
      <c r="T895" s="216">
        <f>S895*H895</f>
        <v>0</v>
      </c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R895" s="217" t="s">
        <v>285</v>
      </c>
      <c r="AT895" s="217" t="s">
        <v>145</v>
      </c>
      <c r="AU895" s="217" t="s">
        <v>83</v>
      </c>
      <c r="AY895" s="18" t="s">
        <v>128</v>
      </c>
      <c r="BE895" s="218">
        <f>IF(N895="základní",J895,0)</f>
        <v>0</v>
      </c>
      <c r="BF895" s="218">
        <f>IF(N895="snížená",J895,0)</f>
        <v>0</v>
      </c>
      <c r="BG895" s="218">
        <f>IF(N895="zákl. přenesená",J895,0)</f>
        <v>0</v>
      </c>
      <c r="BH895" s="218">
        <f>IF(N895="sníž. přenesená",J895,0)</f>
        <v>0</v>
      </c>
      <c r="BI895" s="218">
        <f>IF(N895="nulová",J895,0)</f>
        <v>0</v>
      </c>
      <c r="BJ895" s="18" t="s">
        <v>81</v>
      </c>
      <c r="BK895" s="218">
        <f>ROUND(I895*H895,2)</f>
        <v>0</v>
      </c>
      <c r="BL895" s="18" t="s">
        <v>285</v>
      </c>
      <c r="BM895" s="217" t="s">
        <v>1184</v>
      </c>
    </row>
    <row r="896" s="2" customFormat="1">
      <c r="A896" s="39"/>
      <c r="B896" s="40"/>
      <c r="C896" s="41"/>
      <c r="D896" s="219" t="s">
        <v>138</v>
      </c>
      <c r="E896" s="41"/>
      <c r="F896" s="220" t="s">
        <v>1185</v>
      </c>
      <c r="G896" s="41"/>
      <c r="H896" s="41"/>
      <c r="I896" s="221"/>
      <c r="J896" s="41"/>
      <c r="K896" s="41"/>
      <c r="L896" s="45"/>
      <c r="M896" s="222"/>
      <c r="N896" s="223"/>
      <c r="O896" s="85"/>
      <c r="P896" s="85"/>
      <c r="Q896" s="85"/>
      <c r="R896" s="85"/>
      <c r="S896" s="85"/>
      <c r="T896" s="86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T896" s="18" t="s">
        <v>138</v>
      </c>
      <c r="AU896" s="18" t="s">
        <v>83</v>
      </c>
    </row>
    <row r="897" s="2" customFormat="1">
      <c r="A897" s="39"/>
      <c r="B897" s="40"/>
      <c r="C897" s="41"/>
      <c r="D897" s="255" t="s">
        <v>151</v>
      </c>
      <c r="E897" s="41"/>
      <c r="F897" s="256" t="s">
        <v>1186</v>
      </c>
      <c r="G897" s="41"/>
      <c r="H897" s="41"/>
      <c r="I897" s="221"/>
      <c r="J897" s="41"/>
      <c r="K897" s="41"/>
      <c r="L897" s="45"/>
      <c r="M897" s="222"/>
      <c r="N897" s="223"/>
      <c r="O897" s="85"/>
      <c r="P897" s="85"/>
      <c r="Q897" s="85"/>
      <c r="R897" s="85"/>
      <c r="S897" s="85"/>
      <c r="T897" s="86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T897" s="18" t="s">
        <v>151</v>
      </c>
      <c r="AU897" s="18" t="s">
        <v>83</v>
      </c>
    </row>
    <row r="898" s="12" customFormat="1" ht="25.92" customHeight="1">
      <c r="A898" s="12"/>
      <c r="B898" s="189"/>
      <c r="C898" s="190"/>
      <c r="D898" s="191" t="s">
        <v>72</v>
      </c>
      <c r="E898" s="192" t="s">
        <v>1187</v>
      </c>
      <c r="F898" s="192" t="s">
        <v>1188</v>
      </c>
      <c r="G898" s="190"/>
      <c r="H898" s="190"/>
      <c r="I898" s="193"/>
      <c r="J898" s="194">
        <f>BK898</f>
        <v>0</v>
      </c>
      <c r="K898" s="190"/>
      <c r="L898" s="195"/>
      <c r="M898" s="196"/>
      <c r="N898" s="197"/>
      <c r="O898" s="197"/>
      <c r="P898" s="198">
        <f>P899+P923+P930+P939+P944</f>
        <v>0</v>
      </c>
      <c r="Q898" s="197"/>
      <c r="R898" s="198">
        <f>R899+R923+R930+R939+R944</f>
        <v>0</v>
      </c>
      <c r="S898" s="197"/>
      <c r="T898" s="199">
        <f>T899+T923+T930+T939+T944</f>
        <v>0</v>
      </c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R898" s="200" t="s">
        <v>183</v>
      </c>
      <c r="AT898" s="201" t="s">
        <v>72</v>
      </c>
      <c r="AU898" s="201" t="s">
        <v>73</v>
      </c>
      <c r="AY898" s="200" t="s">
        <v>128</v>
      </c>
      <c r="BK898" s="202">
        <f>BK899+BK923+BK930+BK939+BK944</f>
        <v>0</v>
      </c>
    </row>
    <row r="899" s="12" customFormat="1" ht="22.8" customHeight="1">
      <c r="A899" s="12"/>
      <c r="B899" s="189"/>
      <c r="C899" s="190"/>
      <c r="D899" s="191" t="s">
        <v>72</v>
      </c>
      <c r="E899" s="203" t="s">
        <v>1189</v>
      </c>
      <c r="F899" s="203" t="s">
        <v>1190</v>
      </c>
      <c r="G899" s="190"/>
      <c r="H899" s="190"/>
      <c r="I899" s="193"/>
      <c r="J899" s="204">
        <f>BK899</f>
        <v>0</v>
      </c>
      <c r="K899" s="190"/>
      <c r="L899" s="195"/>
      <c r="M899" s="196"/>
      <c r="N899" s="197"/>
      <c r="O899" s="197"/>
      <c r="P899" s="198">
        <f>SUM(P900:P922)</f>
        <v>0</v>
      </c>
      <c r="Q899" s="197"/>
      <c r="R899" s="198">
        <f>SUM(R900:R922)</f>
        <v>0</v>
      </c>
      <c r="S899" s="197"/>
      <c r="T899" s="199">
        <f>SUM(T900:T922)</f>
        <v>0</v>
      </c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R899" s="200" t="s">
        <v>183</v>
      </c>
      <c r="AT899" s="201" t="s">
        <v>72</v>
      </c>
      <c r="AU899" s="201" t="s">
        <v>81</v>
      </c>
      <c r="AY899" s="200" t="s">
        <v>128</v>
      </c>
      <c r="BK899" s="202">
        <f>SUM(BK900:BK922)</f>
        <v>0</v>
      </c>
    </row>
    <row r="900" s="2" customFormat="1" ht="16.5" customHeight="1">
      <c r="A900" s="39"/>
      <c r="B900" s="40"/>
      <c r="C900" s="246" t="s">
        <v>1191</v>
      </c>
      <c r="D900" s="246" t="s">
        <v>145</v>
      </c>
      <c r="E900" s="247" t="s">
        <v>1192</v>
      </c>
      <c r="F900" s="248" t="s">
        <v>1193</v>
      </c>
      <c r="G900" s="249" t="s">
        <v>988</v>
      </c>
      <c r="H900" s="250">
        <v>1</v>
      </c>
      <c r="I900" s="251"/>
      <c r="J900" s="252">
        <f>ROUND(I900*H900,2)</f>
        <v>0</v>
      </c>
      <c r="K900" s="248" t="s">
        <v>134</v>
      </c>
      <c r="L900" s="45"/>
      <c r="M900" s="253" t="s">
        <v>19</v>
      </c>
      <c r="N900" s="254" t="s">
        <v>44</v>
      </c>
      <c r="O900" s="85"/>
      <c r="P900" s="215">
        <f>O900*H900</f>
        <v>0</v>
      </c>
      <c r="Q900" s="215">
        <v>0</v>
      </c>
      <c r="R900" s="215">
        <f>Q900*H900</f>
        <v>0</v>
      </c>
      <c r="S900" s="215">
        <v>0</v>
      </c>
      <c r="T900" s="216">
        <f>S900*H900</f>
        <v>0</v>
      </c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R900" s="217" t="s">
        <v>1194</v>
      </c>
      <c r="AT900" s="217" t="s">
        <v>145</v>
      </c>
      <c r="AU900" s="217" t="s">
        <v>83</v>
      </c>
      <c r="AY900" s="18" t="s">
        <v>128</v>
      </c>
      <c r="BE900" s="218">
        <f>IF(N900="základní",J900,0)</f>
        <v>0</v>
      </c>
      <c r="BF900" s="218">
        <f>IF(N900="snížená",J900,0)</f>
        <v>0</v>
      </c>
      <c r="BG900" s="218">
        <f>IF(N900="zákl. přenesená",J900,0)</f>
        <v>0</v>
      </c>
      <c r="BH900" s="218">
        <f>IF(N900="sníž. přenesená",J900,0)</f>
        <v>0</v>
      </c>
      <c r="BI900" s="218">
        <f>IF(N900="nulová",J900,0)</f>
        <v>0</v>
      </c>
      <c r="BJ900" s="18" t="s">
        <v>81</v>
      </c>
      <c r="BK900" s="218">
        <f>ROUND(I900*H900,2)</f>
        <v>0</v>
      </c>
      <c r="BL900" s="18" t="s">
        <v>1194</v>
      </c>
      <c r="BM900" s="217" t="s">
        <v>1195</v>
      </c>
    </row>
    <row r="901" s="2" customFormat="1">
      <c r="A901" s="39"/>
      <c r="B901" s="40"/>
      <c r="C901" s="41"/>
      <c r="D901" s="219" t="s">
        <v>138</v>
      </c>
      <c r="E901" s="41"/>
      <c r="F901" s="220" t="s">
        <v>1193</v>
      </c>
      <c r="G901" s="41"/>
      <c r="H901" s="41"/>
      <c r="I901" s="221"/>
      <c r="J901" s="41"/>
      <c r="K901" s="41"/>
      <c r="L901" s="45"/>
      <c r="M901" s="222"/>
      <c r="N901" s="223"/>
      <c r="O901" s="85"/>
      <c r="P901" s="85"/>
      <c r="Q901" s="85"/>
      <c r="R901" s="85"/>
      <c r="S901" s="85"/>
      <c r="T901" s="86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T901" s="18" t="s">
        <v>138</v>
      </c>
      <c r="AU901" s="18" t="s">
        <v>83</v>
      </c>
    </row>
    <row r="902" s="2" customFormat="1">
      <c r="A902" s="39"/>
      <c r="B902" s="40"/>
      <c r="C902" s="41"/>
      <c r="D902" s="255" t="s">
        <v>151</v>
      </c>
      <c r="E902" s="41"/>
      <c r="F902" s="256" t="s">
        <v>1196</v>
      </c>
      <c r="G902" s="41"/>
      <c r="H902" s="41"/>
      <c r="I902" s="221"/>
      <c r="J902" s="41"/>
      <c r="K902" s="41"/>
      <c r="L902" s="45"/>
      <c r="M902" s="222"/>
      <c r="N902" s="223"/>
      <c r="O902" s="85"/>
      <c r="P902" s="85"/>
      <c r="Q902" s="85"/>
      <c r="R902" s="85"/>
      <c r="S902" s="85"/>
      <c r="T902" s="86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T902" s="18" t="s">
        <v>151</v>
      </c>
      <c r="AU902" s="18" t="s">
        <v>83</v>
      </c>
    </row>
    <row r="903" s="2" customFormat="1" ht="16.5" customHeight="1">
      <c r="A903" s="39"/>
      <c r="B903" s="40"/>
      <c r="C903" s="246" t="s">
        <v>1197</v>
      </c>
      <c r="D903" s="246" t="s">
        <v>145</v>
      </c>
      <c r="E903" s="247" t="s">
        <v>1198</v>
      </c>
      <c r="F903" s="248" t="s">
        <v>1199</v>
      </c>
      <c r="G903" s="249" t="s">
        <v>988</v>
      </c>
      <c r="H903" s="250">
        <v>1</v>
      </c>
      <c r="I903" s="251"/>
      <c r="J903" s="252">
        <f>ROUND(I903*H903,2)</f>
        <v>0</v>
      </c>
      <c r="K903" s="248" t="s">
        <v>134</v>
      </c>
      <c r="L903" s="45"/>
      <c r="M903" s="253" t="s">
        <v>19</v>
      </c>
      <c r="N903" s="254" t="s">
        <v>44</v>
      </c>
      <c r="O903" s="85"/>
      <c r="P903" s="215">
        <f>O903*H903</f>
        <v>0</v>
      </c>
      <c r="Q903" s="215">
        <v>0</v>
      </c>
      <c r="R903" s="215">
        <f>Q903*H903</f>
        <v>0</v>
      </c>
      <c r="S903" s="215">
        <v>0</v>
      </c>
      <c r="T903" s="216">
        <f>S903*H903</f>
        <v>0</v>
      </c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R903" s="217" t="s">
        <v>1194</v>
      </c>
      <c r="AT903" s="217" t="s">
        <v>145</v>
      </c>
      <c r="AU903" s="217" t="s">
        <v>83</v>
      </c>
      <c r="AY903" s="18" t="s">
        <v>128</v>
      </c>
      <c r="BE903" s="218">
        <f>IF(N903="základní",J903,0)</f>
        <v>0</v>
      </c>
      <c r="BF903" s="218">
        <f>IF(N903="snížená",J903,0)</f>
        <v>0</v>
      </c>
      <c r="BG903" s="218">
        <f>IF(N903="zákl. přenesená",J903,0)</f>
        <v>0</v>
      </c>
      <c r="BH903" s="218">
        <f>IF(N903="sníž. přenesená",J903,0)</f>
        <v>0</v>
      </c>
      <c r="BI903" s="218">
        <f>IF(N903="nulová",J903,0)</f>
        <v>0</v>
      </c>
      <c r="BJ903" s="18" t="s">
        <v>81</v>
      </c>
      <c r="BK903" s="218">
        <f>ROUND(I903*H903,2)</f>
        <v>0</v>
      </c>
      <c r="BL903" s="18" t="s">
        <v>1194</v>
      </c>
      <c r="BM903" s="217" t="s">
        <v>1200</v>
      </c>
    </row>
    <row r="904" s="2" customFormat="1">
      <c r="A904" s="39"/>
      <c r="B904" s="40"/>
      <c r="C904" s="41"/>
      <c r="D904" s="219" t="s">
        <v>138</v>
      </c>
      <c r="E904" s="41"/>
      <c r="F904" s="220" t="s">
        <v>1199</v>
      </c>
      <c r="G904" s="41"/>
      <c r="H904" s="41"/>
      <c r="I904" s="221"/>
      <c r="J904" s="41"/>
      <c r="K904" s="41"/>
      <c r="L904" s="45"/>
      <c r="M904" s="222"/>
      <c r="N904" s="223"/>
      <c r="O904" s="85"/>
      <c r="P904" s="85"/>
      <c r="Q904" s="85"/>
      <c r="R904" s="85"/>
      <c r="S904" s="85"/>
      <c r="T904" s="86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T904" s="18" t="s">
        <v>138</v>
      </c>
      <c r="AU904" s="18" t="s">
        <v>83</v>
      </c>
    </row>
    <row r="905" s="2" customFormat="1">
      <c r="A905" s="39"/>
      <c r="B905" s="40"/>
      <c r="C905" s="41"/>
      <c r="D905" s="255" t="s">
        <v>151</v>
      </c>
      <c r="E905" s="41"/>
      <c r="F905" s="256" t="s">
        <v>1201</v>
      </c>
      <c r="G905" s="41"/>
      <c r="H905" s="41"/>
      <c r="I905" s="221"/>
      <c r="J905" s="41"/>
      <c r="K905" s="41"/>
      <c r="L905" s="45"/>
      <c r="M905" s="222"/>
      <c r="N905" s="223"/>
      <c r="O905" s="85"/>
      <c r="P905" s="85"/>
      <c r="Q905" s="85"/>
      <c r="R905" s="85"/>
      <c r="S905" s="85"/>
      <c r="T905" s="86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T905" s="18" t="s">
        <v>151</v>
      </c>
      <c r="AU905" s="18" t="s">
        <v>83</v>
      </c>
    </row>
    <row r="906" s="2" customFormat="1" ht="16.5" customHeight="1">
      <c r="A906" s="39"/>
      <c r="B906" s="40"/>
      <c r="C906" s="246" t="s">
        <v>1202</v>
      </c>
      <c r="D906" s="246" t="s">
        <v>145</v>
      </c>
      <c r="E906" s="247" t="s">
        <v>1203</v>
      </c>
      <c r="F906" s="248" t="s">
        <v>1204</v>
      </c>
      <c r="G906" s="249" t="s">
        <v>988</v>
      </c>
      <c r="H906" s="250">
        <v>1</v>
      </c>
      <c r="I906" s="251"/>
      <c r="J906" s="252">
        <f>ROUND(I906*H906,2)</f>
        <v>0</v>
      </c>
      <c r="K906" s="248" t="s">
        <v>134</v>
      </c>
      <c r="L906" s="45"/>
      <c r="M906" s="253" t="s">
        <v>19</v>
      </c>
      <c r="N906" s="254" t="s">
        <v>44</v>
      </c>
      <c r="O906" s="85"/>
      <c r="P906" s="215">
        <f>O906*H906</f>
        <v>0</v>
      </c>
      <c r="Q906" s="215">
        <v>0</v>
      </c>
      <c r="R906" s="215">
        <f>Q906*H906</f>
        <v>0</v>
      </c>
      <c r="S906" s="215">
        <v>0</v>
      </c>
      <c r="T906" s="216">
        <f>S906*H906</f>
        <v>0</v>
      </c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R906" s="217" t="s">
        <v>1194</v>
      </c>
      <c r="AT906" s="217" t="s">
        <v>145</v>
      </c>
      <c r="AU906" s="217" t="s">
        <v>83</v>
      </c>
      <c r="AY906" s="18" t="s">
        <v>128</v>
      </c>
      <c r="BE906" s="218">
        <f>IF(N906="základní",J906,0)</f>
        <v>0</v>
      </c>
      <c r="BF906" s="218">
        <f>IF(N906="snížená",J906,0)</f>
        <v>0</v>
      </c>
      <c r="BG906" s="218">
        <f>IF(N906="zákl. přenesená",J906,0)</f>
        <v>0</v>
      </c>
      <c r="BH906" s="218">
        <f>IF(N906="sníž. přenesená",J906,0)</f>
        <v>0</v>
      </c>
      <c r="BI906" s="218">
        <f>IF(N906="nulová",J906,0)</f>
        <v>0</v>
      </c>
      <c r="BJ906" s="18" t="s">
        <v>81</v>
      </c>
      <c r="BK906" s="218">
        <f>ROUND(I906*H906,2)</f>
        <v>0</v>
      </c>
      <c r="BL906" s="18" t="s">
        <v>1194</v>
      </c>
      <c r="BM906" s="217" t="s">
        <v>1205</v>
      </c>
    </row>
    <row r="907" s="2" customFormat="1">
      <c r="A907" s="39"/>
      <c r="B907" s="40"/>
      <c r="C907" s="41"/>
      <c r="D907" s="219" t="s">
        <v>138</v>
      </c>
      <c r="E907" s="41"/>
      <c r="F907" s="220" t="s">
        <v>1204</v>
      </c>
      <c r="G907" s="41"/>
      <c r="H907" s="41"/>
      <c r="I907" s="221"/>
      <c r="J907" s="41"/>
      <c r="K907" s="41"/>
      <c r="L907" s="45"/>
      <c r="M907" s="222"/>
      <c r="N907" s="223"/>
      <c r="O907" s="85"/>
      <c r="P907" s="85"/>
      <c r="Q907" s="85"/>
      <c r="R907" s="85"/>
      <c r="S907" s="85"/>
      <c r="T907" s="86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T907" s="18" t="s">
        <v>138</v>
      </c>
      <c r="AU907" s="18" t="s">
        <v>83</v>
      </c>
    </row>
    <row r="908" s="2" customFormat="1">
      <c r="A908" s="39"/>
      <c r="B908" s="40"/>
      <c r="C908" s="41"/>
      <c r="D908" s="255" t="s">
        <v>151</v>
      </c>
      <c r="E908" s="41"/>
      <c r="F908" s="256" t="s">
        <v>1206</v>
      </c>
      <c r="G908" s="41"/>
      <c r="H908" s="41"/>
      <c r="I908" s="221"/>
      <c r="J908" s="41"/>
      <c r="K908" s="41"/>
      <c r="L908" s="45"/>
      <c r="M908" s="222"/>
      <c r="N908" s="223"/>
      <c r="O908" s="85"/>
      <c r="P908" s="85"/>
      <c r="Q908" s="85"/>
      <c r="R908" s="85"/>
      <c r="S908" s="85"/>
      <c r="T908" s="86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T908" s="18" t="s">
        <v>151</v>
      </c>
      <c r="AU908" s="18" t="s">
        <v>83</v>
      </c>
    </row>
    <row r="909" s="2" customFormat="1" ht="16.5" customHeight="1">
      <c r="A909" s="39"/>
      <c r="B909" s="40"/>
      <c r="C909" s="246" t="s">
        <v>1207</v>
      </c>
      <c r="D909" s="246" t="s">
        <v>145</v>
      </c>
      <c r="E909" s="247" t="s">
        <v>1208</v>
      </c>
      <c r="F909" s="248" t="s">
        <v>1209</v>
      </c>
      <c r="G909" s="249" t="s">
        <v>988</v>
      </c>
      <c r="H909" s="250">
        <v>1</v>
      </c>
      <c r="I909" s="251"/>
      <c r="J909" s="252">
        <f>ROUND(I909*H909,2)</f>
        <v>0</v>
      </c>
      <c r="K909" s="248" t="s">
        <v>134</v>
      </c>
      <c r="L909" s="45"/>
      <c r="M909" s="253" t="s">
        <v>19</v>
      </c>
      <c r="N909" s="254" t="s">
        <v>44</v>
      </c>
      <c r="O909" s="85"/>
      <c r="P909" s="215">
        <f>O909*H909</f>
        <v>0</v>
      </c>
      <c r="Q909" s="215">
        <v>0</v>
      </c>
      <c r="R909" s="215">
        <f>Q909*H909</f>
        <v>0</v>
      </c>
      <c r="S909" s="215">
        <v>0</v>
      </c>
      <c r="T909" s="216">
        <f>S909*H909</f>
        <v>0</v>
      </c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R909" s="217" t="s">
        <v>1194</v>
      </c>
      <c r="AT909" s="217" t="s">
        <v>145</v>
      </c>
      <c r="AU909" s="217" t="s">
        <v>83</v>
      </c>
      <c r="AY909" s="18" t="s">
        <v>128</v>
      </c>
      <c r="BE909" s="218">
        <f>IF(N909="základní",J909,0)</f>
        <v>0</v>
      </c>
      <c r="BF909" s="218">
        <f>IF(N909="snížená",J909,0)</f>
        <v>0</v>
      </c>
      <c r="BG909" s="218">
        <f>IF(N909="zákl. přenesená",J909,0)</f>
        <v>0</v>
      </c>
      <c r="BH909" s="218">
        <f>IF(N909="sníž. přenesená",J909,0)</f>
        <v>0</v>
      </c>
      <c r="BI909" s="218">
        <f>IF(N909="nulová",J909,0)</f>
        <v>0</v>
      </c>
      <c r="BJ909" s="18" t="s">
        <v>81</v>
      </c>
      <c r="BK909" s="218">
        <f>ROUND(I909*H909,2)</f>
        <v>0</v>
      </c>
      <c r="BL909" s="18" t="s">
        <v>1194</v>
      </c>
      <c r="BM909" s="217" t="s">
        <v>1210</v>
      </c>
    </row>
    <row r="910" s="2" customFormat="1">
      <c r="A910" s="39"/>
      <c r="B910" s="40"/>
      <c r="C910" s="41"/>
      <c r="D910" s="219" t="s">
        <v>138</v>
      </c>
      <c r="E910" s="41"/>
      <c r="F910" s="220" t="s">
        <v>1209</v>
      </c>
      <c r="G910" s="41"/>
      <c r="H910" s="41"/>
      <c r="I910" s="221"/>
      <c r="J910" s="41"/>
      <c r="K910" s="41"/>
      <c r="L910" s="45"/>
      <c r="M910" s="222"/>
      <c r="N910" s="223"/>
      <c r="O910" s="85"/>
      <c r="P910" s="85"/>
      <c r="Q910" s="85"/>
      <c r="R910" s="85"/>
      <c r="S910" s="85"/>
      <c r="T910" s="86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T910" s="18" t="s">
        <v>138</v>
      </c>
      <c r="AU910" s="18" t="s">
        <v>83</v>
      </c>
    </row>
    <row r="911" s="2" customFormat="1">
      <c r="A911" s="39"/>
      <c r="B911" s="40"/>
      <c r="C911" s="41"/>
      <c r="D911" s="255" t="s">
        <v>151</v>
      </c>
      <c r="E911" s="41"/>
      <c r="F911" s="256" t="s">
        <v>1211</v>
      </c>
      <c r="G911" s="41"/>
      <c r="H911" s="41"/>
      <c r="I911" s="221"/>
      <c r="J911" s="41"/>
      <c r="K911" s="41"/>
      <c r="L911" s="45"/>
      <c r="M911" s="222"/>
      <c r="N911" s="223"/>
      <c r="O911" s="85"/>
      <c r="P911" s="85"/>
      <c r="Q911" s="85"/>
      <c r="R911" s="85"/>
      <c r="S911" s="85"/>
      <c r="T911" s="86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T911" s="18" t="s">
        <v>151</v>
      </c>
      <c r="AU911" s="18" t="s">
        <v>83</v>
      </c>
    </row>
    <row r="912" s="2" customFormat="1" ht="16.5" customHeight="1">
      <c r="A912" s="39"/>
      <c r="B912" s="40"/>
      <c r="C912" s="246" t="s">
        <v>1212</v>
      </c>
      <c r="D912" s="246" t="s">
        <v>145</v>
      </c>
      <c r="E912" s="247" t="s">
        <v>1213</v>
      </c>
      <c r="F912" s="248" t="s">
        <v>1214</v>
      </c>
      <c r="G912" s="249" t="s">
        <v>988</v>
      </c>
      <c r="H912" s="250">
        <v>1</v>
      </c>
      <c r="I912" s="251"/>
      <c r="J912" s="252">
        <f>ROUND(I912*H912,2)</f>
        <v>0</v>
      </c>
      <c r="K912" s="248" t="s">
        <v>134</v>
      </c>
      <c r="L912" s="45"/>
      <c r="M912" s="253" t="s">
        <v>19</v>
      </c>
      <c r="N912" s="254" t="s">
        <v>44</v>
      </c>
      <c r="O912" s="85"/>
      <c r="P912" s="215">
        <f>O912*H912</f>
        <v>0</v>
      </c>
      <c r="Q912" s="215">
        <v>0</v>
      </c>
      <c r="R912" s="215">
        <f>Q912*H912</f>
        <v>0</v>
      </c>
      <c r="S912" s="215">
        <v>0</v>
      </c>
      <c r="T912" s="216">
        <f>S912*H912</f>
        <v>0</v>
      </c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R912" s="217" t="s">
        <v>1194</v>
      </c>
      <c r="AT912" s="217" t="s">
        <v>145</v>
      </c>
      <c r="AU912" s="217" t="s">
        <v>83</v>
      </c>
      <c r="AY912" s="18" t="s">
        <v>128</v>
      </c>
      <c r="BE912" s="218">
        <f>IF(N912="základní",J912,0)</f>
        <v>0</v>
      </c>
      <c r="BF912" s="218">
        <f>IF(N912="snížená",J912,0)</f>
        <v>0</v>
      </c>
      <c r="BG912" s="218">
        <f>IF(N912="zákl. přenesená",J912,0)</f>
        <v>0</v>
      </c>
      <c r="BH912" s="218">
        <f>IF(N912="sníž. přenesená",J912,0)</f>
        <v>0</v>
      </c>
      <c r="BI912" s="218">
        <f>IF(N912="nulová",J912,0)</f>
        <v>0</v>
      </c>
      <c r="BJ912" s="18" t="s">
        <v>81</v>
      </c>
      <c r="BK912" s="218">
        <f>ROUND(I912*H912,2)</f>
        <v>0</v>
      </c>
      <c r="BL912" s="18" t="s">
        <v>1194</v>
      </c>
      <c r="BM912" s="217" t="s">
        <v>1215</v>
      </c>
    </row>
    <row r="913" s="2" customFormat="1">
      <c r="A913" s="39"/>
      <c r="B913" s="40"/>
      <c r="C913" s="41"/>
      <c r="D913" s="219" t="s">
        <v>138</v>
      </c>
      <c r="E913" s="41"/>
      <c r="F913" s="220" t="s">
        <v>1214</v>
      </c>
      <c r="G913" s="41"/>
      <c r="H913" s="41"/>
      <c r="I913" s="221"/>
      <c r="J913" s="41"/>
      <c r="K913" s="41"/>
      <c r="L913" s="45"/>
      <c r="M913" s="222"/>
      <c r="N913" s="223"/>
      <c r="O913" s="85"/>
      <c r="P913" s="85"/>
      <c r="Q913" s="85"/>
      <c r="R913" s="85"/>
      <c r="S913" s="85"/>
      <c r="T913" s="86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T913" s="18" t="s">
        <v>138</v>
      </c>
      <c r="AU913" s="18" t="s">
        <v>83</v>
      </c>
    </row>
    <row r="914" s="2" customFormat="1">
      <c r="A914" s="39"/>
      <c r="B914" s="40"/>
      <c r="C914" s="41"/>
      <c r="D914" s="255" t="s">
        <v>151</v>
      </c>
      <c r="E914" s="41"/>
      <c r="F914" s="256" t="s">
        <v>1216</v>
      </c>
      <c r="G914" s="41"/>
      <c r="H914" s="41"/>
      <c r="I914" s="221"/>
      <c r="J914" s="41"/>
      <c r="K914" s="41"/>
      <c r="L914" s="45"/>
      <c r="M914" s="222"/>
      <c r="N914" s="223"/>
      <c r="O914" s="85"/>
      <c r="P914" s="85"/>
      <c r="Q914" s="85"/>
      <c r="R914" s="85"/>
      <c r="S914" s="85"/>
      <c r="T914" s="86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T914" s="18" t="s">
        <v>151</v>
      </c>
      <c r="AU914" s="18" t="s">
        <v>83</v>
      </c>
    </row>
    <row r="915" s="2" customFormat="1" ht="16.5" customHeight="1">
      <c r="A915" s="39"/>
      <c r="B915" s="40"/>
      <c r="C915" s="246" t="s">
        <v>1217</v>
      </c>
      <c r="D915" s="246" t="s">
        <v>145</v>
      </c>
      <c r="E915" s="247" t="s">
        <v>1218</v>
      </c>
      <c r="F915" s="248" t="s">
        <v>1219</v>
      </c>
      <c r="G915" s="249" t="s">
        <v>988</v>
      </c>
      <c r="H915" s="250">
        <v>1</v>
      </c>
      <c r="I915" s="251"/>
      <c r="J915" s="252">
        <f>ROUND(I915*H915,2)</f>
        <v>0</v>
      </c>
      <c r="K915" s="248" t="s">
        <v>134</v>
      </c>
      <c r="L915" s="45"/>
      <c r="M915" s="253" t="s">
        <v>19</v>
      </c>
      <c r="N915" s="254" t="s">
        <v>44</v>
      </c>
      <c r="O915" s="85"/>
      <c r="P915" s="215">
        <f>O915*H915</f>
        <v>0</v>
      </c>
      <c r="Q915" s="215">
        <v>0</v>
      </c>
      <c r="R915" s="215">
        <f>Q915*H915</f>
        <v>0</v>
      </c>
      <c r="S915" s="215">
        <v>0</v>
      </c>
      <c r="T915" s="216">
        <f>S915*H915</f>
        <v>0</v>
      </c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R915" s="217" t="s">
        <v>1194</v>
      </c>
      <c r="AT915" s="217" t="s">
        <v>145</v>
      </c>
      <c r="AU915" s="217" t="s">
        <v>83</v>
      </c>
      <c r="AY915" s="18" t="s">
        <v>128</v>
      </c>
      <c r="BE915" s="218">
        <f>IF(N915="základní",J915,0)</f>
        <v>0</v>
      </c>
      <c r="BF915" s="218">
        <f>IF(N915="snížená",J915,0)</f>
        <v>0</v>
      </c>
      <c r="BG915" s="218">
        <f>IF(N915="zákl. přenesená",J915,0)</f>
        <v>0</v>
      </c>
      <c r="BH915" s="218">
        <f>IF(N915="sníž. přenesená",J915,0)</f>
        <v>0</v>
      </c>
      <c r="BI915" s="218">
        <f>IF(N915="nulová",J915,0)</f>
        <v>0</v>
      </c>
      <c r="BJ915" s="18" t="s">
        <v>81</v>
      </c>
      <c r="BK915" s="218">
        <f>ROUND(I915*H915,2)</f>
        <v>0</v>
      </c>
      <c r="BL915" s="18" t="s">
        <v>1194</v>
      </c>
      <c r="BM915" s="217" t="s">
        <v>1220</v>
      </c>
    </row>
    <row r="916" s="2" customFormat="1">
      <c r="A916" s="39"/>
      <c r="B916" s="40"/>
      <c r="C916" s="41"/>
      <c r="D916" s="219" t="s">
        <v>138</v>
      </c>
      <c r="E916" s="41"/>
      <c r="F916" s="220" t="s">
        <v>1219</v>
      </c>
      <c r="G916" s="41"/>
      <c r="H916" s="41"/>
      <c r="I916" s="221"/>
      <c r="J916" s="41"/>
      <c r="K916" s="41"/>
      <c r="L916" s="45"/>
      <c r="M916" s="222"/>
      <c r="N916" s="223"/>
      <c r="O916" s="85"/>
      <c r="P916" s="85"/>
      <c r="Q916" s="85"/>
      <c r="R916" s="85"/>
      <c r="S916" s="85"/>
      <c r="T916" s="86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T916" s="18" t="s">
        <v>138</v>
      </c>
      <c r="AU916" s="18" t="s">
        <v>83</v>
      </c>
    </row>
    <row r="917" s="2" customFormat="1">
      <c r="A917" s="39"/>
      <c r="B917" s="40"/>
      <c r="C917" s="41"/>
      <c r="D917" s="255" t="s">
        <v>151</v>
      </c>
      <c r="E917" s="41"/>
      <c r="F917" s="256" t="s">
        <v>1221</v>
      </c>
      <c r="G917" s="41"/>
      <c r="H917" s="41"/>
      <c r="I917" s="221"/>
      <c r="J917" s="41"/>
      <c r="K917" s="41"/>
      <c r="L917" s="45"/>
      <c r="M917" s="222"/>
      <c r="N917" s="223"/>
      <c r="O917" s="85"/>
      <c r="P917" s="85"/>
      <c r="Q917" s="85"/>
      <c r="R917" s="85"/>
      <c r="S917" s="85"/>
      <c r="T917" s="86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T917" s="18" t="s">
        <v>151</v>
      </c>
      <c r="AU917" s="18" t="s">
        <v>83</v>
      </c>
    </row>
    <row r="918" s="2" customFormat="1" ht="16.5" customHeight="1">
      <c r="A918" s="39"/>
      <c r="B918" s="40"/>
      <c r="C918" s="246" t="s">
        <v>1222</v>
      </c>
      <c r="D918" s="246" t="s">
        <v>145</v>
      </c>
      <c r="E918" s="247" t="s">
        <v>1223</v>
      </c>
      <c r="F918" s="248" t="s">
        <v>1224</v>
      </c>
      <c r="G918" s="249" t="s">
        <v>988</v>
      </c>
      <c r="H918" s="250">
        <v>1</v>
      </c>
      <c r="I918" s="251"/>
      <c r="J918" s="252">
        <f>ROUND(I918*H918,2)</f>
        <v>0</v>
      </c>
      <c r="K918" s="248" t="s">
        <v>19</v>
      </c>
      <c r="L918" s="45"/>
      <c r="M918" s="253" t="s">
        <v>19</v>
      </c>
      <c r="N918" s="254" t="s">
        <v>44</v>
      </c>
      <c r="O918" s="85"/>
      <c r="P918" s="215">
        <f>O918*H918</f>
        <v>0</v>
      </c>
      <c r="Q918" s="215">
        <v>0</v>
      </c>
      <c r="R918" s="215">
        <f>Q918*H918</f>
        <v>0</v>
      </c>
      <c r="S918" s="215">
        <v>0</v>
      </c>
      <c r="T918" s="216">
        <f>S918*H918</f>
        <v>0</v>
      </c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R918" s="217" t="s">
        <v>1194</v>
      </c>
      <c r="AT918" s="217" t="s">
        <v>145</v>
      </c>
      <c r="AU918" s="217" t="s">
        <v>83</v>
      </c>
      <c r="AY918" s="18" t="s">
        <v>128</v>
      </c>
      <c r="BE918" s="218">
        <f>IF(N918="základní",J918,0)</f>
        <v>0</v>
      </c>
      <c r="BF918" s="218">
        <f>IF(N918="snížená",J918,0)</f>
        <v>0</v>
      </c>
      <c r="BG918" s="218">
        <f>IF(N918="zákl. přenesená",J918,0)</f>
        <v>0</v>
      </c>
      <c r="BH918" s="218">
        <f>IF(N918="sníž. přenesená",J918,0)</f>
        <v>0</v>
      </c>
      <c r="BI918" s="218">
        <f>IF(N918="nulová",J918,0)</f>
        <v>0</v>
      </c>
      <c r="BJ918" s="18" t="s">
        <v>81</v>
      </c>
      <c r="BK918" s="218">
        <f>ROUND(I918*H918,2)</f>
        <v>0</v>
      </c>
      <c r="BL918" s="18" t="s">
        <v>1194</v>
      </c>
      <c r="BM918" s="217" t="s">
        <v>1225</v>
      </c>
    </row>
    <row r="919" s="2" customFormat="1">
      <c r="A919" s="39"/>
      <c r="B919" s="40"/>
      <c r="C919" s="41"/>
      <c r="D919" s="219" t="s">
        <v>138</v>
      </c>
      <c r="E919" s="41"/>
      <c r="F919" s="220" t="s">
        <v>1226</v>
      </c>
      <c r="G919" s="41"/>
      <c r="H919" s="41"/>
      <c r="I919" s="221"/>
      <c r="J919" s="41"/>
      <c r="K919" s="41"/>
      <c r="L919" s="45"/>
      <c r="M919" s="222"/>
      <c r="N919" s="223"/>
      <c r="O919" s="85"/>
      <c r="P919" s="85"/>
      <c r="Q919" s="85"/>
      <c r="R919" s="85"/>
      <c r="S919" s="85"/>
      <c r="T919" s="86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T919" s="18" t="s">
        <v>138</v>
      </c>
      <c r="AU919" s="18" t="s">
        <v>83</v>
      </c>
    </row>
    <row r="920" s="2" customFormat="1" ht="16.5" customHeight="1">
      <c r="A920" s="39"/>
      <c r="B920" s="40"/>
      <c r="C920" s="246" t="s">
        <v>1227</v>
      </c>
      <c r="D920" s="246" t="s">
        <v>145</v>
      </c>
      <c r="E920" s="247" t="s">
        <v>1228</v>
      </c>
      <c r="F920" s="248" t="s">
        <v>1229</v>
      </c>
      <c r="G920" s="249" t="s">
        <v>1230</v>
      </c>
      <c r="H920" s="250">
        <v>50</v>
      </c>
      <c r="I920" s="251"/>
      <c r="J920" s="252">
        <f>ROUND(I920*H920,2)</f>
        <v>0</v>
      </c>
      <c r="K920" s="248" t="s">
        <v>19</v>
      </c>
      <c r="L920" s="45"/>
      <c r="M920" s="253" t="s">
        <v>19</v>
      </c>
      <c r="N920" s="254" t="s">
        <v>44</v>
      </c>
      <c r="O920" s="85"/>
      <c r="P920" s="215">
        <f>O920*H920</f>
        <v>0</v>
      </c>
      <c r="Q920" s="215">
        <v>0</v>
      </c>
      <c r="R920" s="215">
        <f>Q920*H920</f>
        <v>0</v>
      </c>
      <c r="S920" s="215">
        <v>0</v>
      </c>
      <c r="T920" s="216">
        <f>S920*H920</f>
        <v>0</v>
      </c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R920" s="217" t="s">
        <v>1194</v>
      </c>
      <c r="AT920" s="217" t="s">
        <v>145</v>
      </c>
      <c r="AU920" s="217" t="s">
        <v>83</v>
      </c>
      <c r="AY920" s="18" t="s">
        <v>128</v>
      </c>
      <c r="BE920" s="218">
        <f>IF(N920="základní",J920,0)</f>
        <v>0</v>
      </c>
      <c r="BF920" s="218">
        <f>IF(N920="snížená",J920,0)</f>
        <v>0</v>
      </c>
      <c r="BG920" s="218">
        <f>IF(N920="zákl. přenesená",J920,0)</f>
        <v>0</v>
      </c>
      <c r="BH920" s="218">
        <f>IF(N920="sníž. přenesená",J920,0)</f>
        <v>0</v>
      </c>
      <c r="BI920" s="218">
        <f>IF(N920="nulová",J920,0)</f>
        <v>0</v>
      </c>
      <c r="BJ920" s="18" t="s">
        <v>81</v>
      </c>
      <c r="BK920" s="218">
        <f>ROUND(I920*H920,2)</f>
        <v>0</v>
      </c>
      <c r="BL920" s="18" t="s">
        <v>1194</v>
      </c>
      <c r="BM920" s="217" t="s">
        <v>1231</v>
      </c>
    </row>
    <row r="921" s="2" customFormat="1">
      <c r="A921" s="39"/>
      <c r="B921" s="40"/>
      <c r="C921" s="41"/>
      <c r="D921" s="219" t="s">
        <v>138</v>
      </c>
      <c r="E921" s="41"/>
      <c r="F921" s="220" t="s">
        <v>1232</v>
      </c>
      <c r="G921" s="41"/>
      <c r="H921" s="41"/>
      <c r="I921" s="221"/>
      <c r="J921" s="41"/>
      <c r="K921" s="41"/>
      <c r="L921" s="45"/>
      <c r="M921" s="222"/>
      <c r="N921" s="223"/>
      <c r="O921" s="85"/>
      <c r="P921" s="85"/>
      <c r="Q921" s="85"/>
      <c r="R921" s="85"/>
      <c r="S921" s="85"/>
      <c r="T921" s="86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T921" s="18" t="s">
        <v>138</v>
      </c>
      <c r="AU921" s="18" t="s">
        <v>83</v>
      </c>
    </row>
    <row r="922" s="2" customFormat="1">
      <c r="A922" s="39"/>
      <c r="B922" s="40"/>
      <c r="C922" s="41"/>
      <c r="D922" s="219" t="s">
        <v>153</v>
      </c>
      <c r="E922" s="41"/>
      <c r="F922" s="257" t="s">
        <v>1233</v>
      </c>
      <c r="G922" s="41"/>
      <c r="H922" s="41"/>
      <c r="I922" s="221"/>
      <c r="J922" s="41"/>
      <c r="K922" s="41"/>
      <c r="L922" s="45"/>
      <c r="M922" s="222"/>
      <c r="N922" s="223"/>
      <c r="O922" s="85"/>
      <c r="P922" s="85"/>
      <c r="Q922" s="85"/>
      <c r="R922" s="85"/>
      <c r="S922" s="85"/>
      <c r="T922" s="86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T922" s="18" t="s">
        <v>153</v>
      </c>
      <c r="AU922" s="18" t="s">
        <v>83</v>
      </c>
    </row>
    <row r="923" s="12" customFormat="1" ht="22.8" customHeight="1">
      <c r="A923" s="12"/>
      <c r="B923" s="189"/>
      <c r="C923" s="190"/>
      <c r="D923" s="191" t="s">
        <v>72</v>
      </c>
      <c r="E923" s="203" t="s">
        <v>1234</v>
      </c>
      <c r="F923" s="203" t="s">
        <v>1235</v>
      </c>
      <c r="G923" s="190"/>
      <c r="H923" s="190"/>
      <c r="I923" s="193"/>
      <c r="J923" s="204">
        <f>BK923</f>
        <v>0</v>
      </c>
      <c r="K923" s="190"/>
      <c r="L923" s="195"/>
      <c r="M923" s="196"/>
      <c r="N923" s="197"/>
      <c r="O923" s="197"/>
      <c r="P923" s="198">
        <f>SUM(P924:P929)</f>
        <v>0</v>
      </c>
      <c r="Q923" s="197"/>
      <c r="R923" s="198">
        <f>SUM(R924:R929)</f>
        <v>0</v>
      </c>
      <c r="S923" s="197"/>
      <c r="T923" s="199">
        <f>SUM(T924:T929)</f>
        <v>0</v>
      </c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R923" s="200" t="s">
        <v>183</v>
      </c>
      <c r="AT923" s="201" t="s">
        <v>72</v>
      </c>
      <c r="AU923" s="201" t="s">
        <v>81</v>
      </c>
      <c r="AY923" s="200" t="s">
        <v>128</v>
      </c>
      <c r="BK923" s="202">
        <f>SUM(BK924:BK929)</f>
        <v>0</v>
      </c>
    </row>
    <row r="924" s="2" customFormat="1" ht="16.5" customHeight="1">
      <c r="A924" s="39"/>
      <c r="B924" s="40"/>
      <c r="C924" s="246" t="s">
        <v>1236</v>
      </c>
      <c r="D924" s="246" t="s">
        <v>145</v>
      </c>
      <c r="E924" s="247" t="s">
        <v>1237</v>
      </c>
      <c r="F924" s="248" t="s">
        <v>1235</v>
      </c>
      <c r="G924" s="249" t="s">
        <v>988</v>
      </c>
      <c r="H924" s="250">
        <v>1</v>
      </c>
      <c r="I924" s="251"/>
      <c r="J924" s="252">
        <f>ROUND(I924*H924,2)</f>
        <v>0</v>
      </c>
      <c r="K924" s="248" t="s">
        <v>134</v>
      </c>
      <c r="L924" s="45"/>
      <c r="M924" s="253" t="s">
        <v>19</v>
      </c>
      <c r="N924" s="254" t="s">
        <v>44</v>
      </c>
      <c r="O924" s="85"/>
      <c r="P924" s="215">
        <f>O924*H924</f>
        <v>0</v>
      </c>
      <c r="Q924" s="215">
        <v>0</v>
      </c>
      <c r="R924" s="215">
        <f>Q924*H924</f>
        <v>0</v>
      </c>
      <c r="S924" s="215">
        <v>0</v>
      </c>
      <c r="T924" s="216">
        <f>S924*H924</f>
        <v>0</v>
      </c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R924" s="217" t="s">
        <v>1194</v>
      </c>
      <c r="AT924" s="217" t="s">
        <v>145</v>
      </c>
      <c r="AU924" s="217" t="s">
        <v>83</v>
      </c>
      <c r="AY924" s="18" t="s">
        <v>128</v>
      </c>
      <c r="BE924" s="218">
        <f>IF(N924="základní",J924,0)</f>
        <v>0</v>
      </c>
      <c r="BF924" s="218">
        <f>IF(N924="snížená",J924,0)</f>
        <v>0</v>
      </c>
      <c r="BG924" s="218">
        <f>IF(N924="zákl. přenesená",J924,0)</f>
        <v>0</v>
      </c>
      <c r="BH924" s="218">
        <f>IF(N924="sníž. přenesená",J924,0)</f>
        <v>0</v>
      </c>
      <c r="BI924" s="218">
        <f>IF(N924="nulová",J924,0)</f>
        <v>0</v>
      </c>
      <c r="BJ924" s="18" t="s">
        <v>81</v>
      </c>
      <c r="BK924" s="218">
        <f>ROUND(I924*H924,2)</f>
        <v>0</v>
      </c>
      <c r="BL924" s="18" t="s">
        <v>1194</v>
      </c>
      <c r="BM924" s="217" t="s">
        <v>1238</v>
      </c>
    </row>
    <row r="925" s="2" customFormat="1">
      <c r="A925" s="39"/>
      <c r="B925" s="40"/>
      <c r="C925" s="41"/>
      <c r="D925" s="219" t="s">
        <v>138</v>
      </c>
      <c r="E925" s="41"/>
      <c r="F925" s="220" t="s">
        <v>1235</v>
      </c>
      <c r="G925" s="41"/>
      <c r="H925" s="41"/>
      <c r="I925" s="221"/>
      <c r="J925" s="41"/>
      <c r="K925" s="41"/>
      <c r="L925" s="45"/>
      <c r="M925" s="222"/>
      <c r="N925" s="223"/>
      <c r="O925" s="85"/>
      <c r="P925" s="85"/>
      <c r="Q925" s="85"/>
      <c r="R925" s="85"/>
      <c r="S925" s="85"/>
      <c r="T925" s="86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T925" s="18" t="s">
        <v>138</v>
      </c>
      <c r="AU925" s="18" t="s">
        <v>83</v>
      </c>
    </row>
    <row r="926" s="2" customFormat="1">
      <c r="A926" s="39"/>
      <c r="B926" s="40"/>
      <c r="C926" s="41"/>
      <c r="D926" s="255" t="s">
        <v>151</v>
      </c>
      <c r="E926" s="41"/>
      <c r="F926" s="256" t="s">
        <v>1239</v>
      </c>
      <c r="G926" s="41"/>
      <c r="H926" s="41"/>
      <c r="I926" s="221"/>
      <c r="J926" s="41"/>
      <c r="K926" s="41"/>
      <c r="L926" s="45"/>
      <c r="M926" s="222"/>
      <c r="N926" s="223"/>
      <c r="O926" s="85"/>
      <c r="P926" s="85"/>
      <c r="Q926" s="85"/>
      <c r="R926" s="85"/>
      <c r="S926" s="85"/>
      <c r="T926" s="86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T926" s="18" t="s">
        <v>151</v>
      </c>
      <c r="AU926" s="18" t="s">
        <v>83</v>
      </c>
    </row>
    <row r="927" s="2" customFormat="1" ht="16.5" customHeight="1">
      <c r="A927" s="39"/>
      <c r="B927" s="40"/>
      <c r="C927" s="246" t="s">
        <v>1240</v>
      </c>
      <c r="D927" s="246" t="s">
        <v>145</v>
      </c>
      <c r="E927" s="247" t="s">
        <v>1241</v>
      </c>
      <c r="F927" s="248" t="s">
        <v>1242</v>
      </c>
      <c r="G927" s="249" t="s">
        <v>495</v>
      </c>
      <c r="H927" s="250">
        <v>2</v>
      </c>
      <c r="I927" s="251"/>
      <c r="J927" s="252">
        <f>ROUND(I927*H927,2)</f>
        <v>0</v>
      </c>
      <c r="K927" s="248" t="s">
        <v>134</v>
      </c>
      <c r="L927" s="45"/>
      <c r="M927" s="253" t="s">
        <v>19</v>
      </c>
      <c r="N927" s="254" t="s">
        <v>44</v>
      </c>
      <c r="O927" s="85"/>
      <c r="P927" s="215">
        <f>O927*H927</f>
        <v>0</v>
      </c>
      <c r="Q927" s="215">
        <v>0</v>
      </c>
      <c r="R927" s="215">
        <f>Q927*H927</f>
        <v>0</v>
      </c>
      <c r="S927" s="215">
        <v>0</v>
      </c>
      <c r="T927" s="216">
        <f>S927*H927</f>
        <v>0</v>
      </c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R927" s="217" t="s">
        <v>1194</v>
      </c>
      <c r="AT927" s="217" t="s">
        <v>145</v>
      </c>
      <c r="AU927" s="217" t="s">
        <v>83</v>
      </c>
      <c r="AY927" s="18" t="s">
        <v>128</v>
      </c>
      <c r="BE927" s="218">
        <f>IF(N927="základní",J927,0)</f>
        <v>0</v>
      </c>
      <c r="BF927" s="218">
        <f>IF(N927="snížená",J927,0)</f>
        <v>0</v>
      </c>
      <c r="BG927" s="218">
        <f>IF(N927="zákl. přenesená",J927,0)</f>
        <v>0</v>
      </c>
      <c r="BH927" s="218">
        <f>IF(N927="sníž. přenesená",J927,0)</f>
        <v>0</v>
      </c>
      <c r="BI927" s="218">
        <f>IF(N927="nulová",J927,0)</f>
        <v>0</v>
      </c>
      <c r="BJ927" s="18" t="s">
        <v>81</v>
      </c>
      <c r="BK927" s="218">
        <f>ROUND(I927*H927,2)</f>
        <v>0</v>
      </c>
      <c r="BL927" s="18" t="s">
        <v>1194</v>
      </c>
      <c r="BM927" s="217" t="s">
        <v>1243</v>
      </c>
    </row>
    <row r="928" s="2" customFormat="1">
      <c r="A928" s="39"/>
      <c r="B928" s="40"/>
      <c r="C928" s="41"/>
      <c r="D928" s="219" t="s">
        <v>138</v>
      </c>
      <c r="E928" s="41"/>
      <c r="F928" s="220" t="s">
        <v>1242</v>
      </c>
      <c r="G928" s="41"/>
      <c r="H928" s="41"/>
      <c r="I928" s="221"/>
      <c r="J928" s="41"/>
      <c r="K928" s="41"/>
      <c r="L928" s="45"/>
      <c r="M928" s="222"/>
      <c r="N928" s="223"/>
      <c r="O928" s="85"/>
      <c r="P928" s="85"/>
      <c r="Q928" s="85"/>
      <c r="R928" s="85"/>
      <c r="S928" s="85"/>
      <c r="T928" s="86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T928" s="18" t="s">
        <v>138</v>
      </c>
      <c r="AU928" s="18" t="s">
        <v>83</v>
      </c>
    </row>
    <row r="929" s="2" customFormat="1">
      <c r="A929" s="39"/>
      <c r="B929" s="40"/>
      <c r="C929" s="41"/>
      <c r="D929" s="255" t="s">
        <v>151</v>
      </c>
      <c r="E929" s="41"/>
      <c r="F929" s="256" t="s">
        <v>1244</v>
      </c>
      <c r="G929" s="41"/>
      <c r="H929" s="41"/>
      <c r="I929" s="221"/>
      <c r="J929" s="41"/>
      <c r="K929" s="41"/>
      <c r="L929" s="45"/>
      <c r="M929" s="222"/>
      <c r="N929" s="223"/>
      <c r="O929" s="85"/>
      <c r="P929" s="85"/>
      <c r="Q929" s="85"/>
      <c r="R929" s="85"/>
      <c r="S929" s="85"/>
      <c r="T929" s="86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T929" s="18" t="s">
        <v>151</v>
      </c>
      <c r="AU929" s="18" t="s">
        <v>83</v>
      </c>
    </row>
    <row r="930" s="12" customFormat="1" ht="22.8" customHeight="1">
      <c r="A930" s="12"/>
      <c r="B930" s="189"/>
      <c r="C930" s="190"/>
      <c r="D930" s="191" t="s">
        <v>72</v>
      </c>
      <c r="E930" s="203" t="s">
        <v>1245</v>
      </c>
      <c r="F930" s="203" t="s">
        <v>1246</v>
      </c>
      <c r="G930" s="190"/>
      <c r="H930" s="190"/>
      <c r="I930" s="193"/>
      <c r="J930" s="204">
        <f>BK930</f>
        <v>0</v>
      </c>
      <c r="K930" s="190"/>
      <c r="L930" s="195"/>
      <c r="M930" s="196"/>
      <c r="N930" s="197"/>
      <c r="O930" s="197"/>
      <c r="P930" s="198">
        <f>SUM(P931:P938)</f>
        <v>0</v>
      </c>
      <c r="Q930" s="197"/>
      <c r="R930" s="198">
        <f>SUM(R931:R938)</f>
        <v>0</v>
      </c>
      <c r="S930" s="197"/>
      <c r="T930" s="199">
        <f>SUM(T931:T938)</f>
        <v>0</v>
      </c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R930" s="200" t="s">
        <v>183</v>
      </c>
      <c r="AT930" s="201" t="s">
        <v>72</v>
      </c>
      <c r="AU930" s="201" t="s">
        <v>81</v>
      </c>
      <c r="AY930" s="200" t="s">
        <v>128</v>
      </c>
      <c r="BK930" s="202">
        <f>SUM(BK931:BK938)</f>
        <v>0</v>
      </c>
    </row>
    <row r="931" s="2" customFormat="1" ht="16.5" customHeight="1">
      <c r="A931" s="39"/>
      <c r="B931" s="40"/>
      <c r="C931" s="246" t="s">
        <v>1247</v>
      </c>
      <c r="D931" s="246" t="s">
        <v>145</v>
      </c>
      <c r="E931" s="247" t="s">
        <v>1248</v>
      </c>
      <c r="F931" s="248" t="s">
        <v>1249</v>
      </c>
      <c r="G931" s="249" t="s">
        <v>988</v>
      </c>
      <c r="H931" s="250">
        <v>1</v>
      </c>
      <c r="I931" s="251"/>
      <c r="J931" s="252">
        <f>ROUND(I931*H931,2)</f>
        <v>0</v>
      </c>
      <c r="K931" s="248" t="s">
        <v>134</v>
      </c>
      <c r="L931" s="45"/>
      <c r="M931" s="253" t="s">
        <v>19</v>
      </c>
      <c r="N931" s="254" t="s">
        <v>44</v>
      </c>
      <c r="O931" s="85"/>
      <c r="P931" s="215">
        <f>O931*H931</f>
        <v>0</v>
      </c>
      <c r="Q931" s="215">
        <v>0</v>
      </c>
      <c r="R931" s="215">
        <f>Q931*H931</f>
        <v>0</v>
      </c>
      <c r="S931" s="215">
        <v>0</v>
      </c>
      <c r="T931" s="216">
        <f>S931*H931</f>
        <v>0</v>
      </c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R931" s="217" t="s">
        <v>1194</v>
      </c>
      <c r="AT931" s="217" t="s">
        <v>145</v>
      </c>
      <c r="AU931" s="217" t="s">
        <v>83</v>
      </c>
      <c r="AY931" s="18" t="s">
        <v>128</v>
      </c>
      <c r="BE931" s="218">
        <f>IF(N931="základní",J931,0)</f>
        <v>0</v>
      </c>
      <c r="BF931" s="218">
        <f>IF(N931="snížená",J931,0)</f>
        <v>0</v>
      </c>
      <c r="BG931" s="218">
        <f>IF(N931="zákl. přenesená",J931,0)</f>
        <v>0</v>
      </c>
      <c r="BH931" s="218">
        <f>IF(N931="sníž. přenesená",J931,0)</f>
        <v>0</v>
      </c>
      <c r="BI931" s="218">
        <f>IF(N931="nulová",J931,0)</f>
        <v>0</v>
      </c>
      <c r="BJ931" s="18" t="s">
        <v>81</v>
      </c>
      <c r="BK931" s="218">
        <f>ROUND(I931*H931,2)</f>
        <v>0</v>
      </c>
      <c r="BL931" s="18" t="s">
        <v>1194</v>
      </c>
      <c r="BM931" s="217" t="s">
        <v>1250</v>
      </c>
    </row>
    <row r="932" s="2" customFormat="1">
      <c r="A932" s="39"/>
      <c r="B932" s="40"/>
      <c r="C932" s="41"/>
      <c r="D932" s="219" t="s">
        <v>138</v>
      </c>
      <c r="E932" s="41"/>
      <c r="F932" s="220" t="s">
        <v>1249</v>
      </c>
      <c r="G932" s="41"/>
      <c r="H932" s="41"/>
      <c r="I932" s="221"/>
      <c r="J932" s="41"/>
      <c r="K932" s="41"/>
      <c r="L932" s="45"/>
      <c r="M932" s="222"/>
      <c r="N932" s="223"/>
      <c r="O932" s="85"/>
      <c r="P932" s="85"/>
      <c r="Q932" s="85"/>
      <c r="R932" s="85"/>
      <c r="S932" s="85"/>
      <c r="T932" s="86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T932" s="18" t="s">
        <v>138</v>
      </c>
      <c r="AU932" s="18" t="s">
        <v>83</v>
      </c>
    </row>
    <row r="933" s="2" customFormat="1">
      <c r="A933" s="39"/>
      <c r="B933" s="40"/>
      <c r="C933" s="41"/>
      <c r="D933" s="255" t="s">
        <v>151</v>
      </c>
      <c r="E933" s="41"/>
      <c r="F933" s="256" t="s">
        <v>1251</v>
      </c>
      <c r="G933" s="41"/>
      <c r="H933" s="41"/>
      <c r="I933" s="221"/>
      <c r="J933" s="41"/>
      <c r="K933" s="41"/>
      <c r="L933" s="45"/>
      <c r="M933" s="222"/>
      <c r="N933" s="223"/>
      <c r="O933" s="85"/>
      <c r="P933" s="85"/>
      <c r="Q933" s="85"/>
      <c r="R933" s="85"/>
      <c r="S933" s="85"/>
      <c r="T933" s="86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T933" s="18" t="s">
        <v>151</v>
      </c>
      <c r="AU933" s="18" t="s">
        <v>83</v>
      </c>
    </row>
    <row r="934" s="2" customFormat="1" ht="16.5" customHeight="1">
      <c r="A934" s="39"/>
      <c r="B934" s="40"/>
      <c r="C934" s="246" t="s">
        <v>1252</v>
      </c>
      <c r="D934" s="246" t="s">
        <v>145</v>
      </c>
      <c r="E934" s="247" t="s">
        <v>1253</v>
      </c>
      <c r="F934" s="248" t="s">
        <v>1254</v>
      </c>
      <c r="G934" s="249" t="s">
        <v>988</v>
      </c>
      <c r="H934" s="250">
        <v>1</v>
      </c>
      <c r="I934" s="251"/>
      <c r="J934" s="252">
        <f>ROUND(I934*H934,2)</f>
        <v>0</v>
      </c>
      <c r="K934" s="248" t="s">
        <v>134</v>
      </c>
      <c r="L934" s="45"/>
      <c r="M934" s="253" t="s">
        <v>19</v>
      </c>
      <c r="N934" s="254" t="s">
        <v>44</v>
      </c>
      <c r="O934" s="85"/>
      <c r="P934" s="215">
        <f>O934*H934</f>
        <v>0</v>
      </c>
      <c r="Q934" s="215">
        <v>0</v>
      </c>
      <c r="R934" s="215">
        <f>Q934*H934</f>
        <v>0</v>
      </c>
      <c r="S934" s="215">
        <v>0</v>
      </c>
      <c r="T934" s="216">
        <f>S934*H934</f>
        <v>0</v>
      </c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R934" s="217" t="s">
        <v>1194</v>
      </c>
      <c r="AT934" s="217" t="s">
        <v>145</v>
      </c>
      <c r="AU934" s="217" t="s">
        <v>83</v>
      </c>
      <c r="AY934" s="18" t="s">
        <v>128</v>
      </c>
      <c r="BE934" s="218">
        <f>IF(N934="základní",J934,0)</f>
        <v>0</v>
      </c>
      <c r="BF934" s="218">
        <f>IF(N934="snížená",J934,0)</f>
        <v>0</v>
      </c>
      <c r="BG934" s="218">
        <f>IF(N934="zákl. přenesená",J934,0)</f>
        <v>0</v>
      </c>
      <c r="BH934" s="218">
        <f>IF(N934="sníž. přenesená",J934,0)</f>
        <v>0</v>
      </c>
      <c r="BI934" s="218">
        <f>IF(N934="nulová",J934,0)</f>
        <v>0</v>
      </c>
      <c r="BJ934" s="18" t="s">
        <v>81</v>
      </c>
      <c r="BK934" s="218">
        <f>ROUND(I934*H934,2)</f>
        <v>0</v>
      </c>
      <c r="BL934" s="18" t="s">
        <v>1194</v>
      </c>
      <c r="BM934" s="217" t="s">
        <v>1255</v>
      </c>
    </row>
    <row r="935" s="2" customFormat="1">
      <c r="A935" s="39"/>
      <c r="B935" s="40"/>
      <c r="C935" s="41"/>
      <c r="D935" s="219" t="s">
        <v>138</v>
      </c>
      <c r="E935" s="41"/>
      <c r="F935" s="220" t="s">
        <v>1254</v>
      </c>
      <c r="G935" s="41"/>
      <c r="H935" s="41"/>
      <c r="I935" s="221"/>
      <c r="J935" s="41"/>
      <c r="K935" s="41"/>
      <c r="L935" s="45"/>
      <c r="M935" s="222"/>
      <c r="N935" s="223"/>
      <c r="O935" s="85"/>
      <c r="P935" s="85"/>
      <c r="Q935" s="85"/>
      <c r="R935" s="85"/>
      <c r="S935" s="85"/>
      <c r="T935" s="86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T935" s="18" t="s">
        <v>138</v>
      </c>
      <c r="AU935" s="18" t="s">
        <v>83</v>
      </c>
    </row>
    <row r="936" s="2" customFormat="1">
      <c r="A936" s="39"/>
      <c r="B936" s="40"/>
      <c r="C936" s="41"/>
      <c r="D936" s="255" t="s">
        <v>151</v>
      </c>
      <c r="E936" s="41"/>
      <c r="F936" s="256" t="s">
        <v>1256</v>
      </c>
      <c r="G936" s="41"/>
      <c r="H936" s="41"/>
      <c r="I936" s="221"/>
      <c r="J936" s="41"/>
      <c r="K936" s="41"/>
      <c r="L936" s="45"/>
      <c r="M936" s="222"/>
      <c r="N936" s="223"/>
      <c r="O936" s="85"/>
      <c r="P936" s="85"/>
      <c r="Q936" s="85"/>
      <c r="R936" s="85"/>
      <c r="S936" s="85"/>
      <c r="T936" s="86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T936" s="18" t="s">
        <v>151</v>
      </c>
      <c r="AU936" s="18" t="s">
        <v>83</v>
      </c>
    </row>
    <row r="937" s="2" customFormat="1" ht="16.5" customHeight="1">
      <c r="A937" s="39"/>
      <c r="B937" s="40"/>
      <c r="C937" s="246" t="s">
        <v>1257</v>
      </c>
      <c r="D937" s="246" t="s">
        <v>145</v>
      </c>
      <c r="E937" s="247" t="s">
        <v>1258</v>
      </c>
      <c r="F937" s="248" t="s">
        <v>1259</v>
      </c>
      <c r="G937" s="249" t="s">
        <v>988</v>
      </c>
      <c r="H937" s="250">
        <v>1</v>
      </c>
      <c r="I937" s="251"/>
      <c r="J937" s="252">
        <f>ROUND(I937*H937,2)</f>
        <v>0</v>
      </c>
      <c r="K937" s="248" t="s">
        <v>19</v>
      </c>
      <c r="L937" s="45"/>
      <c r="M937" s="253" t="s">
        <v>19</v>
      </c>
      <c r="N937" s="254" t="s">
        <v>44</v>
      </c>
      <c r="O937" s="85"/>
      <c r="P937" s="215">
        <f>O937*H937</f>
        <v>0</v>
      </c>
      <c r="Q937" s="215">
        <v>0</v>
      </c>
      <c r="R937" s="215">
        <f>Q937*H937</f>
        <v>0</v>
      </c>
      <c r="S937" s="215">
        <v>0</v>
      </c>
      <c r="T937" s="216">
        <f>S937*H937</f>
        <v>0</v>
      </c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R937" s="217" t="s">
        <v>1194</v>
      </c>
      <c r="AT937" s="217" t="s">
        <v>145</v>
      </c>
      <c r="AU937" s="217" t="s">
        <v>83</v>
      </c>
      <c r="AY937" s="18" t="s">
        <v>128</v>
      </c>
      <c r="BE937" s="218">
        <f>IF(N937="základní",J937,0)</f>
        <v>0</v>
      </c>
      <c r="BF937" s="218">
        <f>IF(N937="snížená",J937,0)</f>
        <v>0</v>
      </c>
      <c r="BG937" s="218">
        <f>IF(N937="zákl. přenesená",J937,0)</f>
        <v>0</v>
      </c>
      <c r="BH937" s="218">
        <f>IF(N937="sníž. přenesená",J937,0)</f>
        <v>0</v>
      </c>
      <c r="BI937" s="218">
        <f>IF(N937="nulová",J937,0)</f>
        <v>0</v>
      </c>
      <c r="BJ937" s="18" t="s">
        <v>81</v>
      </c>
      <c r="BK937" s="218">
        <f>ROUND(I937*H937,2)</f>
        <v>0</v>
      </c>
      <c r="BL937" s="18" t="s">
        <v>1194</v>
      </c>
      <c r="BM937" s="217" t="s">
        <v>1260</v>
      </c>
    </row>
    <row r="938" s="2" customFormat="1">
      <c r="A938" s="39"/>
      <c r="B938" s="40"/>
      <c r="C938" s="41"/>
      <c r="D938" s="219" t="s">
        <v>138</v>
      </c>
      <c r="E938" s="41"/>
      <c r="F938" s="220" t="s">
        <v>1259</v>
      </c>
      <c r="G938" s="41"/>
      <c r="H938" s="41"/>
      <c r="I938" s="221"/>
      <c r="J938" s="41"/>
      <c r="K938" s="41"/>
      <c r="L938" s="45"/>
      <c r="M938" s="222"/>
      <c r="N938" s="223"/>
      <c r="O938" s="85"/>
      <c r="P938" s="85"/>
      <c r="Q938" s="85"/>
      <c r="R938" s="85"/>
      <c r="S938" s="85"/>
      <c r="T938" s="86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T938" s="18" t="s">
        <v>138</v>
      </c>
      <c r="AU938" s="18" t="s">
        <v>83</v>
      </c>
    </row>
    <row r="939" s="12" customFormat="1" ht="22.8" customHeight="1">
      <c r="A939" s="12"/>
      <c r="B939" s="189"/>
      <c r="C939" s="190"/>
      <c r="D939" s="191" t="s">
        <v>72</v>
      </c>
      <c r="E939" s="203" t="s">
        <v>1261</v>
      </c>
      <c r="F939" s="203" t="s">
        <v>1262</v>
      </c>
      <c r="G939" s="190"/>
      <c r="H939" s="190"/>
      <c r="I939" s="193"/>
      <c r="J939" s="204">
        <f>BK939</f>
        <v>0</v>
      </c>
      <c r="K939" s="190"/>
      <c r="L939" s="195"/>
      <c r="M939" s="196"/>
      <c r="N939" s="197"/>
      <c r="O939" s="197"/>
      <c r="P939" s="198">
        <f>SUM(P940:P943)</f>
        <v>0</v>
      </c>
      <c r="Q939" s="197"/>
      <c r="R939" s="198">
        <f>SUM(R940:R943)</f>
        <v>0</v>
      </c>
      <c r="S939" s="197"/>
      <c r="T939" s="199">
        <f>SUM(T940:T943)</f>
        <v>0</v>
      </c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R939" s="200" t="s">
        <v>183</v>
      </c>
      <c r="AT939" s="201" t="s">
        <v>72</v>
      </c>
      <c r="AU939" s="201" t="s">
        <v>81</v>
      </c>
      <c r="AY939" s="200" t="s">
        <v>128</v>
      </c>
      <c r="BK939" s="202">
        <f>SUM(BK940:BK943)</f>
        <v>0</v>
      </c>
    </row>
    <row r="940" s="2" customFormat="1" ht="16.5" customHeight="1">
      <c r="A940" s="39"/>
      <c r="B940" s="40"/>
      <c r="C940" s="246" t="s">
        <v>1263</v>
      </c>
      <c r="D940" s="246" t="s">
        <v>145</v>
      </c>
      <c r="E940" s="247" t="s">
        <v>1264</v>
      </c>
      <c r="F940" s="248" t="s">
        <v>1265</v>
      </c>
      <c r="G940" s="249" t="s">
        <v>988</v>
      </c>
      <c r="H940" s="250">
        <v>1</v>
      </c>
      <c r="I940" s="251"/>
      <c r="J940" s="252">
        <f>ROUND(I940*H940,2)</f>
        <v>0</v>
      </c>
      <c r="K940" s="248" t="s">
        <v>19</v>
      </c>
      <c r="L940" s="45"/>
      <c r="M940" s="253" t="s">
        <v>19</v>
      </c>
      <c r="N940" s="254" t="s">
        <v>44</v>
      </c>
      <c r="O940" s="85"/>
      <c r="P940" s="215">
        <f>O940*H940</f>
        <v>0</v>
      </c>
      <c r="Q940" s="215">
        <v>0</v>
      </c>
      <c r="R940" s="215">
        <f>Q940*H940</f>
        <v>0</v>
      </c>
      <c r="S940" s="215">
        <v>0</v>
      </c>
      <c r="T940" s="216">
        <f>S940*H940</f>
        <v>0</v>
      </c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R940" s="217" t="s">
        <v>1194</v>
      </c>
      <c r="AT940" s="217" t="s">
        <v>145</v>
      </c>
      <c r="AU940" s="217" t="s">
        <v>83</v>
      </c>
      <c r="AY940" s="18" t="s">
        <v>128</v>
      </c>
      <c r="BE940" s="218">
        <f>IF(N940="základní",J940,0)</f>
        <v>0</v>
      </c>
      <c r="BF940" s="218">
        <f>IF(N940="snížená",J940,0)</f>
        <v>0</v>
      </c>
      <c r="BG940" s="218">
        <f>IF(N940="zákl. přenesená",J940,0)</f>
        <v>0</v>
      </c>
      <c r="BH940" s="218">
        <f>IF(N940="sníž. přenesená",J940,0)</f>
        <v>0</v>
      </c>
      <c r="BI940" s="218">
        <f>IF(N940="nulová",J940,0)</f>
        <v>0</v>
      </c>
      <c r="BJ940" s="18" t="s">
        <v>81</v>
      </c>
      <c r="BK940" s="218">
        <f>ROUND(I940*H940,2)</f>
        <v>0</v>
      </c>
      <c r="BL940" s="18" t="s">
        <v>1194</v>
      </c>
      <c r="BM940" s="217" t="s">
        <v>1266</v>
      </c>
    </row>
    <row r="941" s="2" customFormat="1">
      <c r="A941" s="39"/>
      <c r="B941" s="40"/>
      <c r="C941" s="41"/>
      <c r="D941" s="219" t="s">
        <v>138</v>
      </c>
      <c r="E941" s="41"/>
      <c r="F941" s="220" t="s">
        <v>1265</v>
      </c>
      <c r="G941" s="41"/>
      <c r="H941" s="41"/>
      <c r="I941" s="221"/>
      <c r="J941" s="41"/>
      <c r="K941" s="41"/>
      <c r="L941" s="45"/>
      <c r="M941" s="222"/>
      <c r="N941" s="223"/>
      <c r="O941" s="85"/>
      <c r="P941" s="85"/>
      <c r="Q941" s="85"/>
      <c r="R941" s="85"/>
      <c r="S941" s="85"/>
      <c r="T941" s="86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T941" s="18" t="s">
        <v>138</v>
      </c>
      <c r="AU941" s="18" t="s">
        <v>83</v>
      </c>
    </row>
    <row r="942" s="2" customFormat="1" ht="16.5" customHeight="1">
      <c r="A942" s="39"/>
      <c r="B942" s="40"/>
      <c r="C942" s="246" t="s">
        <v>1267</v>
      </c>
      <c r="D942" s="246" t="s">
        <v>145</v>
      </c>
      <c r="E942" s="247" t="s">
        <v>1268</v>
      </c>
      <c r="F942" s="248" t="s">
        <v>1269</v>
      </c>
      <c r="G942" s="249" t="s">
        <v>988</v>
      </c>
      <c r="H942" s="250">
        <v>1</v>
      </c>
      <c r="I942" s="251"/>
      <c r="J942" s="252">
        <f>ROUND(I942*H942,2)</f>
        <v>0</v>
      </c>
      <c r="K942" s="248" t="s">
        <v>19</v>
      </c>
      <c r="L942" s="45"/>
      <c r="M942" s="253" t="s">
        <v>19</v>
      </c>
      <c r="N942" s="254" t="s">
        <v>44</v>
      </c>
      <c r="O942" s="85"/>
      <c r="P942" s="215">
        <f>O942*H942</f>
        <v>0</v>
      </c>
      <c r="Q942" s="215">
        <v>0</v>
      </c>
      <c r="R942" s="215">
        <f>Q942*H942</f>
        <v>0</v>
      </c>
      <c r="S942" s="215">
        <v>0</v>
      </c>
      <c r="T942" s="216">
        <f>S942*H942</f>
        <v>0</v>
      </c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R942" s="217" t="s">
        <v>1194</v>
      </c>
      <c r="AT942" s="217" t="s">
        <v>145</v>
      </c>
      <c r="AU942" s="217" t="s">
        <v>83</v>
      </c>
      <c r="AY942" s="18" t="s">
        <v>128</v>
      </c>
      <c r="BE942" s="218">
        <f>IF(N942="základní",J942,0)</f>
        <v>0</v>
      </c>
      <c r="BF942" s="218">
        <f>IF(N942="snížená",J942,0)</f>
        <v>0</v>
      </c>
      <c r="BG942" s="218">
        <f>IF(N942="zákl. přenesená",J942,0)</f>
        <v>0</v>
      </c>
      <c r="BH942" s="218">
        <f>IF(N942="sníž. přenesená",J942,0)</f>
        <v>0</v>
      </c>
      <c r="BI942" s="218">
        <f>IF(N942="nulová",J942,0)</f>
        <v>0</v>
      </c>
      <c r="BJ942" s="18" t="s">
        <v>81</v>
      </c>
      <c r="BK942" s="218">
        <f>ROUND(I942*H942,2)</f>
        <v>0</v>
      </c>
      <c r="BL942" s="18" t="s">
        <v>1194</v>
      </c>
      <c r="BM942" s="217" t="s">
        <v>1270</v>
      </c>
    </row>
    <row r="943" s="2" customFormat="1">
      <c r="A943" s="39"/>
      <c r="B943" s="40"/>
      <c r="C943" s="41"/>
      <c r="D943" s="219" t="s">
        <v>138</v>
      </c>
      <c r="E943" s="41"/>
      <c r="F943" s="220" t="s">
        <v>1269</v>
      </c>
      <c r="G943" s="41"/>
      <c r="H943" s="41"/>
      <c r="I943" s="221"/>
      <c r="J943" s="41"/>
      <c r="K943" s="41"/>
      <c r="L943" s="45"/>
      <c r="M943" s="222"/>
      <c r="N943" s="223"/>
      <c r="O943" s="85"/>
      <c r="P943" s="85"/>
      <c r="Q943" s="85"/>
      <c r="R943" s="85"/>
      <c r="S943" s="85"/>
      <c r="T943" s="86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T943" s="18" t="s">
        <v>138</v>
      </c>
      <c r="AU943" s="18" t="s">
        <v>83</v>
      </c>
    </row>
    <row r="944" s="12" customFormat="1" ht="22.8" customHeight="1">
      <c r="A944" s="12"/>
      <c r="B944" s="189"/>
      <c r="C944" s="190"/>
      <c r="D944" s="191" t="s">
        <v>72</v>
      </c>
      <c r="E944" s="203" t="s">
        <v>1271</v>
      </c>
      <c r="F944" s="203" t="s">
        <v>1272</v>
      </c>
      <c r="G944" s="190"/>
      <c r="H944" s="190"/>
      <c r="I944" s="193"/>
      <c r="J944" s="204">
        <f>BK944</f>
        <v>0</v>
      </c>
      <c r="K944" s="190"/>
      <c r="L944" s="195"/>
      <c r="M944" s="196"/>
      <c r="N944" s="197"/>
      <c r="O944" s="197"/>
      <c r="P944" s="198">
        <f>SUM(P945:P947)</f>
        <v>0</v>
      </c>
      <c r="Q944" s="197"/>
      <c r="R944" s="198">
        <f>SUM(R945:R947)</f>
        <v>0</v>
      </c>
      <c r="S944" s="197"/>
      <c r="T944" s="199">
        <f>SUM(T945:T947)</f>
        <v>0</v>
      </c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R944" s="200" t="s">
        <v>183</v>
      </c>
      <c r="AT944" s="201" t="s">
        <v>72</v>
      </c>
      <c r="AU944" s="201" t="s">
        <v>81</v>
      </c>
      <c r="AY944" s="200" t="s">
        <v>128</v>
      </c>
      <c r="BK944" s="202">
        <f>SUM(BK945:BK947)</f>
        <v>0</v>
      </c>
    </row>
    <row r="945" s="2" customFormat="1" ht="16.5" customHeight="1">
      <c r="A945" s="39"/>
      <c r="B945" s="40"/>
      <c r="C945" s="246" t="s">
        <v>1273</v>
      </c>
      <c r="D945" s="246" t="s">
        <v>145</v>
      </c>
      <c r="E945" s="247" t="s">
        <v>1274</v>
      </c>
      <c r="F945" s="248" t="s">
        <v>1275</v>
      </c>
      <c r="G945" s="249" t="s">
        <v>988</v>
      </c>
      <c r="H945" s="250">
        <v>1</v>
      </c>
      <c r="I945" s="251"/>
      <c r="J945" s="252">
        <f>ROUND(I945*H945,2)</f>
        <v>0</v>
      </c>
      <c r="K945" s="248" t="s">
        <v>19</v>
      </c>
      <c r="L945" s="45"/>
      <c r="M945" s="253" t="s">
        <v>19</v>
      </c>
      <c r="N945" s="254" t="s">
        <v>44</v>
      </c>
      <c r="O945" s="85"/>
      <c r="P945" s="215">
        <f>O945*H945</f>
        <v>0</v>
      </c>
      <c r="Q945" s="215">
        <v>0</v>
      </c>
      <c r="R945" s="215">
        <f>Q945*H945</f>
        <v>0</v>
      </c>
      <c r="S945" s="215">
        <v>0</v>
      </c>
      <c r="T945" s="216">
        <f>S945*H945</f>
        <v>0</v>
      </c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R945" s="217" t="s">
        <v>1194</v>
      </c>
      <c r="AT945" s="217" t="s">
        <v>145</v>
      </c>
      <c r="AU945" s="217" t="s">
        <v>83</v>
      </c>
      <c r="AY945" s="18" t="s">
        <v>128</v>
      </c>
      <c r="BE945" s="218">
        <f>IF(N945="základní",J945,0)</f>
        <v>0</v>
      </c>
      <c r="BF945" s="218">
        <f>IF(N945="snížená",J945,0)</f>
        <v>0</v>
      </c>
      <c r="BG945" s="218">
        <f>IF(N945="zákl. přenesená",J945,0)</f>
        <v>0</v>
      </c>
      <c r="BH945" s="218">
        <f>IF(N945="sníž. přenesená",J945,0)</f>
        <v>0</v>
      </c>
      <c r="BI945" s="218">
        <f>IF(N945="nulová",J945,0)</f>
        <v>0</v>
      </c>
      <c r="BJ945" s="18" t="s">
        <v>81</v>
      </c>
      <c r="BK945" s="218">
        <f>ROUND(I945*H945,2)</f>
        <v>0</v>
      </c>
      <c r="BL945" s="18" t="s">
        <v>1194</v>
      </c>
      <c r="BM945" s="217" t="s">
        <v>1276</v>
      </c>
    </row>
    <row r="946" s="2" customFormat="1">
      <c r="A946" s="39"/>
      <c r="B946" s="40"/>
      <c r="C946" s="41"/>
      <c r="D946" s="219" t="s">
        <v>138</v>
      </c>
      <c r="E946" s="41"/>
      <c r="F946" s="220" t="s">
        <v>1277</v>
      </c>
      <c r="G946" s="41"/>
      <c r="H946" s="41"/>
      <c r="I946" s="221"/>
      <c r="J946" s="41"/>
      <c r="K946" s="41"/>
      <c r="L946" s="45"/>
      <c r="M946" s="222"/>
      <c r="N946" s="223"/>
      <c r="O946" s="85"/>
      <c r="P946" s="85"/>
      <c r="Q946" s="85"/>
      <c r="R946" s="85"/>
      <c r="S946" s="85"/>
      <c r="T946" s="86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T946" s="18" t="s">
        <v>138</v>
      </c>
      <c r="AU946" s="18" t="s">
        <v>83</v>
      </c>
    </row>
    <row r="947" s="2" customFormat="1">
      <c r="A947" s="39"/>
      <c r="B947" s="40"/>
      <c r="C947" s="41"/>
      <c r="D947" s="219" t="s">
        <v>153</v>
      </c>
      <c r="E947" s="41"/>
      <c r="F947" s="257" t="s">
        <v>1278</v>
      </c>
      <c r="G947" s="41"/>
      <c r="H947" s="41"/>
      <c r="I947" s="221"/>
      <c r="J947" s="41"/>
      <c r="K947" s="41"/>
      <c r="L947" s="45"/>
      <c r="M947" s="259"/>
      <c r="N947" s="260"/>
      <c r="O947" s="261"/>
      <c r="P947" s="261"/>
      <c r="Q947" s="261"/>
      <c r="R947" s="261"/>
      <c r="S947" s="261"/>
      <c r="T947" s="262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T947" s="18" t="s">
        <v>153</v>
      </c>
      <c r="AU947" s="18" t="s">
        <v>83</v>
      </c>
    </row>
    <row r="948" s="2" customFormat="1" ht="6.96" customHeight="1">
      <c r="A948" s="39"/>
      <c r="B948" s="60"/>
      <c r="C948" s="61"/>
      <c r="D948" s="61"/>
      <c r="E948" s="61"/>
      <c r="F948" s="61"/>
      <c r="G948" s="61"/>
      <c r="H948" s="61"/>
      <c r="I948" s="61"/>
      <c r="J948" s="61"/>
      <c r="K948" s="61"/>
      <c r="L948" s="45"/>
      <c r="M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</row>
  </sheetData>
  <sheetProtection sheet="1" autoFilter="0" formatColumns="0" formatRows="0" objects="1" scenarios="1" spinCount="100000" saltValue="NGP09qSdGZ7HD/IR4Ppeme8fj3lboJJ6CV3laoKq20KQIgL6fvcRVUhqOllDwTB5tc2E64/KdGN1PyLs1FSIyA==" hashValue="vpdtwXmcm6keU53MyLNhTCAUTd08axmZtrxfaHofuK17L9EWiLkR1lIG7uEvVV/hh5XosAbm1LuF2pNctvbp8g==" algorithmName="SHA-512" password="CC35"/>
  <autoFilter ref="C97:K947"/>
  <mergeCells count="9">
    <mergeCell ref="E7:H7"/>
    <mergeCell ref="E9:H9"/>
    <mergeCell ref="E18:H18"/>
    <mergeCell ref="E27:H27"/>
    <mergeCell ref="E48:H48"/>
    <mergeCell ref="E50:H50"/>
    <mergeCell ref="E88:H88"/>
    <mergeCell ref="E90:H90"/>
    <mergeCell ref="L2:V2"/>
  </mergeCells>
  <hyperlinks>
    <hyperlink ref="F110" r:id="rId1" display="https://podminky.urs.cz/item/CS_URS_2024_01/113106144"/>
    <hyperlink ref="F121" r:id="rId2" display="https://podminky.urs.cz/item/CS_URS_2024_01/113106521"/>
    <hyperlink ref="F131" r:id="rId3" display="https://podminky.urs.cz/item/CS_URS_2024_01/113107111"/>
    <hyperlink ref="F140" r:id="rId4" display="https://podminky.urs.cz/item/CS_URS_2024_01/113107112"/>
    <hyperlink ref="F155" r:id="rId5" display="https://podminky.urs.cz/item/CS_URS_2024_01/113107123"/>
    <hyperlink ref="F163" r:id="rId6" display="https://podminky.urs.cz/item/CS_URS_2024_01/113107124"/>
    <hyperlink ref="F173" r:id="rId7" display="https://podminky.urs.cz/item/CS_URS_2024_01/113107126"/>
    <hyperlink ref="F180" r:id="rId8" display="https://podminky.urs.cz/item/CS_URS_2024_01/113107131"/>
    <hyperlink ref="F189" r:id="rId9" display="https://podminky.urs.cz/item/CS_URS_2024_01/113107132"/>
    <hyperlink ref="F199" r:id="rId10" display="https://podminky.urs.cz/item/CS_URS_2024_01/113107137"/>
    <hyperlink ref="F205" r:id="rId11" display="https://podminky.urs.cz/item/CS_URS_2024_01/113107221"/>
    <hyperlink ref="F214" r:id="rId12" display="https://podminky.urs.cz/item/CS_URS_2024_01/113107222"/>
    <hyperlink ref="F229" r:id="rId13" display="https://podminky.urs.cz/item/CS_URS_2024_01/113107223"/>
    <hyperlink ref="F237" r:id="rId14" display="https://podminky.urs.cz/item/CS_URS_2024_01/113107224"/>
    <hyperlink ref="F247" r:id="rId15" display="https://podminky.urs.cz/item/CS_URS_2024_01/113107226"/>
    <hyperlink ref="F254" r:id="rId16" display="https://podminky.urs.cz/item/CS_URS_2024_01/113107231"/>
    <hyperlink ref="F263" r:id="rId17" display="https://podminky.urs.cz/item/CS_URS_2024_01/113107232"/>
    <hyperlink ref="F273" r:id="rId18" display="https://podminky.urs.cz/item/CS_URS_2024_01/113107237"/>
    <hyperlink ref="F279" r:id="rId19" display="https://podminky.urs.cz/item/CS_URS_2024_01/113107241"/>
    <hyperlink ref="F295" r:id="rId20" display="https://podminky.urs.cz/item/CS_URS_2024_01/113107245"/>
    <hyperlink ref="F302" r:id="rId21" display="https://podminky.urs.cz/item/CS_URS_2024_01/113154264"/>
    <hyperlink ref="F313" r:id="rId22" display="https://podminky.urs.cz/item/CS_URS_2024_01/113201112"/>
    <hyperlink ref="F320" r:id="rId23" display="https://podminky.urs.cz/item/CS_URS_2024_01/113204111"/>
    <hyperlink ref="F325" r:id="rId24" display="https://podminky.urs.cz/item/CS_URS_2024_01/121151113"/>
    <hyperlink ref="F330" r:id="rId25" display="https://podminky.urs.cz/item/CS_URS_2024_01/122252206"/>
    <hyperlink ref="F347" r:id="rId26" display="https://podminky.urs.cz/item/CS_URS_2024_01/131151102"/>
    <hyperlink ref="F352" r:id="rId27" display="https://podminky.urs.cz/item/CS_URS_2024_01/132151101"/>
    <hyperlink ref="F357" r:id="rId28" display="https://podminky.urs.cz/item/CS_URS_2024_01/162751117"/>
    <hyperlink ref="F375" r:id="rId29" display="https://podminky.urs.cz/item/CS_URS_2024_01/162751119"/>
    <hyperlink ref="F379" r:id="rId30" display="https://podminky.urs.cz/item/CS_URS_2024_01/171152111"/>
    <hyperlink ref="F387" r:id="rId31" display="https://podminky.urs.cz/item/CS_URS_2024_01/171201231"/>
    <hyperlink ref="F392" r:id="rId32" display="https://podminky.urs.cz/item/CS_URS_2024_01/175111101"/>
    <hyperlink ref="F401" r:id="rId33" display="https://podminky.urs.cz/item/CS_URS_2024_01/181152302"/>
    <hyperlink ref="F409" r:id="rId34" display="https://podminky.urs.cz/item/CS_URS_2024_01/181351103"/>
    <hyperlink ref="F416" r:id="rId35" display="https://podminky.urs.cz/item/CS_URS_2024_01/181411131"/>
    <hyperlink ref="F424" r:id="rId36" display="https://podminky.urs.cz/item/CS_URS_2024_01/348942142"/>
    <hyperlink ref="F429" r:id="rId37" display="https://podminky.urs.cz/item/CS_URS_2024_01/564770001"/>
    <hyperlink ref="F434" r:id="rId38" display="https://podminky.urs.cz/item/CS_URS_2024_01/564770101"/>
    <hyperlink ref="F438" r:id="rId39" display="https://podminky.urs.cz/item/CS_URS_2024_01/564811011"/>
    <hyperlink ref="F442" r:id="rId40" display="https://podminky.urs.cz/item/CS_URS_2024_01/564831111"/>
    <hyperlink ref="F449" r:id="rId41" display="https://podminky.urs.cz/item/CS_URS_2024_01/564851111"/>
    <hyperlink ref="F460" r:id="rId42" display="https://podminky.urs.cz/item/CS_URS_2024_01/564861111"/>
    <hyperlink ref="F471" r:id="rId43" display="https://podminky.urs.cz/item/CS_URS_2024_01/564952111"/>
    <hyperlink ref="F479" r:id="rId44" display="https://podminky.urs.cz/item/CS_URS_2024_01/565165121"/>
    <hyperlink ref="F487" r:id="rId45" display="https://podminky.urs.cz/item/CS_URS_2024_01/567121109"/>
    <hyperlink ref="F493" r:id="rId46" display="https://podminky.urs.cz/item/CS_URS_2024_01/573191111"/>
    <hyperlink ref="F501" r:id="rId47" display="https://podminky.urs.cz/item/CS_URS_2024_01/573231107"/>
    <hyperlink ref="F509" r:id="rId48" display="https://podminky.urs.cz/item/CS_URS_2024_01/577134141"/>
    <hyperlink ref="F517" r:id="rId49" display="https://podminky.urs.cz/item/CS_URS_2024_01/591141111"/>
    <hyperlink ref="F533" r:id="rId50" display="https://podminky.urs.cz/item/CS_URS_2024_01/591442111"/>
    <hyperlink ref="F560" r:id="rId51" display="https://podminky.urs.cz/item/CS_URS_2024_01/596211112"/>
    <hyperlink ref="F569" r:id="rId52" display="https://podminky.urs.cz/item/CS_URS_2024_01/596811311R"/>
    <hyperlink ref="F575" r:id="rId53" display="https://podminky.urs.cz/item/CS_URS_2024_01/596811911"/>
    <hyperlink ref="F587" r:id="rId54" display="https://podminky.urs.cz/item/CS_URS_2024_01/871350320"/>
    <hyperlink ref="F592" r:id="rId55" display="https://podminky.urs.cz/item/CS_URS_2024_01/895941341"/>
    <hyperlink ref="F610" r:id="rId56" display="https://podminky.urs.cz/item/CS_URS_2024_01/914111111"/>
    <hyperlink ref="F630" r:id="rId57" display="https://podminky.urs.cz/item/CS_URS_2024_01/914511111"/>
    <hyperlink ref="F641" r:id="rId58" display="https://podminky.urs.cz/item/CS_URS_2024_01/915111111"/>
    <hyperlink ref="F647" r:id="rId59" display="https://podminky.urs.cz/item/CS_URS_2024_01/915111121"/>
    <hyperlink ref="F651" r:id="rId60" display="https://podminky.urs.cz/item/CS_URS_2024_01/915121111"/>
    <hyperlink ref="F655" r:id="rId61" display="https://podminky.urs.cz/item/CS_URS_2024_01/915121121"/>
    <hyperlink ref="F661" r:id="rId62" display="https://podminky.urs.cz/item/CS_URS_2024_01/915131111"/>
    <hyperlink ref="F664" r:id="rId63" display="https://podminky.urs.cz/item/CS_URS_2024_01/915211112"/>
    <hyperlink ref="F670" r:id="rId64" display="https://podminky.urs.cz/item/CS_URS_2024_01/915211122"/>
    <hyperlink ref="F674" r:id="rId65" display="https://podminky.urs.cz/item/CS_URS_2024_01/915221112"/>
    <hyperlink ref="F678" r:id="rId66" display="https://podminky.urs.cz/item/CS_URS_2024_01/915221122"/>
    <hyperlink ref="F684" r:id="rId67" display="https://podminky.urs.cz/item/CS_URS_2024_01/915231112"/>
    <hyperlink ref="F687" r:id="rId68" display="https://podminky.urs.cz/item/CS_URS_2024_01/916231213"/>
    <hyperlink ref="F698" r:id="rId69" display="https://podminky.urs.cz/item/CS_URS_2024_01/916241213"/>
    <hyperlink ref="F732" r:id="rId70" display="https://podminky.urs.cz/item/CS_URS_2024_01/919121211"/>
    <hyperlink ref="F741" r:id="rId71" display="https://podminky.urs.cz/item/CS_URS_2024_01/919735111"/>
    <hyperlink ref="F748" r:id="rId72" display="https://podminky.urs.cz/item/CS_URS_2024_01/966006132"/>
    <hyperlink ref="F761" r:id="rId73" display="https://podminky.urs.cz/item/CS_URS_2024_01/979071021"/>
    <hyperlink ref="F766" r:id="rId74" display="https://podminky.urs.cz/item/CS_URS_2024_01/997221551"/>
    <hyperlink ref="F769" r:id="rId75" display="https://podminky.urs.cz/item/CS_URS_2024_01/997221559"/>
    <hyperlink ref="F773" r:id="rId76" display="https://podminky.urs.cz/item/CS_URS_2024_01/997221561"/>
    <hyperlink ref="F776" r:id="rId77" display="https://podminky.urs.cz/item/CS_URS_2024_01/997221569"/>
    <hyperlink ref="F780" r:id="rId78" display="https://podminky.urs.cz/item/CS_URS_2024_01/997221861"/>
    <hyperlink ref="F784" r:id="rId79" display="https://podminky.urs.cz/item/CS_URS_2024_01/997221862"/>
    <hyperlink ref="F788" r:id="rId80" display="https://podminky.urs.cz/item/CS_URS_2024_01/997221873"/>
    <hyperlink ref="F792" r:id="rId81" display="https://podminky.urs.cz/item/CS_URS_2024_01/997221875"/>
    <hyperlink ref="F800" r:id="rId82" display="https://podminky.urs.cz/item/CS_URS_2024_01/998225111"/>
    <hyperlink ref="F803" r:id="rId83" display="https://podminky.urs.cz/item/CS_URS_2024_01/998225191"/>
    <hyperlink ref="F820" r:id="rId84" display="https://podminky.urs.cz/item/CS_URS_2024_01/271542211"/>
    <hyperlink ref="F824" r:id="rId85" display="https://podminky.urs.cz/item/CS_URS_2024_01/273321411"/>
    <hyperlink ref="F828" r:id="rId86" display="https://podminky.urs.cz/item/CS_URS_2024_01/273362021"/>
    <hyperlink ref="F838" r:id="rId87" display="https://podminky.urs.cz/item/CS_URS_2024_01/162301972"/>
    <hyperlink ref="F842" r:id="rId88" display="https://podminky.urs.cz/item/CS_URS_2024_01/162201422"/>
    <hyperlink ref="F845" r:id="rId89" display="https://podminky.urs.cz/item/CS_URS_2024_01/162301952"/>
    <hyperlink ref="F849" r:id="rId90" display="https://podminky.urs.cz/item/CS_URS_2024_01/162201412"/>
    <hyperlink ref="F852" r:id="rId91" display="https://podminky.urs.cz/item/CS_URS_2024_01/162201402"/>
    <hyperlink ref="F855" r:id="rId92" display="https://podminky.urs.cz/item/CS_URS_2024_01/112151014"/>
    <hyperlink ref="F858" r:id="rId93" display="https://podminky.urs.cz/item/CS_URS_2024_01/112201114"/>
    <hyperlink ref="F864" r:id="rId94" display="https://podminky.urs.cz/item/CS_URS_2024_01/162301932"/>
    <hyperlink ref="F868" r:id="rId95" display="https://podminky.urs.cz/item/CS_URS_2024_01/183101324"/>
    <hyperlink ref="F871" r:id="rId96" display="https://podminky.urs.cz/item/CS_URS_2024_01/184215132"/>
    <hyperlink ref="F874" r:id="rId97" display="https://podminky.urs.cz/item/CS_URS_2024_01/919791013"/>
    <hyperlink ref="F892" r:id="rId98" display="https://podminky.urs.cz/item/CS_URS_2024_01/767161813"/>
    <hyperlink ref="F897" r:id="rId99" display="https://podminky.urs.cz/item/CS_URS_2024_01/998767201"/>
    <hyperlink ref="F902" r:id="rId100" display="https://podminky.urs.cz/item/CS_URS_2024_01/012103000"/>
    <hyperlink ref="F905" r:id="rId101" display="https://podminky.urs.cz/item/CS_URS_2024_01/012203000"/>
    <hyperlink ref="F908" r:id="rId102" display="https://podminky.urs.cz/item/CS_URS_2024_01/012303000"/>
    <hyperlink ref="F911" r:id="rId103" display="https://podminky.urs.cz/item/CS_URS_2024_01/013254000"/>
    <hyperlink ref="F914" r:id="rId104" display="https://podminky.urs.cz/item/CS_URS_2024_01/013274000"/>
    <hyperlink ref="F917" r:id="rId105" display="https://podminky.urs.cz/item/CS_URS_2024_01/013284000"/>
    <hyperlink ref="F926" r:id="rId106" display="https://podminky.urs.cz/item/CS_URS_2024_01/030001000"/>
    <hyperlink ref="F929" r:id="rId107" display="https://podminky.urs.cz/item/CS_URS_2024_01/034503000"/>
    <hyperlink ref="F933" r:id="rId108" display="https://podminky.urs.cz/item/CS_URS_2024_01/043134000"/>
    <hyperlink ref="F936" r:id="rId109" display="https://podminky.urs.cz/item/CS_URS_2024_01/045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87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Rekonstrukce ulice Školní, Chomutov_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1279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1. 3. 2024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33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">
        <v>33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34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ROUND(J81,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ROUND((SUM(BE81:BE85)),  2)</f>
        <v>0</v>
      </c>
      <c r="G33" s="39"/>
      <c r="H33" s="39"/>
      <c r="I33" s="149">
        <v>0.20999999999999999</v>
      </c>
      <c r="J33" s="148">
        <f>ROUND(((SUM(BE81:BE85))*I33),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ROUND((SUM(BF81:BF85)),  2)</f>
        <v>0</v>
      </c>
      <c r="G34" s="39"/>
      <c r="H34" s="39"/>
      <c r="I34" s="149">
        <v>0.12</v>
      </c>
      <c r="J34" s="148">
        <f>ROUND(((SUM(BF81:BF85))*I34),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ROUND((SUM(BG81:BG85)),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ROUND((SUM(BH81:BH85)),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ROUND((SUM(BI81:BI85)),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Rekonstrukce ulice Školní, Chomutov_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401 - Veřejné osvětlení, MAN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1. 3. 2024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STATUTÁRNÍ MĚSTO CHOMUTOV </v>
      </c>
      <c r="G54" s="41"/>
      <c r="H54" s="41"/>
      <c r="I54" s="33" t="s">
        <v>32</v>
      </c>
      <c r="J54" s="37" t="str">
        <f>E21</f>
        <v>ADVISIA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ADVISIA s.r.o.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91</v>
      </c>
      <c r="D57" s="163"/>
      <c r="E57" s="163"/>
      <c r="F57" s="163"/>
      <c r="G57" s="163"/>
      <c r="H57" s="163"/>
      <c r="I57" s="163"/>
      <c r="J57" s="164" t="s">
        <v>92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93</v>
      </c>
    </row>
    <row r="60" s="9" customFormat="1" ht="24.96" customHeight="1">
      <c r="A60" s="9"/>
      <c r="B60" s="166"/>
      <c r="C60" s="167"/>
      <c r="D60" s="168" t="s">
        <v>1280</v>
      </c>
      <c r="E60" s="169"/>
      <c r="F60" s="169"/>
      <c r="G60" s="169"/>
      <c r="H60" s="169"/>
      <c r="I60" s="169"/>
      <c r="J60" s="170">
        <f>J82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1281</v>
      </c>
      <c r="E61" s="175"/>
      <c r="F61" s="175"/>
      <c r="G61" s="175"/>
      <c r="H61" s="175"/>
      <c r="I61" s="175"/>
      <c r="J61" s="176">
        <f>J83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113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161" t="str">
        <f>E7</f>
        <v>Rekonstrukce ulice Školní, Chomutov_</v>
      </c>
      <c r="F71" s="33"/>
      <c r="G71" s="33"/>
      <c r="H71" s="33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88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>SO 401 - Veřejné osvětlení, MAN</v>
      </c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 xml:space="preserve"> </v>
      </c>
      <c r="G75" s="41"/>
      <c r="H75" s="41"/>
      <c r="I75" s="33" t="s">
        <v>23</v>
      </c>
      <c r="J75" s="73" t="str">
        <f>IF(J12="","",J12)</f>
        <v>1. 3. 2024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15" customHeight="1">
      <c r="A77" s="39"/>
      <c r="B77" s="40"/>
      <c r="C77" s="33" t="s">
        <v>25</v>
      </c>
      <c r="D77" s="41"/>
      <c r="E77" s="41"/>
      <c r="F77" s="28" t="str">
        <f>E15</f>
        <v xml:space="preserve">STATUTÁRNÍ MĚSTO CHOMUTOV </v>
      </c>
      <c r="G77" s="41"/>
      <c r="H77" s="41"/>
      <c r="I77" s="33" t="s">
        <v>32</v>
      </c>
      <c r="J77" s="37" t="str">
        <f>E21</f>
        <v>ADVISIA s.r.o.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30</v>
      </c>
      <c r="D78" s="41"/>
      <c r="E78" s="41"/>
      <c r="F78" s="28" t="str">
        <f>IF(E18="","",E18)</f>
        <v>Vyplň údaj</v>
      </c>
      <c r="G78" s="41"/>
      <c r="H78" s="41"/>
      <c r="I78" s="33" t="s">
        <v>36</v>
      </c>
      <c r="J78" s="37" t="str">
        <f>E24</f>
        <v>ADVISIA s.r.o.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78"/>
      <c r="B80" s="179"/>
      <c r="C80" s="180" t="s">
        <v>114</v>
      </c>
      <c r="D80" s="181" t="s">
        <v>58</v>
      </c>
      <c r="E80" s="181" t="s">
        <v>54</v>
      </c>
      <c r="F80" s="181" t="s">
        <v>55</v>
      </c>
      <c r="G80" s="181" t="s">
        <v>115</v>
      </c>
      <c r="H80" s="181" t="s">
        <v>116</v>
      </c>
      <c r="I80" s="181" t="s">
        <v>117</v>
      </c>
      <c r="J80" s="181" t="s">
        <v>92</v>
      </c>
      <c r="K80" s="182" t="s">
        <v>118</v>
      </c>
      <c r="L80" s="183"/>
      <c r="M80" s="93" t="s">
        <v>19</v>
      </c>
      <c r="N80" s="94" t="s">
        <v>43</v>
      </c>
      <c r="O80" s="94" t="s">
        <v>119</v>
      </c>
      <c r="P80" s="94" t="s">
        <v>120</v>
      </c>
      <c r="Q80" s="94" t="s">
        <v>121</v>
      </c>
      <c r="R80" s="94" t="s">
        <v>122</v>
      </c>
      <c r="S80" s="94" t="s">
        <v>123</v>
      </c>
      <c r="T80" s="95" t="s">
        <v>124</v>
      </c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</row>
    <row r="81" s="2" customFormat="1" ht="22.8" customHeight="1">
      <c r="A81" s="39"/>
      <c r="B81" s="40"/>
      <c r="C81" s="100" t="s">
        <v>125</v>
      </c>
      <c r="D81" s="41"/>
      <c r="E81" s="41"/>
      <c r="F81" s="41"/>
      <c r="G81" s="41"/>
      <c r="H81" s="41"/>
      <c r="I81" s="41"/>
      <c r="J81" s="184">
        <f>BK81</f>
        <v>0</v>
      </c>
      <c r="K81" s="41"/>
      <c r="L81" s="45"/>
      <c r="M81" s="96"/>
      <c r="N81" s="185"/>
      <c r="O81" s="97"/>
      <c r="P81" s="186">
        <f>P82</f>
        <v>0</v>
      </c>
      <c r="Q81" s="97"/>
      <c r="R81" s="186">
        <f>R82</f>
        <v>0</v>
      </c>
      <c r="S81" s="97"/>
      <c r="T81" s="187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72</v>
      </c>
      <c r="AU81" s="18" t="s">
        <v>93</v>
      </c>
      <c r="BK81" s="188">
        <f>BK82</f>
        <v>0</v>
      </c>
    </row>
    <row r="82" s="12" customFormat="1" ht="25.92" customHeight="1">
      <c r="A82" s="12"/>
      <c r="B82" s="189"/>
      <c r="C82" s="190"/>
      <c r="D82" s="191" t="s">
        <v>72</v>
      </c>
      <c r="E82" s="192" t="s">
        <v>126</v>
      </c>
      <c r="F82" s="192" t="s">
        <v>126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P83</f>
        <v>0</v>
      </c>
      <c r="Q82" s="197"/>
      <c r="R82" s="198">
        <f>R83</f>
        <v>0</v>
      </c>
      <c r="S82" s="197"/>
      <c r="T82" s="199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0" t="s">
        <v>81</v>
      </c>
      <c r="AT82" s="201" t="s">
        <v>72</v>
      </c>
      <c r="AU82" s="201" t="s">
        <v>73</v>
      </c>
      <c r="AY82" s="200" t="s">
        <v>128</v>
      </c>
      <c r="BK82" s="202">
        <f>BK83</f>
        <v>0</v>
      </c>
    </row>
    <row r="83" s="12" customFormat="1" ht="22.8" customHeight="1">
      <c r="A83" s="12"/>
      <c r="B83" s="189"/>
      <c r="C83" s="190"/>
      <c r="D83" s="191" t="s">
        <v>72</v>
      </c>
      <c r="E83" s="203" t="s">
        <v>84</v>
      </c>
      <c r="F83" s="203" t="s">
        <v>85</v>
      </c>
      <c r="G83" s="190"/>
      <c r="H83" s="190"/>
      <c r="I83" s="193"/>
      <c r="J83" s="204">
        <f>BK83</f>
        <v>0</v>
      </c>
      <c r="K83" s="190"/>
      <c r="L83" s="195"/>
      <c r="M83" s="196"/>
      <c r="N83" s="197"/>
      <c r="O83" s="197"/>
      <c r="P83" s="198">
        <f>SUM(P84:P85)</f>
        <v>0</v>
      </c>
      <c r="Q83" s="197"/>
      <c r="R83" s="198">
        <f>SUM(R84:R85)</f>
        <v>0</v>
      </c>
      <c r="S83" s="197"/>
      <c r="T83" s="199">
        <f>SUM(T84:T85)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81</v>
      </c>
      <c r="AT83" s="201" t="s">
        <v>72</v>
      </c>
      <c r="AU83" s="201" t="s">
        <v>81</v>
      </c>
      <c r="AY83" s="200" t="s">
        <v>128</v>
      </c>
      <c r="BK83" s="202">
        <f>SUM(BK84:BK85)</f>
        <v>0</v>
      </c>
    </row>
    <row r="84" s="2" customFormat="1" ht="16.5" customHeight="1">
      <c r="A84" s="39"/>
      <c r="B84" s="40"/>
      <c r="C84" s="246" t="s">
        <v>81</v>
      </c>
      <c r="D84" s="246" t="s">
        <v>145</v>
      </c>
      <c r="E84" s="247" t="s">
        <v>84</v>
      </c>
      <c r="F84" s="248" t="s">
        <v>85</v>
      </c>
      <c r="G84" s="249" t="s">
        <v>988</v>
      </c>
      <c r="H84" s="250">
        <v>1</v>
      </c>
      <c r="I84" s="251"/>
      <c r="J84" s="252">
        <f>ROUND(I84*H84,2)</f>
        <v>0</v>
      </c>
      <c r="K84" s="248" t="s">
        <v>19</v>
      </c>
      <c r="L84" s="45"/>
      <c r="M84" s="253" t="s">
        <v>19</v>
      </c>
      <c r="N84" s="254" t="s">
        <v>44</v>
      </c>
      <c r="O84" s="85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7" t="s">
        <v>136</v>
      </c>
      <c r="AT84" s="217" t="s">
        <v>145</v>
      </c>
      <c r="AU84" s="217" t="s">
        <v>83</v>
      </c>
      <c r="AY84" s="18" t="s">
        <v>128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8" t="s">
        <v>81</v>
      </c>
      <c r="BK84" s="218">
        <f>ROUND(I84*H84,2)</f>
        <v>0</v>
      </c>
      <c r="BL84" s="18" t="s">
        <v>136</v>
      </c>
      <c r="BM84" s="217" t="s">
        <v>1282</v>
      </c>
    </row>
    <row r="85" s="2" customFormat="1">
      <c r="A85" s="39"/>
      <c r="B85" s="40"/>
      <c r="C85" s="41"/>
      <c r="D85" s="219" t="s">
        <v>138</v>
      </c>
      <c r="E85" s="41"/>
      <c r="F85" s="220" t="s">
        <v>1283</v>
      </c>
      <c r="G85" s="41"/>
      <c r="H85" s="41"/>
      <c r="I85" s="221"/>
      <c r="J85" s="41"/>
      <c r="K85" s="41"/>
      <c r="L85" s="45"/>
      <c r="M85" s="259"/>
      <c r="N85" s="260"/>
      <c r="O85" s="261"/>
      <c r="P85" s="261"/>
      <c r="Q85" s="261"/>
      <c r="R85" s="261"/>
      <c r="S85" s="261"/>
      <c r="T85" s="262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138</v>
      </c>
      <c r="AU85" s="18" t="s">
        <v>83</v>
      </c>
    </row>
    <row r="86" s="2" customFormat="1" ht="6.96" customHeight="1">
      <c r="A86" s="39"/>
      <c r="B86" s="60"/>
      <c r="C86" s="61"/>
      <c r="D86" s="61"/>
      <c r="E86" s="61"/>
      <c r="F86" s="61"/>
      <c r="G86" s="61"/>
      <c r="H86" s="61"/>
      <c r="I86" s="61"/>
      <c r="J86" s="61"/>
      <c r="K86" s="61"/>
      <c r="L86" s="45"/>
      <c r="M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</sheetData>
  <sheetProtection sheet="1" autoFilter="0" formatColumns="0" formatRows="0" objects="1" scenarios="1" spinCount="100000" saltValue="GFGiqmJFNvqJq96Z34e3c0QMYXXq6i6mXeqgdZ5lBg8tKtiC9GJcrkrzWc5oEwqK9zYkoOrwnc6HC2shRKQvkg==" hashValue="YZqP19XNM5h1pzndQtQqAibxblfJNmgrzx+pu0koyF4lFjewdEiZ+gf2UNyme2ADwQY+1Gs5nbpsr34pSqVvmg==" algorithmName="SHA-512" password="CC35"/>
  <autoFilter ref="C80:K85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63" customWidth="1"/>
    <col min="2" max="2" width="1.667969" style="263" customWidth="1"/>
    <col min="3" max="4" width="5" style="263" customWidth="1"/>
    <col min="5" max="5" width="11.66016" style="263" customWidth="1"/>
    <col min="6" max="6" width="9.160156" style="263" customWidth="1"/>
    <col min="7" max="7" width="5" style="263" customWidth="1"/>
    <col min="8" max="8" width="77.83203" style="263" customWidth="1"/>
    <col min="9" max="10" width="20" style="263" customWidth="1"/>
    <col min="11" max="11" width="1.667969" style="263" customWidth="1"/>
  </cols>
  <sheetData>
    <row r="1" s="1" customFormat="1" ht="37.5" customHeight="1"/>
    <row r="2" s="1" customFormat="1" ht="7.5" customHeight="1">
      <c r="B2" s="264"/>
      <c r="C2" s="265"/>
      <c r="D2" s="265"/>
      <c r="E2" s="265"/>
      <c r="F2" s="265"/>
      <c r="G2" s="265"/>
      <c r="H2" s="265"/>
      <c r="I2" s="265"/>
      <c r="J2" s="265"/>
      <c r="K2" s="266"/>
    </row>
    <row r="3" s="15" customFormat="1" ht="45" customHeight="1">
      <c r="B3" s="267"/>
      <c r="C3" s="268" t="s">
        <v>1284</v>
      </c>
      <c r="D3" s="268"/>
      <c r="E3" s="268"/>
      <c r="F3" s="268"/>
      <c r="G3" s="268"/>
      <c r="H3" s="268"/>
      <c r="I3" s="268"/>
      <c r="J3" s="268"/>
      <c r="K3" s="269"/>
    </row>
    <row r="4" s="1" customFormat="1" ht="25.5" customHeight="1">
      <c r="B4" s="270"/>
      <c r="C4" s="271" t="s">
        <v>1285</v>
      </c>
      <c r="D4" s="271"/>
      <c r="E4" s="271"/>
      <c r="F4" s="271"/>
      <c r="G4" s="271"/>
      <c r="H4" s="271"/>
      <c r="I4" s="271"/>
      <c r="J4" s="271"/>
      <c r="K4" s="272"/>
    </row>
    <row r="5" s="1" customFormat="1" ht="5.25" customHeight="1">
      <c r="B5" s="270"/>
      <c r="C5" s="273"/>
      <c r="D5" s="273"/>
      <c r="E5" s="273"/>
      <c r="F5" s="273"/>
      <c r="G5" s="273"/>
      <c r="H5" s="273"/>
      <c r="I5" s="273"/>
      <c r="J5" s="273"/>
      <c r="K5" s="272"/>
    </row>
    <row r="6" s="1" customFormat="1" ht="15" customHeight="1">
      <c r="B6" s="270"/>
      <c r="C6" s="274" t="s">
        <v>1286</v>
      </c>
      <c r="D6" s="274"/>
      <c r="E6" s="274"/>
      <c r="F6" s="274"/>
      <c r="G6" s="274"/>
      <c r="H6" s="274"/>
      <c r="I6" s="274"/>
      <c r="J6" s="274"/>
      <c r="K6" s="272"/>
    </row>
    <row r="7" s="1" customFormat="1" ht="15" customHeight="1">
      <c r="B7" s="275"/>
      <c r="C7" s="274" t="s">
        <v>1287</v>
      </c>
      <c r="D7" s="274"/>
      <c r="E7" s="274"/>
      <c r="F7" s="274"/>
      <c r="G7" s="274"/>
      <c r="H7" s="274"/>
      <c r="I7" s="274"/>
      <c r="J7" s="274"/>
      <c r="K7" s="272"/>
    </row>
    <row r="8" s="1" customFormat="1" ht="12.75" customHeight="1">
      <c r="B8" s="275"/>
      <c r="C8" s="274"/>
      <c r="D8" s="274"/>
      <c r="E8" s="274"/>
      <c r="F8" s="274"/>
      <c r="G8" s="274"/>
      <c r="H8" s="274"/>
      <c r="I8" s="274"/>
      <c r="J8" s="274"/>
      <c r="K8" s="272"/>
    </row>
    <row r="9" s="1" customFormat="1" ht="15" customHeight="1">
      <c r="B9" s="275"/>
      <c r="C9" s="274" t="s">
        <v>1288</v>
      </c>
      <c r="D9" s="274"/>
      <c r="E9" s="274"/>
      <c r="F9" s="274"/>
      <c r="G9" s="274"/>
      <c r="H9" s="274"/>
      <c r="I9" s="274"/>
      <c r="J9" s="274"/>
      <c r="K9" s="272"/>
    </row>
    <row r="10" s="1" customFormat="1" ht="15" customHeight="1">
      <c r="B10" s="275"/>
      <c r="C10" s="274"/>
      <c r="D10" s="274" t="s">
        <v>1289</v>
      </c>
      <c r="E10" s="274"/>
      <c r="F10" s="274"/>
      <c r="G10" s="274"/>
      <c r="H10" s="274"/>
      <c r="I10" s="274"/>
      <c r="J10" s="274"/>
      <c r="K10" s="272"/>
    </row>
    <row r="11" s="1" customFormat="1" ht="15" customHeight="1">
      <c r="B11" s="275"/>
      <c r="C11" s="276"/>
      <c r="D11" s="274" t="s">
        <v>1290</v>
      </c>
      <c r="E11" s="274"/>
      <c r="F11" s="274"/>
      <c r="G11" s="274"/>
      <c r="H11" s="274"/>
      <c r="I11" s="274"/>
      <c r="J11" s="274"/>
      <c r="K11" s="272"/>
    </row>
    <row r="12" s="1" customFormat="1" ht="15" customHeight="1">
      <c r="B12" s="275"/>
      <c r="C12" s="276"/>
      <c r="D12" s="274"/>
      <c r="E12" s="274"/>
      <c r="F12" s="274"/>
      <c r="G12" s="274"/>
      <c r="H12" s="274"/>
      <c r="I12" s="274"/>
      <c r="J12" s="274"/>
      <c r="K12" s="272"/>
    </row>
    <row r="13" s="1" customFormat="1" ht="15" customHeight="1">
      <c r="B13" s="275"/>
      <c r="C13" s="276"/>
      <c r="D13" s="277" t="s">
        <v>1291</v>
      </c>
      <c r="E13" s="274"/>
      <c r="F13" s="274"/>
      <c r="G13" s="274"/>
      <c r="H13" s="274"/>
      <c r="I13" s="274"/>
      <c r="J13" s="274"/>
      <c r="K13" s="272"/>
    </row>
    <row r="14" s="1" customFormat="1" ht="12.75" customHeight="1">
      <c r="B14" s="275"/>
      <c r="C14" s="276"/>
      <c r="D14" s="276"/>
      <c r="E14" s="276"/>
      <c r="F14" s="276"/>
      <c r="G14" s="276"/>
      <c r="H14" s="276"/>
      <c r="I14" s="276"/>
      <c r="J14" s="276"/>
      <c r="K14" s="272"/>
    </row>
    <row r="15" s="1" customFormat="1" ht="15" customHeight="1">
      <c r="B15" s="275"/>
      <c r="C15" s="276"/>
      <c r="D15" s="274" t="s">
        <v>1292</v>
      </c>
      <c r="E15" s="274"/>
      <c r="F15" s="274"/>
      <c r="G15" s="274"/>
      <c r="H15" s="274"/>
      <c r="I15" s="274"/>
      <c r="J15" s="274"/>
      <c r="K15" s="272"/>
    </row>
    <row r="16" s="1" customFormat="1" ht="15" customHeight="1">
      <c r="B16" s="275"/>
      <c r="C16" s="276"/>
      <c r="D16" s="274" t="s">
        <v>1293</v>
      </c>
      <c r="E16" s="274"/>
      <c r="F16" s="274"/>
      <c r="G16" s="274"/>
      <c r="H16" s="274"/>
      <c r="I16" s="274"/>
      <c r="J16" s="274"/>
      <c r="K16" s="272"/>
    </row>
    <row r="17" s="1" customFormat="1" ht="15" customHeight="1">
      <c r="B17" s="275"/>
      <c r="C17" s="276"/>
      <c r="D17" s="274" t="s">
        <v>1294</v>
      </c>
      <c r="E17" s="274"/>
      <c r="F17" s="274"/>
      <c r="G17" s="274"/>
      <c r="H17" s="274"/>
      <c r="I17" s="274"/>
      <c r="J17" s="274"/>
      <c r="K17" s="272"/>
    </row>
    <row r="18" s="1" customFormat="1" ht="15" customHeight="1">
      <c r="B18" s="275"/>
      <c r="C18" s="276"/>
      <c r="D18" s="276"/>
      <c r="E18" s="278" t="s">
        <v>80</v>
      </c>
      <c r="F18" s="274" t="s">
        <v>1295</v>
      </c>
      <c r="G18" s="274"/>
      <c r="H18" s="274"/>
      <c r="I18" s="274"/>
      <c r="J18" s="274"/>
      <c r="K18" s="272"/>
    </row>
    <row r="19" s="1" customFormat="1" ht="15" customHeight="1">
      <c r="B19" s="275"/>
      <c r="C19" s="276"/>
      <c r="D19" s="276"/>
      <c r="E19" s="278" t="s">
        <v>1296</v>
      </c>
      <c r="F19" s="274" t="s">
        <v>1297</v>
      </c>
      <c r="G19" s="274"/>
      <c r="H19" s="274"/>
      <c r="I19" s="274"/>
      <c r="J19" s="274"/>
      <c r="K19" s="272"/>
    </row>
    <row r="20" s="1" customFormat="1" ht="15" customHeight="1">
      <c r="B20" s="275"/>
      <c r="C20" s="276"/>
      <c r="D20" s="276"/>
      <c r="E20" s="278" t="s">
        <v>1298</v>
      </c>
      <c r="F20" s="274" t="s">
        <v>1299</v>
      </c>
      <c r="G20" s="274"/>
      <c r="H20" s="274"/>
      <c r="I20" s="274"/>
      <c r="J20" s="274"/>
      <c r="K20" s="272"/>
    </row>
    <row r="21" s="1" customFormat="1" ht="15" customHeight="1">
      <c r="B21" s="275"/>
      <c r="C21" s="276"/>
      <c r="D21" s="276"/>
      <c r="E21" s="278" t="s">
        <v>1300</v>
      </c>
      <c r="F21" s="274" t="s">
        <v>1301</v>
      </c>
      <c r="G21" s="274"/>
      <c r="H21" s="274"/>
      <c r="I21" s="274"/>
      <c r="J21" s="274"/>
      <c r="K21" s="272"/>
    </row>
    <row r="22" s="1" customFormat="1" ht="15" customHeight="1">
      <c r="B22" s="275"/>
      <c r="C22" s="276"/>
      <c r="D22" s="276"/>
      <c r="E22" s="278" t="s">
        <v>1302</v>
      </c>
      <c r="F22" s="274" t="s">
        <v>1303</v>
      </c>
      <c r="G22" s="274"/>
      <c r="H22" s="274"/>
      <c r="I22" s="274"/>
      <c r="J22" s="274"/>
      <c r="K22" s="272"/>
    </row>
    <row r="23" s="1" customFormat="1" ht="15" customHeight="1">
      <c r="B23" s="275"/>
      <c r="C23" s="276"/>
      <c r="D23" s="276"/>
      <c r="E23" s="278" t="s">
        <v>1304</v>
      </c>
      <c r="F23" s="274" t="s">
        <v>1305</v>
      </c>
      <c r="G23" s="274"/>
      <c r="H23" s="274"/>
      <c r="I23" s="274"/>
      <c r="J23" s="274"/>
      <c r="K23" s="272"/>
    </row>
    <row r="24" s="1" customFormat="1" ht="12.75" customHeight="1">
      <c r="B24" s="275"/>
      <c r="C24" s="276"/>
      <c r="D24" s="276"/>
      <c r="E24" s="276"/>
      <c r="F24" s="276"/>
      <c r="G24" s="276"/>
      <c r="H24" s="276"/>
      <c r="I24" s="276"/>
      <c r="J24" s="276"/>
      <c r="K24" s="272"/>
    </row>
    <row r="25" s="1" customFormat="1" ht="15" customHeight="1">
      <c r="B25" s="275"/>
      <c r="C25" s="274" t="s">
        <v>1306</v>
      </c>
      <c r="D25" s="274"/>
      <c r="E25" s="274"/>
      <c r="F25" s="274"/>
      <c r="G25" s="274"/>
      <c r="H25" s="274"/>
      <c r="I25" s="274"/>
      <c r="J25" s="274"/>
      <c r="K25" s="272"/>
    </row>
    <row r="26" s="1" customFormat="1" ht="15" customHeight="1">
      <c r="B26" s="275"/>
      <c r="C26" s="274" t="s">
        <v>1307</v>
      </c>
      <c r="D26" s="274"/>
      <c r="E26" s="274"/>
      <c r="F26" s="274"/>
      <c r="G26" s="274"/>
      <c r="H26" s="274"/>
      <c r="I26" s="274"/>
      <c r="J26" s="274"/>
      <c r="K26" s="272"/>
    </row>
    <row r="27" s="1" customFormat="1" ht="15" customHeight="1">
      <c r="B27" s="275"/>
      <c r="C27" s="274"/>
      <c r="D27" s="274" t="s">
        <v>1308</v>
      </c>
      <c r="E27" s="274"/>
      <c r="F27" s="274"/>
      <c r="G27" s="274"/>
      <c r="H27" s="274"/>
      <c r="I27" s="274"/>
      <c r="J27" s="274"/>
      <c r="K27" s="272"/>
    </row>
    <row r="28" s="1" customFormat="1" ht="15" customHeight="1">
      <c r="B28" s="275"/>
      <c r="C28" s="276"/>
      <c r="D28" s="274" t="s">
        <v>1309</v>
      </c>
      <c r="E28" s="274"/>
      <c r="F28" s="274"/>
      <c r="G28" s="274"/>
      <c r="H28" s="274"/>
      <c r="I28" s="274"/>
      <c r="J28" s="274"/>
      <c r="K28" s="272"/>
    </row>
    <row r="29" s="1" customFormat="1" ht="12.75" customHeight="1">
      <c r="B29" s="275"/>
      <c r="C29" s="276"/>
      <c r="D29" s="276"/>
      <c r="E29" s="276"/>
      <c r="F29" s="276"/>
      <c r="G29" s="276"/>
      <c r="H29" s="276"/>
      <c r="I29" s="276"/>
      <c r="J29" s="276"/>
      <c r="K29" s="272"/>
    </row>
    <row r="30" s="1" customFormat="1" ht="15" customHeight="1">
      <c r="B30" s="275"/>
      <c r="C30" s="276"/>
      <c r="D30" s="274" t="s">
        <v>1310</v>
      </c>
      <c r="E30" s="274"/>
      <c r="F30" s="274"/>
      <c r="G30" s="274"/>
      <c r="H30" s="274"/>
      <c r="I30" s="274"/>
      <c r="J30" s="274"/>
      <c r="K30" s="272"/>
    </row>
    <row r="31" s="1" customFormat="1" ht="15" customHeight="1">
      <c r="B31" s="275"/>
      <c r="C31" s="276"/>
      <c r="D31" s="274" t="s">
        <v>1311</v>
      </c>
      <c r="E31" s="274"/>
      <c r="F31" s="274"/>
      <c r="G31" s="274"/>
      <c r="H31" s="274"/>
      <c r="I31" s="274"/>
      <c r="J31" s="274"/>
      <c r="K31" s="272"/>
    </row>
    <row r="32" s="1" customFormat="1" ht="12.75" customHeight="1">
      <c r="B32" s="275"/>
      <c r="C32" s="276"/>
      <c r="D32" s="276"/>
      <c r="E32" s="276"/>
      <c r="F32" s="276"/>
      <c r="G32" s="276"/>
      <c r="H32" s="276"/>
      <c r="I32" s="276"/>
      <c r="J32" s="276"/>
      <c r="K32" s="272"/>
    </row>
    <row r="33" s="1" customFormat="1" ht="15" customHeight="1">
      <c r="B33" s="275"/>
      <c r="C33" s="276"/>
      <c r="D33" s="274" t="s">
        <v>1312</v>
      </c>
      <c r="E33" s="274"/>
      <c r="F33" s="274"/>
      <c r="G33" s="274"/>
      <c r="H33" s="274"/>
      <c r="I33" s="274"/>
      <c r="J33" s="274"/>
      <c r="K33" s="272"/>
    </row>
    <row r="34" s="1" customFormat="1" ht="15" customHeight="1">
      <c r="B34" s="275"/>
      <c r="C34" s="276"/>
      <c r="D34" s="274" t="s">
        <v>1313</v>
      </c>
      <c r="E34" s="274"/>
      <c r="F34" s="274"/>
      <c r="G34" s="274"/>
      <c r="H34" s="274"/>
      <c r="I34" s="274"/>
      <c r="J34" s="274"/>
      <c r="K34" s="272"/>
    </row>
    <row r="35" s="1" customFormat="1" ht="15" customHeight="1">
      <c r="B35" s="275"/>
      <c r="C35" s="276"/>
      <c r="D35" s="274" t="s">
        <v>1314</v>
      </c>
      <c r="E35" s="274"/>
      <c r="F35" s="274"/>
      <c r="G35" s="274"/>
      <c r="H35" s="274"/>
      <c r="I35" s="274"/>
      <c r="J35" s="274"/>
      <c r="K35" s="272"/>
    </row>
    <row r="36" s="1" customFormat="1" ht="15" customHeight="1">
      <c r="B36" s="275"/>
      <c r="C36" s="276"/>
      <c r="D36" s="274"/>
      <c r="E36" s="277" t="s">
        <v>114</v>
      </c>
      <c r="F36" s="274"/>
      <c r="G36" s="274" t="s">
        <v>1315</v>
      </c>
      <c r="H36" s="274"/>
      <c r="I36" s="274"/>
      <c r="J36" s="274"/>
      <c r="K36" s="272"/>
    </row>
    <row r="37" s="1" customFormat="1" ht="30.75" customHeight="1">
      <c r="B37" s="275"/>
      <c r="C37" s="276"/>
      <c r="D37" s="274"/>
      <c r="E37" s="277" t="s">
        <v>1316</v>
      </c>
      <c r="F37" s="274"/>
      <c r="G37" s="274" t="s">
        <v>1317</v>
      </c>
      <c r="H37" s="274"/>
      <c r="I37" s="274"/>
      <c r="J37" s="274"/>
      <c r="K37" s="272"/>
    </row>
    <row r="38" s="1" customFormat="1" ht="15" customHeight="1">
      <c r="B38" s="275"/>
      <c r="C38" s="276"/>
      <c r="D38" s="274"/>
      <c r="E38" s="277" t="s">
        <v>54</v>
      </c>
      <c r="F38" s="274"/>
      <c r="G38" s="274" t="s">
        <v>1318</v>
      </c>
      <c r="H38" s="274"/>
      <c r="I38" s="274"/>
      <c r="J38" s="274"/>
      <c r="K38" s="272"/>
    </row>
    <row r="39" s="1" customFormat="1" ht="15" customHeight="1">
      <c r="B39" s="275"/>
      <c r="C39" s="276"/>
      <c r="D39" s="274"/>
      <c r="E39" s="277" t="s">
        <v>55</v>
      </c>
      <c r="F39" s="274"/>
      <c r="G39" s="274" t="s">
        <v>1319</v>
      </c>
      <c r="H39" s="274"/>
      <c r="I39" s="274"/>
      <c r="J39" s="274"/>
      <c r="K39" s="272"/>
    </row>
    <row r="40" s="1" customFormat="1" ht="15" customHeight="1">
      <c r="B40" s="275"/>
      <c r="C40" s="276"/>
      <c r="D40" s="274"/>
      <c r="E40" s="277" t="s">
        <v>115</v>
      </c>
      <c r="F40" s="274"/>
      <c r="G40" s="274" t="s">
        <v>1320</v>
      </c>
      <c r="H40" s="274"/>
      <c r="I40" s="274"/>
      <c r="J40" s="274"/>
      <c r="K40" s="272"/>
    </row>
    <row r="41" s="1" customFormat="1" ht="15" customHeight="1">
      <c r="B41" s="275"/>
      <c r="C41" s="276"/>
      <c r="D41" s="274"/>
      <c r="E41" s="277" t="s">
        <v>116</v>
      </c>
      <c r="F41" s="274"/>
      <c r="G41" s="274" t="s">
        <v>1321</v>
      </c>
      <c r="H41" s="274"/>
      <c r="I41" s="274"/>
      <c r="J41" s="274"/>
      <c r="K41" s="272"/>
    </row>
    <row r="42" s="1" customFormat="1" ht="15" customHeight="1">
      <c r="B42" s="275"/>
      <c r="C42" s="276"/>
      <c r="D42" s="274"/>
      <c r="E42" s="277" t="s">
        <v>1322</v>
      </c>
      <c r="F42" s="274"/>
      <c r="G42" s="274" t="s">
        <v>1323</v>
      </c>
      <c r="H42" s="274"/>
      <c r="I42" s="274"/>
      <c r="J42" s="274"/>
      <c r="K42" s="272"/>
    </row>
    <row r="43" s="1" customFormat="1" ht="15" customHeight="1">
      <c r="B43" s="275"/>
      <c r="C43" s="276"/>
      <c r="D43" s="274"/>
      <c r="E43" s="277"/>
      <c r="F43" s="274"/>
      <c r="G43" s="274" t="s">
        <v>1324</v>
      </c>
      <c r="H43" s="274"/>
      <c r="I43" s="274"/>
      <c r="J43" s="274"/>
      <c r="K43" s="272"/>
    </row>
    <row r="44" s="1" customFormat="1" ht="15" customHeight="1">
      <c r="B44" s="275"/>
      <c r="C44" s="276"/>
      <c r="D44" s="274"/>
      <c r="E44" s="277" t="s">
        <v>1325</v>
      </c>
      <c r="F44" s="274"/>
      <c r="G44" s="274" t="s">
        <v>1326</v>
      </c>
      <c r="H44" s="274"/>
      <c r="I44" s="274"/>
      <c r="J44" s="274"/>
      <c r="K44" s="272"/>
    </row>
    <row r="45" s="1" customFormat="1" ht="15" customHeight="1">
      <c r="B45" s="275"/>
      <c r="C45" s="276"/>
      <c r="D45" s="274"/>
      <c r="E45" s="277" t="s">
        <v>118</v>
      </c>
      <c r="F45" s="274"/>
      <c r="G45" s="274" t="s">
        <v>1327</v>
      </c>
      <c r="H45" s="274"/>
      <c r="I45" s="274"/>
      <c r="J45" s="274"/>
      <c r="K45" s="272"/>
    </row>
    <row r="46" s="1" customFormat="1" ht="12.75" customHeight="1">
      <c r="B46" s="275"/>
      <c r="C46" s="276"/>
      <c r="D46" s="274"/>
      <c r="E46" s="274"/>
      <c r="F46" s="274"/>
      <c r="G46" s="274"/>
      <c r="H46" s="274"/>
      <c r="I46" s="274"/>
      <c r="J46" s="274"/>
      <c r="K46" s="272"/>
    </row>
    <row r="47" s="1" customFormat="1" ht="15" customHeight="1">
      <c r="B47" s="275"/>
      <c r="C47" s="276"/>
      <c r="D47" s="274" t="s">
        <v>1328</v>
      </c>
      <c r="E47" s="274"/>
      <c r="F47" s="274"/>
      <c r="G47" s="274"/>
      <c r="H47" s="274"/>
      <c r="I47" s="274"/>
      <c r="J47" s="274"/>
      <c r="K47" s="272"/>
    </row>
    <row r="48" s="1" customFormat="1" ht="15" customHeight="1">
      <c r="B48" s="275"/>
      <c r="C48" s="276"/>
      <c r="D48" s="276"/>
      <c r="E48" s="274" t="s">
        <v>1329</v>
      </c>
      <c r="F48" s="274"/>
      <c r="G48" s="274"/>
      <c r="H48" s="274"/>
      <c r="I48" s="274"/>
      <c r="J48" s="274"/>
      <c r="K48" s="272"/>
    </row>
    <row r="49" s="1" customFormat="1" ht="15" customHeight="1">
      <c r="B49" s="275"/>
      <c r="C49" s="276"/>
      <c r="D49" s="276"/>
      <c r="E49" s="274" t="s">
        <v>1330</v>
      </c>
      <c r="F49" s="274"/>
      <c r="G49" s="274"/>
      <c r="H49" s="274"/>
      <c r="I49" s="274"/>
      <c r="J49" s="274"/>
      <c r="K49" s="272"/>
    </row>
    <row r="50" s="1" customFormat="1" ht="15" customHeight="1">
      <c r="B50" s="275"/>
      <c r="C50" s="276"/>
      <c r="D50" s="276"/>
      <c r="E50" s="274" t="s">
        <v>1331</v>
      </c>
      <c r="F50" s="274"/>
      <c r="G50" s="274"/>
      <c r="H50" s="274"/>
      <c r="I50" s="274"/>
      <c r="J50" s="274"/>
      <c r="K50" s="272"/>
    </row>
    <row r="51" s="1" customFormat="1" ht="15" customHeight="1">
      <c r="B51" s="275"/>
      <c r="C51" s="276"/>
      <c r="D51" s="274" t="s">
        <v>1332</v>
      </c>
      <c r="E51" s="274"/>
      <c r="F51" s="274"/>
      <c r="G51" s="274"/>
      <c r="H51" s="274"/>
      <c r="I51" s="274"/>
      <c r="J51" s="274"/>
      <c r="K51" s="272"/>
    </row>
    <row r="52" s="1" customFormat="1" ht="25.5" customHeight="1">
      <c r="B52" s="270"/>
      <c r="C52" s="271" t="s">
        <v>1333</v>
      </c>
      <c r="D52" s="271"/>
      <c r="E52" s="271"/>
      <c r="F52" s="271"/>
      <c r="G52" s="271"/>
      <c r="H52" s="271"/>
      <c r="I52" s="271"/>
      <c r="J52" s="271"/>
      <c r="K52" s="272"/>
    </row>
    <row r="53" s="1" customFormat="1" ht="5.25" customHeight="1">
      <c r="B53" s="270"/>
      <c r="C53" s="273"/>
      <c r="D53" s="273"/>
      <c r="E53" s="273"/>
      <c r="F53" s="273"/>
      <c r="G53" s="273"/>
      <c r="H53" s="273"/>
      <c r="I53" s="273"/>
      <c r="J53" s="273"/>
      <c r="K53" s="272"/>
    </row>
    <row r="54" s="1" customFormat="1" ht="15" customHeight="1">
      <c r="B54" s="270"/>
      <c r="C54" s="274" t="s">
        <v>1334</v>
      </c>
      <c r="D54" s="274"/>
      <c r="E54" s="274"/>
      <c r="F54" s="274"/>
      <c r="G54" s="274"/>
      <c r="H54" s="274"/>
      <c r="I54" s="274"/>
      <c r="J54" s="274"/>
      <c r="K54" s="272"/>
    </row>
    <row r="55" s="1" customFormat="1" ht="15" customHeight="1">
      <c r="B55" s="270"/>
      <c r="C55" s="274" t="s">
        <v>1335</v>
      </c>
      <c r="D55" s="274"/>
      <c r="E55" s="274"/>
      <c r="F55" s="274"/>
      <c r="G55" s="274"/>
      <c r="H55" s="274"/>
      <c r="I55" s="274"/>
      <c r="J55" s="274"/>
      <c r="K55" s="272"/>
    </row>
    <row r="56" s="1" customFormat="1" ht="12.75" customHeight="1">
      <c r="B56" s="270"/>
      <c r="C56" s="274"/>
      <c r="D56" s="274"/>
      <c r="E56" s="274"/>
      <c r="F56" s="274"/>
      <c r="G56" s="274"/>
      <c r="H56" s="274"/>
      <c r="I56" s="274"/>
      <c r="J56" s="274"/>
      <c r="K56" s="272"/>
    </row>
    <row r="57" s="1" customFormat="1" ht="15" customHeight="1">
      <c r="B57" s="270"/>
      <c r="C57" s="274" t="s">
        <v>1336</v>
      </c>
      <c r="D57" s="274"/>
      <c r="E57" s="274"/>
      <c r="F57" s="274"/>
      <c r="G57" s="274"/>
      <c r="H57" s="274"/>
      <c r="I57" s="274"/>
      <c r="J57" s="274"/>
      <c r="K57" s="272"/>
    </row>
    <row r="58" s="1" customFormat="1" ht="15" customHeight="1">
      <c r="B58" s="270"/>
      <c r="C58" s="276"/>
      <c r="D58" s="274" t="s">
        <v>1337</v>
      </c>
      <c r="E58" s="274"/>
      <c r="F58" s="274"/>
      <c r="G58" s="274"/>
      <c r="H58" s="274"/>
      <c r="I58" s="274"/>
      <c r="J58" s="274"/>
      <c r="K58" s="272"/>
    </row>
    <row r="59" s="1" customFormat="1" ht="15" customHeight="1">
      <c r="B59" s="270"/>
      <c r="C59" s="276"/>
      <c r="D59" s="274" t="s">
        <v>1338</v>
      </c>
      <c r="E59" s="274"/>
      <c r="F59" s="274"/>
      <c r="G59" s="274"/>
      <c r="H59" s="274"/>
      <c r="I59" s="274"/>
      <c r="J59" s="274"/>
      <c r="K59" s="272"/>
    </row>
    <row r="60" s="1" customFormat="1" ht="15" customHeight="1">
      <c r="B60" s="270"/>
      <c r="C60" s="276"/>
      <c r="D60" s="274" t="s">
        <v>1339</v>
      </c>
      <c r="E60" s="274"/>
      <c r="F60" s="274"/>
      <c r="G60" s="274"/>
      <c r="H60" s="274"/>
      <c r="I60" s="274"/>
      <c r="J60" s="274"/>
      <c r="K60" s="272"/>
    </row>
    <row r="61" s="1" customFormat="1" ht="15" customHeight="1">
      <c r="B61" s="270"/>
      <c r="C61" s="276"/>
      <c r="D61" s="274" t="s">
        <v>1340</v>
      </c>
      <c r="E61" s="274"/>
      <c r="F61" s="274"/>
      <c r="G61" s="274"/>
      <c r="H61" s="274"/>
      <c r="I61" s="274"/>
      <c r="J61" s="274"/>
      <c r="K61" s="272"/>
    </row>
    <row r="62" s="1" customFormat="1" ht="15" customHeight="1">
      <c r="B62" s="270"/>
      <c r="C62" s="276"/>
      <c r="D62" s="279" t="s">
        <v>1341</v>
      </c>
      <c r="E62" s="279"/>
      <c r="F62" s="279"/>
      <c r="G62" s="279"/>
      <c r="H62" s="279"/>
      <c r="I62" s="279"/>
      <c r="J62" s="279"/>
      <c r="K62" s="272"/>
    </row>
    <row r="63" s="1" customFormat="1" ht="15" customHeight="1">
      <c r="B63" s="270"/>
      <c r="C63" s="276"/>
      <c r="D63" s="274" t="s">
        <v>1342</v>
      </c>
      <c r="E63" s="274"/>
      <c r="F63" s="274"/>
      <c r="G63" s="274"/>
      <c r="H63" s="274"/>
      <c r="I63" s="274"/>
      <c r="J63" s="274"/>
      <c r="K63" s="272"/>
    </row>
    <row r="64" s="1" customFormat="1" ht="12.75" customHeight="1">
      <c r="B64" s="270"/>
      <c r="C64" s="276"/>
      <c r="D64" s="276"/>
      <c r="E64" s="280"/>
      <c r="F64" s="276"/>
      <c r="G64" s="276"/>
      <c r="H64" s="276"/>
      <c r="I64" s="276"/>
      <c r="J64" s="276"/>
      <c r="K64" s="272"/>
    </row>
    <row r="65" s="1" customFormat="1" ht="15" customHeight="1">
      <c r="B65" s="270"/>
      <c r="C65" s="276"/>
      <c r="D65" s="274" t="s">
        <v>1343</v>
      </c>
      <c r="E65" s="274"/>
      <c r="F65" s="274"/>
      <c r="G65" s="274"/>
      <c r="H65" s="274"/>
      <c r="I65" s="274"/>
      <c r="J65" s="274"/>
      <c r="K65" s="272"/>
    </row>
    <row r="66" s="1" customFormat="1" ht="15" customHeight="1">
      <c r="B66" s="270"/>
      <c r="C66" s="276"/>
      <c r="D66" s="279" t="s">
        <v>1344</v>
      </c>
      <c r="E66" s="279"/>
      <c r="F66" s="279"/>
      <c r="G66" s="279"/>
      <c r="H66" s="279"/>
      <c r="I66" s="279"/>
      <c r="J66" s="279"/>
      <c r="K66" s="272"/>
    </row>
    <row r="67" s="1" customFormat="1" ht="15" customHeight="1">
      <c r="B67" s="270"/>
      <c r="C67" s="276"/>
      <c r="D67" s="274" t="s">
        <v>1345</v>
      </c>
      <c r="E67" s="274"/>
      <c r="F67" s="274"/>
      <c r="G67" s="274"/>
      <c r="H67" s="274"/>
      <c r="I67" s="274"/>
      <c r="J67" s="274"/>
      <c r="K67" s="272"/>
    </row>
    <row r="68" s="1" customFormat="1" ht="15" customHeight="1">
      <c r="B68" s="270"/>
      <c r="C68" s="276"/>
      <c r="D68" s="274" t="s">
        <v>1346</v>
      </c>
      <c r="E68" s="274"/>
      <c r="F68" s="274"/>
      <c r="G68" s="274"/>
      <c r="H68" s="274"/>
      <c r="I68" s="274"/>
      <c r="J68" s="274"/>
      <c r="K68" s="272"/>
    </row>
    <row r="69" s="1" customFormat="1" ht="15" customHeight="1">
      <c r="B69" s="270"/>
      <c r="C69" s="276"/>
      <c r="D69" s="274" t="s">
        <v>1347</v>
      </c>
      <c r="E69" s="274"/>
      <c r="F69" s="274"/>
      <c r="G69" s="274"/>
      <c r="H69" s="274"/>
      <c r="I69" s="274"/>
      <c r="J69" s="274"/>
      <c r="K69" s="272"/>
    </row>
    <row r="70" s="1" customFormat="1" ht="15" customHeight="1">
      <c r="B70" s="270"/>
      <c r="C70" s="276"/>
      <c r="D70" s="274" t="s">
        <v>1348</v>
      </c>
      <c r="E70" s="274"/>
      <c r="F70" s="274"/>
      <c r="G70" s="274"/>
      <c r="H70" s="274"/>
      <c r="I70" s="274"/>
      <c r="J70" s="274"/>
      <c r="K70" s="272"/>
    </row>
    <row r="71" s="1" customFormat="1" ht="12.75" customHeight="1">
      <c r="B71" s="281"/>
      <c r="C71" s="282"/>
      <c r="D71" s="282"/>
      <c r="E71" s="282"/>
      <c r="F71" s="282"/>
      <c r="G71" s="282"/>
      <c r="H71" s="282"/>
      <c r="I71" s="282"/>
      <c r="J71" s="282"/>
      <c r="K71" s="283"/>
    </row>
    <row r="72" s="1" customFormat="1" ht="18.75" customHeight="1">
      <c r="B72" s="284"/>
      <c r="C72" s="284"/>
      <c r="D72" s="284"/>
      <c r="E72" s="284"/>
      <c r="F72" s="284"/>
      <c r="G72" s="284"/>
      <c r="H72" s="284"/>
      <c r="I72" s="284"/>
      <c r="J72" s="284"/>
      <c r="K72" s="285"/>
    </row>
    <row r="73" s="1" customFormat="1" ht="18.75" customHeight="1">
      <c r="B73" s="285"/>
      <c r="C73" s="285"/>
      <c r="D73" s="285"/>
      <c r="E73" s="285"/>
      <c r="F73" s="285"/>
      <c r="G73" s="285"/>
      <c r="H73" s="285"/>
      <c r="I73" s="285"/>
      <c r="J73" s="285"/>
      <c r="K73" s="285"/>
    </row>
    <row r="74" s="1" customFormat="1" ht="7.5" customHeight="1">
      <c r="B74" s="286"/>
      <c r="C74" s="287"/>
      <c r="D74" s="287"/>
      <c r="E74" s="287"/>
      <c r="F74" s="287"/>
      <c r="G74" s="287"/>
      <c r="H74" s="287"/>
      <c r="I74" s="287"/>
      <c r="J74" s="287"/>
      <c r="K74" s="288"/>
    </row>
    <row r="75" s="1" customFormat="1" ht="45" customHeight="1">
      <c r="B75" s="289"/>
      <c r="C75" s="290" t="s">
        <v>1349</v>
      </c>
      <c r="D75" s="290"/>
      <c r="E75" s="290"/>
      <c r="F75" s="290"/>
      <c r="G75" s="290"/>
      <c r="H75" s="290"/>
      <c r="I75" s="290"/>
      <c r="J75" s="290"/>
      <c r="K75" s="291"/>
    </row>
    <row r="76" s="1" customFormat="1" ht="17.25" customHeight="1">
      <c r="B76" s="289"/>
      <c r="C76" s="292" t="s">
        <v>1350</v>
      </c>
      <c r="D76" s="292"/>
      <c r="E76" s="292"/>
      <c r="F76" s="292" t="s">
        <v>1351</v>
      </c>
      <c r="G76" s="293"/>
      <c r="H76" s="292" t="s">
        <v>55</v>
      </c>
      <c r="I76" s="292" t="s">
        <v>58</v>
      </c>
      <c r="J76" s="292" t="s">
        <v>1352</v>
      </c>
      <c r="K76" s="291"/>
    </row>
    <row r="77" s="1" customFormat="1" ht="17.25" customHeight="1">
      <c r="B77" s="289"/>
      <c r="C77" s="294" t="s">
        <v>1353</v>
      </c>
      <c r="D77" s="294"/>
      <c r="E77" s="294"/>
      <c r="F77" s="295" t="s">
        <v>1354</v>
      </c>
      <c r="G77" s="296"/>
      <c r="H77" s="294"/>
      <c r="I77" s="294"/>
      <c r="J77" s="294" t="s">
        <v>1355</v>
      </c>
      <c r="K77" s="291"/>
    </row>
    <row r="78" s="1" customFormat="1" ht="5.25" customHeight="1">
      <c r="B78" s="289"/>
      <c r="C78" s="297"/>
      <c r="D78" s="297"/>
      <c r="E78" s="297"/>
      <c r="F78" s="297"/>
      <c r="G78" s="298"/>
      <c r="H78" s="297"/>
      <c r="I78" s="297"/>
      <c r="J78" s="297"/>
      <c r="K78" s="291"/>
    </row>
    <row r="79" s="1" customFormat="1" ht="15" customHeight="1">
      <c r="B79" s="289"/>
      <c r="C79" s="277" t="s">
        <v>54</v>
      </c>
      <c r="D79" s="299"/>
      <c r="E79" s="299"/>
      <c r="F79" s="300" t="s">
        <v>1356</v>
      </c>
      <c r="G79" s="301"/>
      <c r="H79" s="277" t="s">
        <v>1357</v>
      </c>
      <c r="I79" s="277" t="s">
        <v>1358</v>
      </c>
      <c r="J79" s="277">
        <v>20</v>
      </c>
      <c r="K79" s="291"/>
    </row>
    <row r="80" s="1" customFormat="1" ht="15" customHeight="1">
      <c r="B80" s="289"/>
      <c r="C80" s="277" t="s">
        <v>1359</v>
      </c>
      <c r="D80" s="277"/>
      <c r="E80" s="277"/>
      <c r="F80" s="300" t="s">
        <v>1356</v>
      </c>
      <c r="G80" s="301"/>
      <c r="H80" s="277" t="s">
        <v>1360</v>
      </c>
      <c r="I80" s="277" t="s">
        <v>1358</v>
      </c>
      <c r="J80" s="277">
        <v>120</v>
      </c>
      <c r="K80" s="291"/>
    </row>
    <row r="81" s="1" customFormat="1" ht="15" customHeight="1">
      <c r="B81" s="302"/>
      <c r="C81" s="277" t="s">
        <v>1361</v>
      </c>
      <c r="D81" s="277"/>
      <c r="E81" s="277"/>
      <c r="F81" s="300" t="s">
        <v>1362</v>
      </c>
      <c r="G81" s="301"/>
      <c r="H81" s="277" t="s">
        <v>1363</v>
      </c>
      <c r="I81" s="277" t="s">
        <v>1358</v>
      </c>
      <c r="J81" s="277">
        <v>50</v>
      </c>
      <c r="K81" s="291"/>
    </row>
    <row r="82" s="1" customFormat="1" ht="15" customHeight="1">
      <c r="B82" s="302"/>
      <c r="C82" s="277" t="s">
        <v>1364</v>
      </c>
      <c r="D82" s="277"/>
      <c r="E82" s="277"/>
      <c r="F82" s="300" t="s">
        <v>1356</v>
      </c>
      <c r="G82" s="301"/>
      <c r="H82" s="277" t="s">
        <v>1365</v>
      </c>
      <c r="I82" s="277" t="s">
        <v>1366</v>
      </c>
      <c r="J82" s="277"/>
      <c r="K82" s="291"/>
    </row>
    <row r="83" s="1" customFormat="1" ht="15" customHeight="1">
      <c r="B83" s="302"/>
      <c r="C83" s="303" t="s">
        <v>1367</v>
      </c>
      <c r="D83" s="303"/>
      <c r="E83" s="303"/>
      <c r="F83" s="304" t="s">
        <v>1362</v>
      </c>
      <c r="G83" s="303"/>
      <c r="H83" s="303" t="s">
        <v>1368</v>
      </c>
      <c r="I83" s="303" t="s">
        <v>1358</v>
      </c>
      <c r="J83" s="303">
        <v>15</v>
      </c>
      <c r="K83" s="291"/>
    </row>
    <row r="84" s="1" customFormat="1" ht="15" customHeight="1">
      <c r="B84" s="302"/>
      <c r="C84" s="303" t="s">
        <v>1369</v>
      </c>
      <c r="D84" s="303"/>
      <c r="E84" s="303"/>
      <c r="F84" s="304" t="s">
        <v>1362</v>
      </c>
      <c r="G84" s="303"/>
      <c r="H84" s="303" t="s">
        <v>1370</v>
      </c>
      <c r="I84" s="303" t="s">
        <v>1358</v>
      </c>
      <c r="J84" s="303">
        <v>15</v>
      </c>
      <c r="K84" s="291"/>
    </row>
    <row r="85" s="1" customFormat="1" ht="15" customHeight="1">
      <c r="B85" s="302"/>
      <c r="C85" s="303" t="s">
        <v>1371</v>
      </c>
      <c r="D85" s="303"/>
      <c r="E85" s="303"/>
      <c r="F85" s="304" t="s">
        <v>1362</v>
      </c>
      <c r="G85" s="303"/>
      <c r="H85" s="303" t="s">
        <v>1372</v>
      </c>
      <c r="I85" s="303" t="s">
        <v>1358</v>
      </c>
      <c r="J85" s="303">
        <v>20</v>
      </c>
      <c r="K85" s="291"/>
    </row>
    <row r="86" s="1" customFormat="1" ht="15" customHeight="1">
      <c r="B86" s="302"/>
      <c r="C86" s="303" t="s">
        <v>1373</v>
      </c>
      <c r="D86" s="303"/>
      <c r="E86" s="303"/>
      <c r="F86" s="304" t="s">
        <v>1362</v>
      </c>
      <c r="G86" s="303"/>
      <c r="H86" s="303" t="s">
        <v>1374</v>
      </c>
      <c r="I86" s="303" t="s">
        <v>1358</v>
      </c>
      <c r="J86" s="303">
        <v>20</v>
      </c>
      <c r="K86" s="291"/>
    </row>
    <row r="87" s="1" customFormat="1" ht="15" customHeight="1">
      <c r="B87" s="302"/>
      <c r="C87" s="277" t="s">
        <v>1375</v>
      </c>
      <c r="D87" s="277"/>
      <c r="E87" s="277"/>
      <c r="F87" s="300" t="s">
        <v>1362</v>
      </c>
      <c r="G87" s="301"/>
      <c r="H87" s="277" t="s">
        <v>1376</v>
      </c>
      <c r="I87" s="277" t="s">
        <v>1358</v>
      </c>
      <c r="J87" s="277">
        <v>50</v>
      </c>
      <c r="K87" s="291"/>
    </row>
    <row r="88" s="1" customFormat="1" ht="15" customHeight="1">
      <c r="B88" s="302"/>
      <c r="C88" s="277" t="s">
        <v>1377</v>
      </c>
      <c r="D88" s="277"/>
      <c r="E88" s="277"/>
      <c r="F88" s="300" t="s">
        <v>1362</v>
      </c>
      <c r="G88" s="301"/>
      <c r="H88" s="277" t="s">
        <v>1378</v>
      </c>
      <c r="I88" s="277" t="s">
        <v>1358</v>
      </c>
      <c r="J88" s="277">
        <v>20</v>
      </c>
      <c r="K88" s="291"/>
    </row>
    <row r="89" s="1" customFormat="1" ht="15" customHeight="1">
      <c r="B89" s="302"/>
      <c r="C89" s="277" t="s">
        <v>1379</v>
      </c>
      <c r="D89" s="277"/>
      <c r="E89" s="277"/>
      <c r="F89" s="300" t="s">
        <v>1362</v>
      </c>
      <c r="G89" s="301"/>
      <c r="H89" s="277" t="s">
        <v>1380</v>
      </c>
      <c r="I89" s="277" t="s">
        <v>1358</v>
      </c>
      <c r="J89" s="277">
        <v>20</v>
      </c>
      <c r="K89" s="291"/>
    </row>
    <row r="90" s="1" customFormat="1" ht="15" customHeight="1">
      <c r="B90" s="302"/>
      <c r="C90" s="277" t="s">
        <v>1381</v>
      </c>
      <c r="D90" s="277"/>
      <c r="E90" s="277"/>
      <c r="F90" s="300" t="s">
        <v>1362</v>
      </c>
      <c r="G90" s="301"/>
      <c r="H90" s="277" t="s">
        <v>1382</v>
      </c>
      <c r="I90" s="277" t="s">
        <v>1358</v>
      </c>
      <c r="J90" s="277">
        <v>50</v>
      </c>
      <c r="K90" s="291"/>
    </row>
    <row r="91" s="1" customFormat="1" ht="15" customHeight="1">
      <c r="B91" s="302"/>
      <c r="C91" s="277" t="s">
        <v>1383</v>
      </c>
      <c r="D91" s="277"/>
      <c r="E91" s="277"/>
      <c r="F91" s="300" t="s">
        <v>1362</v>
      </c>
      <c r="G91" s="301"/>
      <c r="H91" s="277" t="s">
        <v>1383</v>
      </c>
      <c r="I91" s="277" t="s">
        <v>1358</v>
      </c>
      <c r="J91" s="277">
        <v>50</v>
      </c>
      <c r="K91" s="291"/>
    </row>
    <row r="92" s="1" customFormat="1" ht="15" customHeight="1">
      <c r="B92" s="302"/>
      <c r="C92" s="277" t="s">
        <v>1384</v>
      </c>
      <c r="D92" s="277"/>
      <c r="E92" s="277"/>
      <c r="F92" s="300" t="s">
        <v>1362</v>
      </c>
      <c r="G92" s="301"/>
      <c r="H92" s="277" t="s">
        <v>1385</v>
      </c>
      <c r="I92" s="277" t="s">
        <v>1358</v>
      </c>
      <c r="J92" s="277">
        <v>255</v>
      </c>
      <c r="K92" s="291"/>
    </row>
    <row r="93" s="1" customFormat="1" ht="15" customHeight="1">
      <c r="B93" s="302"/>
      <c r="C93" s="277" t="s">
        <v>1386</v>
      </c>
      <c r="D93" s="277"/>
      <c r="E93" s="277"/>
      <c r="F93" s="300" t="s">
        <v>1356</v>
      </c>
      <c r="G93" s="301"/>
      <c r="H93" s="277" t="s">
        <v>1387</v>
      </c>
      <c r="I93" s="277" t="s">
        <v>1388</v>
      </c>
      <c r="J93" s="277"/>
      <c r="K93" s="291"/>
    </row>
    <row r="94" s="1" customFormat="1" ht="15" customHeight="1">
      <c r="B94" s="302"/>
      <c r="C94" s="277" t="s">
        <v>1389</v>
      </c>
      <c r="D94" s="277"/>
      <c r="E94" s="277"/>
      <c r="F94" s="300" t="s">
        <v>1356</v>
      </c>
      <c r="G94" s="301"/>
      <c r="H94" s="277" t="s">
        <v>1390</v>
      </c>
      <c r="I94" s="277" t="s">
        <v>1391</v>
      </c>
      <c r="J94" s="277"/>
      <c r="K94" s="291"/>
    </row>
    <row r="95" s="1" customFormat="1" ht="15" customHeight="1">
      <c r="B95" s="302"/>
      <c r="C95" s="277" t="s">
        <v>1392</v>
      </c>
      <c r="D95" s="277"/>
      <c r="E95" s="277"/>
      <c r="F95" s="300" t="s">
        <v>1356</v>
      </c>
      <c r="G95" s="301"/>
      <c r="H95" s="277" t="s">
        <v>1392</v>
      </c>
      <c r="I95" s="277" t="s">
        <v>1391</v>
      </c>
      <c r="J95" s="277"/>
      <c r="K95" s="291"/>
    </row>
    <row r="96" s="1" customFormat="1" ht="15" customHeight="1">
      <c r="B96" s="302"/>
      <c r="C96" s="277" t="s">
        <v>39</v>
      </c>
      <c r="D96" s="277"/>
      <c r="E96" s="277"/>
      <c r="F96" s="300" t="s">
        <v>1356</v>
      </c>
      <c r="G96" s="301"/>
      <c r="H96" s="277" t="s">
        <v>1393</v>
      </c>
      <c r="I96" s="277" t="s">
        <v>1391</v>
      </c>
      <c r="J96" s="277"/>
      <c r="K96" s="291"/>
    </row>
    <row r="97" s="1" customFormat="1" ht="15" customHeight="1">
      <c r="B97" s="302"/>
      <c r="C97" s="277" t="s">
        <v>49</v>
      </c>
      <c r="D97" s="277"/>
      <c r="E97" s="277"/>
      <c r="F97" s="300" t="s">
        <v>1356</v>
      </c>
      <c r="G97" s="301"/>
      <c r="H97" s="277" t="s">
        <v>1394</v>
      </c>
      <c r="I97" s="277" t="s">
        <v>1391</v>
      </c>
      <c r="J97" s="277"/>
      <c r="K97" s="291"/>
    </row>
    <row r="98" s="1" customFormat="1" ht="15" customHeight="1">
      <c r="B98" s="305"/>
      <c r="C98" s="306"/>
      <c r="D98" s="306"/>
      <c r="E98" s="306"/>
      <c r="F98" s="306"/>
      <c r="G98" s="306"/>
      <c r="H98" s="306"/>
      <c r="I98" s="306"/>
      <c r="J98" s="306"/>
      <c r="K98" s="307"/>
    </row>
    <row r="99" s="1" customFormat="1" ht="18.75" customHeight="1">
      <c r="B99" s="308"/>
      <c r="C99" s="309"/>
      <c r="D99" s="309"/>
      <c r="E99" s="309"/>
      <c r="F99" s="309"/>
      <c r="G99" s="309"/>
      <c r="H99" s="309"/>
      <c r="I99" s="309"/>
      <c r="J99" s="309"/>
      <c r="K99" s="308"/>
    </row>
    <row r="100" s="1" customFormat="1" ht="18.75" customHeight="1">
      <c r="B100" s="285"/>
      <c r="C100" s="285"/>
      <c r="D100" s="285"/>
      <c r="E100" s="285"/>
      <c r="F100" s="285"/>
      <c r="G100" s="285"/>
      <c r="H100" s="285"/>
      <c r="I100" s="285"/>
      <c r="J100" s="285"/>
      <c r="K100" s="285"/>
    </row>
    <row r="101" s="1" customFormat="1" ht="7.5" customHeight="1">
      <c r="B101" s="286"/>
      <c r="C101" s="287"/>
      <c r="D101" s="287"/>
      <c r="E101" s="287"/>
      <c r="F101" s="287"/>
      <c r="G101" s="287"/>
      <c r="H101" s="287"/>
      <c r="I101" s="287"/>
      <c r="J101" s="287"/>
      <c r="K101" s="288"/>
    </row>
    <row r="102" s="1" customFormat="1" ht="45" customHeight="1">
      <c r="B102" s="289"/>
      <c r="C102" s="290" t="s">
        <v>1395</v>
      </c>
      <c r="D102" s="290"/>
      <c r="E102" s="290"/>
      <c r="F102" s="290"/>
      <c r="G102" s="290"/>
      <c r="H102" s="290"/>
      <c r="I102" s="290"/>
      <c r="J102" s="290"/>
      <c r="K102" s="291"/>
    </row>
    <row r="103" s="1" customFormat="1" ht="17.25" customHeight="1">
      <c r="B103" s="289"/>
      <c r="C103" s="292" t="s">
        <v>1350</v>
      </c>
      <c r="D103" s="292"/>
      <c r="E103" s="292"/>
      <c r="F103" s="292" t="s">
        <v>1351</v>
      </c>
      <c r="G103" s="293"/>
      <c r="H103" s="292" t="s">
        <v>55</v>
      </c>
      <c r="I103" s="292" t="s">
        <v>58</v>
      </c>
      <c r="J103" s="292" t="s">
        <v>1352</v>
      </c>
      <c r="K103" s="291"/>
    </row>
    <row r="104" s="1" customFormat="1" ht="17.25" customHeight="1">
      <c r="B104" s="289"/>
      <c r="C104" s="294" t="s">
        <v>1353</v>
      </c>
      <c r="D104" s="294"/>
      <c r="E104" s="294"/>
      <c r="F104" s="295" t="s">
        <v>1354</v>
      </c>
      <c r="G104" s="296"/>
      <c r="H104" s="294"/>
      <c r="I104" s="294"/>
      <c r="J104" s="294" t="s">
        <v>1355</v>
      </c>
      <c r="K104" s="291"/>
    </row>
    <row r="105" s="1" customFormat="1" ht="5.25" customHeight="1">
      <c r="B105" s="289"/>
      <c r="C105" s="292"/>
      <c r="D105" s="292"/>
      <c r="E105" s="292"/>
      <c r="F105" s="292"/>
      <c r="G105" s="310"/>
      <c r="H105" s="292"/>
      <c r="I105" s="292"/>
      <c r="J105" s="292"/>
      <c r="K105" s="291"/>
    </row>
    <row r="106" s="1" customFormat="1" ht="15" customHeight="1">
      <c r="B106" s="289"/>
      <c r="C106" s="277" t="s">
        <v>54</v>
      </c>
      <c r="D106" s="299"/>
      <c r="E106" s="299"/>
      <c r="F106" s="300" t="s">
        <v>1356</v>
      </c>
      <c r="G106" s="277"/>
      <c r="H106" s="277" t="s">
        <v>1396</v>
      </c>
      <c r="I106" s="277" t="s">
        <v>1358</v>
      </c>
      <c r="J106" s="277">
        <v>20</v>
      </c>
      <c r="K106" s="291"/>
    </row>
    <row r="107" s="1" customFormat="1" ht="15" customHeight="1">
      <c r="B107" s="289"/>
      <c r="C107" s="277" t="s">
        <v>1359</v>
      </c>
      <c r="D107" s="277"/>
      <c r="E107" s="277"/>
      <c r="F107" s="300" t="s">
        <v>1356</v>
      </c>
      <c r="G107" s="277"/>
      <c r="H107" s="277" t="s">
        <v>1396</v>
      </c>
      <c r="I107" s="277" t="s">
        <v>1358</v>
      </c>
      <c r="J107" s="277">
        <v>120</v>
      </c>
      <c r="K107" s="291"/>
    </row>
    <row r="108" s="1" customFormat="1" ht="15" customHeight="1">
      <c r="B108" s="302"/>
      <c r="C108" s="277" t="s">
        <v>1361</v>
      </c>
      <c r="D108" s="277"/>
      <c r="E108" s="277"/>
      <c r="F108" s="300" t="s">
        <v>1362</v>
      </c>
      <c r="G108" s="277"/>
      <c r="H108" s="277" t="s">
        <v>1396</v>
      </c>
      <c r="I108" s="277" t="s">
        <v>1358</v>
      </c>
      <c r="J108" s="277">
        <v>50</v>
      </c>
      <c r="K108" s="291"/>
    </row>
    <row r="109" s="1" customFormat="1" ht="15" customHeight="1">
      <c r="B109" s="302"/>
      <c r="C109" s="277" t="s">
        <v>1364</v>
      </c>
      <c r="D109" s="277"/>
      <c r="E109" s="277"/>
      <c r="F109" s="300" t="s">
        <v>1356</v>
      </c>
      <c r="G109" s="277"/>
      <c r="H109" s="277" t="s">
        <v>1396</v>
      </c>
      <c r="I109" s="277" t="s">
        <v>1366</v>
      </c>
      <c r="J109" s="277"/>
      <c r="K109" s="291"/>
    </row>
    <row r="110" s="1" customFormat="1" ht="15" customHeight="1">
      <c r="B110" s="302"/>
      <c r="C110" s="277" t="s">
        <v>1375</v>
      </c>
      <c r="D110" s="277"/>
      <c r="E110" s="277"/>
      <c r="F110" s="300" t="s">
        <v>1362</v>
      </c>
      <c r="G110" s="277"/>
      <c r="H110" s="277" t="s">
        <v>1396</v>
      </c>
      <c r="I110" s="277" t="s">
        <v>1358</v>
      </c>
      <c r="J110" s="277">
        <v>50</v>
      </c>
      <c r="K110" s="291"/>
    </row>
    <row r="111" s="1" customFormat="1" ht="15" customHeight="1">
      <c r="B111" s="302"/>
      <c r="C111" s="277" t="s">
        <v>1383</v>
      </c>
      <c r="D111" s="277"/>
      <c r="E111" s="277"/>
      <c r="F111" s="300" t="s">
        <v>1362</v>
      </c>
      <c r="G111" s="277"/>
      <c r="H111" s="277" t="s">
        <v>1396</v>
      </c>
      <c r="I111" s="277" t="s">
        <v>1358</v>
      </c>
      <c r="J111" s="277">
        <v>50</v>
      </c>
      <c r="K111" s="291"/>
    </row>
    <row r="112" s="1" customFormat="1" ht="15" customHeight="1">
      <c r="B112" s="302"/>
      <c r="C112" s="277" t="s">
        <v>1381</v>
      </c>
      <c r="D112" s="277"/>
      <c r="E112" s="277"/>
      <c r="F112" s="300" t="s">
        <v>1362</v>
      </c>
      <c r="G112" s="277"/>
      <c r="H112" s="277" t="s">
        <v>1396</v>
      </c>
      <c r="I112" s="277" t="s">
        <v>1358</v>
      </c>
      <c r="J112" s="277">
        <v>50</v>
      </c>
      <c r="K112" s="291"/>
    </row>
    <row r="113" s="1" customFormat="1" ht="15" customHeight="1">
      <c r="B113" s="302"/>
      <c r="C113" s="277" t="s">
        <v>54</v>
      </c>
      <c r="D113" s="277"/>
      <c r="E113" s="277"/>
      <c r="F113" s="300" t="s">
        <v>1356</v>
      </c>
      <c r="G113" s="277"/>
      <c r="H113" s="277" t="s">
        <v>1397</v>
      </c>
      <c r="I113" s="277" t="s">
        <v>1358</v>
      </c>
      <c r="J113" s="277">
        <v>20</v>
      </c>
      <c r="K113" s="291"/>
    </row>
    <row r="114" s="1" customFormat="1" ht="15" customHeight="1">
      <c r="B114" s="302"/>
      <c r="C114" s="277" t="s">
        <v>1398</v>
      </c>
      <c r="D114" s="277"/>
      <c r="E114" s="277"/>
      <c r="F114" s="300" t="s">
        <v>1356</v>
      </c>
      <c r="G114" s="277"/>
      <c r="H114" s="277" t="s">
        <v>1399</v>
      </c>
      <c r="I114" s="277" t="s">
        <v>1358</v>
      </c>
      <c r="J114" s="277">
        <v>120</v>
      </c>
      <c r="K114" s="291"/>
    </row>
    <row r="115" s="1" customFormat="1" ht="15" customHeight="1">
      <c r="B115" s="302"/>
      <c r="C115" s="277" t="s">
        <v>39</v>
      </c>
      <c r="D115" s="277"/>
      <c r="E115" s="277"/>
      <c r="F115" s="300" t="s">
        <v>1356</v>
      </c>
      <c r="G115" s="277"/>
      <c r="H115" s="277" t="s">
        <v>1400</v>
      </c>
      <c r="I115" s="277" t="s">
        <v>1391</v>
      </c>
      <c r="J115" s="277"/>
      <c r="K115" s="291"/>
    </row>
    <row r="116" s="1" customFormat="1" ht="15" customHeight="1">
      <c r="B116" s="302"/>
      <c r="C116" s="277" t="s">
        <v>49</v>
      </c>
      <c r="D116" s="277"/>
      <c r="E116" s="277"/>
      <c r="F116" s="300" t="s">
        <v>1356</v>
      </c>
      <c r="G116" s="277"/>
      <c r="H116" s="277" t="s">
        <v>1401</v>
      </c>
      <c r="I116" s="277" t="s">
        <v>1391</v>
      </c>
      <c r="J116" s="277"/>
      <c r="K116" s="291"/>
    </row>
    <row r="117" s="1" customFormat="1" ht="15" customHeight="1">
      <c r="B117" s="302"/>
      <c r="C117" s="277" t="s">
        <v>58</v>
      </c>
      <c r="D117" s="277"/>
      <c r="E117" s="277"/>
      <c r="F117" s="300" t="s">
        <v>1356</v>
      </c>
      <c r="G117" s="277"/>
      <c r="H117" s="277" t="s">
        <v>1402</v>
      </c>
      <c r="I117" s="277" t="s">
        <v>1403</v>
      </c>
      <c r="J117" s="277"/>
      <c r="K117" s="291"/>
    </row>
    <row r="118" s="1" customFormat="1" ht="15" customHeight="1">
      <c r="B118" s="305"/>
      <c r="C118" s="311"/>
      <c r="D118" s="311"/>
      <c r="E118" s="311"/>
      <c r="F118" s="311"/>
      <c r="G118" s="311"/>
      <c r="H118" s="311"/>
      <c r="I118" s="311"/>
      <c r="J118" s="311"/>
      <c r="K118" s="307"/>
    </row>
    <row r="119" s="1" customFormat="1" ht="18.75" customHeight="1">
      <c r="B119" s="312"/>
      <c r="C119" s="313"/>
      <c r="D119" s="313"/>
      <c r="E119" s="313"/>
      <c r="F119" s="314"/>
      <c r="G119" s="313"/>
      <c r="H119" s="313"/>
      <c r="I119" s="313"/>
      <c r="J119" s="313"/>
      <c r="K119" s="312"/>
    </row>
    <row r="120" s="1" customFormat="1" ht="18.75" customHeight="1">
      <c r="B120" s="285"/>
      <c r="C120" s="285"/>
      <c r="D120" s="285"/>
      <c r="E120" s="285"/>
      <c r="F120" s="285"/>
      <c r="G120" s="285"/>
      <c r="H120" s="285"/>
      <c r="I120" s="285"/>
      <c r="J120" s="285"/>
      <c r="K120" s="285"/>
    </row>
    <row r="121" s="1" customFormat="1" ht="7.5" customHeight="1">
      <c r="B121" s="315"/>
      <c r="C121" s="316"/>
      <c r="D121" s="316"/>
      <c r="E121" s="316"/>
      <c r="F121" s="316"/>
      <c r="G121" s="316"/>
      <c r="H121" s="316"/>
      <c r="I121" s="316"/>
      <c r="J121" s="316"/>
      <c r="K121" s="317"/>
    </row>
    <row r="122" s="1" customFormat="1" ht="45" customHeight="1">
      <c r="B122" s="318"/>
      <c r="C122" s="268" t="s">
        <v>1404</v>
      </c>
      <c r="D122" s="268"/>
      <c r="E122" s="268"/>
      <c r="F122" s="268"/>
      <c r="G122" s="268"/>
      <c r="H122" s="268"/>
      <c r="I122" s="268"/>
      <c r="J122" s="268"/>
      <c r="K122" s="319"/>
    </row>
    <row r="123" s="1" customFormat="1" ht="17.25" customHeight="1">
      <c r="B123" s="320"/>
      <c r="C123" s="292" t="s">
        <v>1350</v>
      </c>
      <c r="D123" s="292"/>
      <c r="E123" s="292"/>
      <c r="F123" s="292" t="s">
        <v>1351</v>
      </c>
      <c r="G123" s="293"/>
      <c r="H123" s="292" t="s">
        <v>55</v>
      </c>
      <c r="I123" s="292" t="s">
        <v>58</v>
      </c>
      <c r="J123" s="292" t="s">
        <v>1352</v>
      </c>
      <c r="K123" s="321"/>
    </row>
    <row r="124" s="1" customFormat="1" ht="17.25" customHeight="1">
      <c r="B124" s="320"/>
      <c r="C124" s="294" t="s">
        <v>1353</v>
      </c>
      <c r="D124" s="294"/>
      <c r="E124" s="294"/>
      <c r="F124" s="295" t="s">
        <v>1354</v>
      </c>
      <c r="G124" s="296"/>
      <c r="H124" s="294"/>
      <c r="I124" s="294"/>
      <c r="J124" s="294" t="s">
        <v>1355</v>
      </c>
      <c r="K124" s="321"/>
    </row>
    <row r="125" s="1" customFormat="1" ht="5.25" customHeight="1">
      <c r="B125" s="322"/>
      <c r="C125" s="297"/>
      <c r="D125" s="297"/>
      <c r="E125" s="297"/>
      <c r="F125" s="297"/>
      <c r="G125" s="323"/>
      <c r="H125" s="297"/>
      <c r="I125" s="297"/>
      <c r="J125" s="297"/>
      <c r="K125" s="324"/>
    </row>
    <row r="126" s="1" customFormat="1" ht="15" customHeight="1">
      <c r="B126" s="322"/>
      <c r="C126" s="277" t="s">
        <v>1359</v>
      </c>
      <c r="D126" s="299"/>
      <c r="E126" s="299"/>
      <c r="F126" s="300" t="s">
        <v>1356</v>
      </c>
      <c r="G126" s="277"/>
      <c r="H126" s="277" t="s">
        <v>1396</v>
      </c>
      <c r="I126" s="277" t="s">
        <v>1358</v>
      </c>
      <c r="J126" s="277">
        <v>120</v>
      </c>
      <c r="K126" s="325"/>
    </row>
    <row r="127" s="1" customFormat="1" ht="15" customHeight="1">
      <c r="B127" s="322"/>
      <c r="C127" s="277" t="s">
        <v>1405</v>
      </c>
      <c r="D127" s="277"/>
      <c r="E127" s="277"/>
      <c r="F127" s="300" t="s">
        <v>1356</v>
      </c>
      <c r="G127" s="277"/>
      <c r="H127" s="277" t="s">
        <v>1406</v>
      </c>
      <c r="I127" s="277" t="s">
        <v>1358</v>
      </c>
      <c r="J127" s="277" t="s">
        <v>1407</v>
      </c>
      <c r="K127" s="325"/>
    </row>
    <row r="128" s="1" customFormat="1" ht="15" customHeight="1">
      <c r="B128" s="322"/>
      <c r="C128" s="277" t="s">
        <v>1304</v>
      </c>
      <c r="D128" s="277"/>
      <c r="E128" s="277"/>
      <c r="F128" s="300" t="s">
        <v>1356</v>
      </c>
      <c r="G128" s="277"/>
      <c r="H128" s="277" t="s">
        <v>1408</v>
      </c>
      <c r="I128" s="277" t="s">
        <v>1358</v>
      </c>
      <c r="J128" s="277" t="s">
        <v>1407</v>
      </c>
      <c r="K128" s="325"/>
    </row>
    <row r="129" s="1" customFormat="1" ht="15" customHeight="1">
      <c r="B129" s="322"/>
      <c r="C129" s="277" t="s">
        <v>1367</v>
      </c>
      <c r="D129" s="277"/>
      <c r="E129" s="277"/>
      <c r="F129" s="300" t="s">
        <v>1362</v>
      </c>
      <c r="G129" s="277"/>
      <c r="H129" s="277" t="s">
        <v>1368</v>
      </c>
      <c r="I129" s="277" t="s">
        <v>1358</v>
      </c>
      <c r="J129" s="277">
        <v>15</v>
      </c>
      <c r="K129" s="325"/>
    </row>
    <row r="130" s="1" customFormat="1" ht="15" customHeight="1">
      <c r="B130" s="322"/>
      <c r="C130" s="303" t="s">
        <v>1369</v>
      </c>
      <c r="D130" s="303"/>
      <c r="E130" s="303"/>
      <c r="F130" s="304" t="s">
        <v>1362</v>
      </c>
      <c r="G130" s="303"/>
      <c r="H130" s="303" t="s">
        <v>1370</v>
      </c>
      <c r="I130" s="303" t="s">
        <v>1358</v>
      </c>
      <c r="J130" s="303">
        <v>15</v>
      </c>
      <c r="K130" s="325"/>
    </row>
    <row r="131" s="1" customFormat="1" ht="15" customHeight="1">
      <c r="B131" s="322"/>
      <c r="C131" s="303" t="s">
        <v>1371</v>
      </c>
      <c r="D131" s="303"/>
      <c r="E131" s="303"/>
      <c r="F131" s="304" t="s">
        <v>1362</v>
      </c>
      <c r="G131" s="303"/>
      <c r="H131" s="303" t="s">
        <v>1372</v>
      </c>
      <c r="I131" s="303" t="s">
        <v>1358</v>
      </c>
      <c r="J131" s="303">
        <v>20</v>
      </c>
      <c r="K131" s="325"/>
    </row>
    <row r="132" s="1" customFormat="1" ht="15" customHeight="1">
      <c r="B132" s="322"/>
      <c r="C132" s="303" t="s">
        <v>1373</v>
      </c>
      <c r="D132" s="303"/>
      <c r="E132" s="303"/>
      <c r="F132" s="304" t="s">
        <v>1362</v>
      </c>
      <c r="G132" s="303"/>
      <c r="H132" s="303" t="s">
        <v>1374</v>
      </c>
      <c r="I132" s="303" t="s">
        <v>1358</v>
      </c>
      <c r="J132" s="303">
        <v>20</v>
      </c>
      <c r="K132" s="325"/>
    </row>
    <row r="133" s="1" customFormat="1" ht="15" customHeight="1">
      <c r="B133" s="322"/>
      <c r="C133" s="277" t="s">
        <v>1361</v>
      </c>
      <c r="D133" s="277"/>
      <c r="E133" s="277"/>
      <c r="F133" s="300" t="s">
        <v>1362</v>
      </c>
      <c r="G133" s="277"/>
      <c r="H133" s="277" t="s">
        <v>1396</v>
      </c>
      <c r="I133" s="277" t="s">
        <v>1358</v>
      </c>
      <c r="J133" s="277">
        <v>50</v>
      </c>
      <c r="K133" s="325"/>
    </row>
    <row r="134" s="1" customFormat="1" ht="15" customHeight="1">
      <c r="B134" s="322"/>
      <c r="C134" s="277" t="s">
        <v>1375</v>
      </c>
      <c r="D134" s="277"/>
      <c r="E134" s="277"/>
      <c r="F134" s="300" t="s">
        <v>1362</v>
      </c>
      <c r="G134" s="277"/>
      <c r="H134" s="277" t="s">
        <v>1396</v>
      </c>
      <c r="I134" s="277" t="s">
        <v>1358</v>
      </c>
      <c r="J134" s="277">
        <v>50</v>
      </c>
      <c r="K134" s="325"/>
    </row>
    <row r="135" s="1" customFormat="1" ht="15" customHeight="1">
      <c r="B135" s="322"/>
      <c r="C135" s="277" t="s">
        <v>1381</v>
      </c>
      <c r="D135" s="277"/>
      <c r="E135" s="277"/>
      <c r="F135" s="300" t="s">
        <v>1362</v>
      </c>
      <c r="G135" s="277"/>
      <c r="H135" s="277" t="s">
        <v>1396</v>
      </c>
      <c r="I135" s="277" t="s">
        <v>1358</v>
      </c>
      <c r="J135" s="277">
        <v>50</v>
      </c>
      <c r="K135" s="325"/>
    </row>
    <row r="136" s="1" customFormat="1" ht="15" customHeight="1">
      <c r="B136" s="322"/>
      <c r="C136" s="277" t="s">
        <v>1383</v>
      </c>
      <c r="D136" s="277"/>
      <c r="E136" s="277"/>
      <c r="F136" s="300" t="s">
        <v>1362</v>
      </c>
      <c r="G136" s="277"/>
      <c r="H136" s="277" t="s">
        <v>1396</v>
      </c>
      <c r="I136" s="277" t="s">
        <v>1358</v>
      </c>
      <c r="J136" s="277">
        <v>50</v>
      </c>
      <c r="K136" s="325"/>
    </row>
    <row r="137" s="1" customFormat="1" ht="15" customHeight="1">
      <c r="B137" s="322"/>
      <c r="C137" s="277" t="s">
        <v>1384</v>
      </c>
      <c r="D137" s="277"/>
      <c r="E137" s="277"/>
      <c r="F137" s="300" t="s">
        <v>1362</v>
      </c>
      <c r="G137" s="277"/>
      <c r="H137" s="277" t="s">
        <v>1409</v>
      </c>
      <c r="I137" s="277" t="s">
        <v>1358</v>
      </c>
      <c r="J137" s="277">
        <v>255</v>
      </c>
      <c r="K137" s="325"/>
    </row>
    <row r="138" s="1" customFormat="1" ht="15" customHeight="1">
      <c r="B138" s="322"/>
      <c r="C138" s="277" t="s">
        <v>1386</v>
      </c>
      <c r="D138" s="277"/>
      <c r="E138" s="277"/>
      <c r="F138" s="300" t="s">
        <v>1356</v>
      </c>
      <c r="G138" s="277"/>
      <c r="H138" s="277" t="s">
        <v>1410</v>
      </c>
      <c r="I138" s="277" t="s">
        <v>1388</v>
      </c>
      <c r="J138" s="277"/>
      <c r="K138" s="325"/>
    </row>
    <row r="139" s="1" customFormat="1" ht="15" customHeight="1">
      <c r="B139" s="322"/>
      <c r="C139" s="277" t="s">
        <v>1389</v>
      </c>
      <c r="D139" s="277"/>
      <c r="E139" s="277"/>
      <c r="F139" s="300" t="s">
        <v>1356</v>
      </c>
      <c r="G139" s="277"/>
      <c r="H139" s="277" t="s">
        <v>1411</v>
      </c>
      <c r="I139" s="277" t="s">
        <v>1391</v>
      </c>
      <c r="J139" s="277"/>
      <c r="K139" s="325"/>
    </row>
    <row r="140" s="1" customFormat="1" ht="15" customHeight="1">
      <c r="B140" s="322"/>
      <c r="C140" s="277" t="s">
        <v>1392</v>
      </c>
      <c r="D140" s="277"/>
      <c r="E140" s="277"/>
      <c r="F140" s="300" t="s">
        <v>1356</v>
      </c>
      <c r="G140" s="277"/>
      <c r="H140" s="277" t="s">
        <v>1392</v>
      </c>
      <c r="I140" s="277" t="s">
        <v>1391</v>
      </c>
      <c r="J140" s="277"/>
      <c r="K140" s="325"/>
    </row>
    <row r="141" s="1" customFormat="1" ht="15" customHeight="1">
      <c r="B141" s="322"/>
      <c r="C141" s="277" t="s">
        <v>39</v>
      </c>
      <c r="D141" s="277"/>
      <c r="E141" s="277"/>
      <c r="F141" s="300" t="s">
        <v>1356</v>
      </c>
      <c r="G141" s="277"/>
      <c r="H141" s="277" t="s">
        <v>1412</v>
      </c>
      <c r="I141" s="277" t="s">
        <v>1391</v>
      </c>
      <c r="J141" s="277"/>
      <c r="K141" s="325"/>
    </row>
    <row r="142" s="1" customFormat="1" ht="15" customHeight="1">
      <c r="B142" s="322"/>
      <c r="C142" s="277" t="s">
        <v>1413</v>
      </c>
      <c r="D142" s="277"/>
      <c r="E142" s="277"/>
      <c r="F142" s="300" t="s">
        <v>1356</v>
      </c>
      <c r="G142" s="277"/>
      <c r="H142" s="277" t="s">
        <v>1414</v>
      </c>
      <c r="I142" s="277" t="s">
        <v>1391</v>
      </c>
      <c r="J142" s="277"/>
      <c r="K142" s="325"/>
    </row>
    <row r="143" s="1" customFormat="1" ht="15" customHeight="1">
      <c r="B143" s="326"/>
      <c r="C143" s="327"/>
      <c r="D143" s="327"/>
      <c r="E143" s="327"/>
      <c r="F143" s="327"/>
      <c r="G143" s="327"/>
      <c r="H143" s="327"/>
      <c r="I143" s="327"/>
      <c r="J143" s="327"/>
      <c r="K143" s="328"/>
    </row>
    <row r="144" s="1" customFormat="1" ht="18.75" customHeight="1">
      <c r="B144" s="313"/>
      <c r="C144" s="313"/>
      <c r="D144" s="313"/>
      <c r="E144" s="313"/>
      <c r="F144" s="314"/>
      <c r="G144" s="313"/>
      <c r="H144" s="313"/>
      <c r="I144" s="313"/>
      <c r="J144" s="313"/>
      <c r="K144" s="313"/>
    </row>
    <row r="145" s="1" customFormat="1" ht="18.75" customHeight="1">
      <c r="B145" s="285"/>
      <c r="C145" s="285"/>
      <c r="D145" s="285"/>
      <c r="E145" s="285"/>
      <c r="F145" s="285"/>
      <c r="G145" s="285"/>
      <c r="H145" s="285"/>
      <c r="I145" s="285"/>
      <c r="J145" s="285"/>
      <c r="K145" s="285"/>
    </row>
    <row r="146" s="1" customFormat="1" ht="7.5" customHeight="1">
      <c r="B146" s="286"/>
      <c r="C146" s="287"/>
      <c r="D146" s="287"/>
      <c r="E146" s="287"/>
      <c r="F146" s="287"/>
      <c r="G146" s="287"/>
      <c r="H146" s="287"/>
      <c r="I146" s="287"/>
      <c r="J146" s="287"/>
      <c r="K146" s="288"/>
    </row>
    <row r="147" s="1" customFormat="1" ht="45" customHeight="1">
      <c r="B147" s="289"/>
      <c r="C147" s="290" t="s">
        <v>1415</v>
      </c>
      <c r="D147" s="290"/>
      <c r="E147" s="290"/>
      <c r="F147" s="290"/>
      <c r="G147" s="290"/>
      <c r="H147" s="290"/>
      <c r="I147" s="290"/>
      <c r="J147" s="290"/>
      <c r="K147" s="291"/>
    </row>
    <row r="148" s="1" customFormat="1" ht="17.25" customHeight="1">
      <c r="B148" s="289"/>
      <c r="C148" s="292" t="s">
        <v>1350</v>
      </c>
      <c r="D148" s="292"/>
      <c r="E148" s="292"/>
      <c r="F148" s="292" t="s">
        <v>1351</v>
      </c>
      <c r="G148" s="293"/>
      <c r="H148" s="292" t="s">
        <v>55</v>
      </c>
      <c r="I148" s="292" t="s">
        <v>58</v>
      </c>
      <c r="J148" s="292" t="s">
        <v>1352</v>
      </c>
      <c r="K148" s="291"/>
    </row>
    <row r="149" s="1" customFormat="1" ht="17.25" customHeight="1">
      <c r="B149" s="289"/>
      <c r="C149" s="294" t="s">
        <v>1353</v>
      </c>
      <c r="D149" s="294"/>
      <c r="E149" s="294"/>
      <c r="F149" s="295" t="s">
        <v>1354</v>
      </c>
      <c r="G149" s="296"/>
      <c r="H149" s="294"/>
      <c r="I149" s="294"/>
      <c r="J149" s="294" t="s">
        <v>1355</v>
      </c>
      <c r="K149" s="291"/>
    </row>
    <row r="150" s="1" customFormat="1" ht="5.25" customHeight="1">
      <c r="B150" s="302"/>
      <c r="C150" s="297"/>
      <c r="D150" s="297"/>
      <c r="E150" s="297"/>
      <c r="F150" s="297"/>
      <c r="G150" s="298"/>
      <c r="H150" s="297"/>
      <c r="I150" s="297"/>
      <c r="J150" s="297"/>
      <c r="K150" s="325"/>
    </row>
    <row r="151" s="1" customFormat="1" ht="15" customHeight="1">
      <c r="B151" s="302"/>
      <c r="C151" s="329" t="s">
        <v>1359</v>
      </c>
      <c r="D151" s="277"/>
      <c r="E151" s="277"/>
      <c r="F151" s="330" t="s">
        <v>1356</v>
      </c>
      <c r="G151" s="277"/>
      <c r="H151" s="329" t="s">
        <v>1396</v>
      </c>
      <c r="I151" s="329" t="s">
        <v>1358</v>
      </c>
      <c r="J151" s="329">
        <v>120</v>
      </c>
      <c r="K151" s="325"/>
    </row>
    <row r="152" s="1" customFormat="1" ht="15" customHeight="1">
      <c r="B152" s="302"/>
      <c r="C152" s="329" t="s">
        <v>1405</v>
      </c>
      <c r="D152" s="277"/>
      <c r="E152" s="277"/>
      <c r="F152" s="330" t="s">
        <v>1356</v>
      </c>
      <c r="G152" s="277"/>
      <c r="H152" s="329" t="s">
        <v>1416</v>
      </c>
      <c r="I152" s="329" t="s">
        <v>1358</v>
      </c>
      <c r="J152" s="329" t="s">
        <v>1407</v>
      </c>
      <c r="K152" s="325"/>
    </row>
    <row r="153" s="1" customFormat="1" ht="15" customHeight="1">
      <c r="B153" s="302"/>
      <c r="C153" s="329" t="s">
        <v>1304</v>
      </c>
      <c r="D153" s="277"/>
      <c r="E153" s="277"/>
      <c r="F153" s="330" t="s">
        <v>1356</v>
      </c>
      <c r="G153" s="277"/>
      <c r="H153" s="329" t="s">
        <v>1417</v>
      </c>
      <c r="I153" s="329" t="s">
        <v>1358</v>
      </c>
      <c r="J153" s="329" t="s">
        <v>1407</v>
      </c>
      <c r="K153" s="325"/>
    </row>
    <row r="154" s="1" customFormat="1" ht="15" customHeight="1">
      <c r="B154" s="302"/>
      <c r="C154" s="329" t="s">
        <v>1361</v>
      </c>
      <c r="D154" s="277"/>
      <c r="E154" s="277"/>
      <c r="F154" s="330" t="s">
        <v>1362</v>
      </c>
      <c r="G154" s="277"/>
      <c r="H154" s="329" t="s">
        <v>1396</v>
      </c>
      <c r="I154" s="329" t="s">
        <v>1358</v>
      </c>
      <c r="J154" s="329">
        <v>50</v>
      </c>
      <c r="K154" s="325"/>
    </row>
    <row r="155" s="1" customFormat="1" ht="15" customHeight="1">
      <c r="B155" s="302"/>
      <c r="C155" s="329" t="s">
        <v>1364</v>
      </c>
      <c r="D155" s="277"/>
      <c r="E155" s="277"/>
      <c r="F155" s="330" t="s">
        <v>1356</v>
      </c>
      <c r="G155" s="277"/>
      <c r="H155" s="329" t="s">
        <v>1396</v>
      </c>
      <c r="I155" s="329" t="s">
        <v>1366</v>
      </c>
      <c r="J155" s="329"/>
      <c r="K155" s="325"/>
    </row>
    <row r="156" s="1" customFormat="1" ht="15" customHeight="1">
      <c r="B156" s="302"/>
      <c r="C156" s="329" t="s">
        <v>1375</v>
      </c>
      <c r="D156" s="277"/>
      <c r="E156" s="277"/>
      <c r="F156" s="330" t="s">
        <v>1362</v>
      </c>
      <c r="G156" s="277"/>
      <c r="H156" s="329" t="s">
        <v>1396</v>
      </c>
      <c r="I156" s="329" t="s">
        <v>1358</v>
      </c>
      <c r="J156" s="329">
        <v>50</v>
      </c>
      <c r="K156" s="325"/>
    </row>
    <row r="157" s="1" customFormat="1" ht="15" customHeight="1">
      <c r="B157" s="302"/>
      <c r="C157" s="329" t="s">
        <v>1383</v>
      </c>
      <c r="D157" s="277"/>
      <c r="E157" s="277"/>
      <c r="F157" s="330" t="s">
        <v>1362</v>
      </c>
      <c r="G157" s="277"/>
      <c r="H157" s="329" t="s">
        <v>1396</v>
      </c>
      <c r="I157" s="329" t="s">
        <v>1358</v>
      </c>
      <c r="J157" s="329">
        <v>50</v>
      </c>
      <c r="K157" s="325"/>
    </row>
    <row r="158" s="1" customFormat="1" ht="15" customHeight="1">
      <c r="B158" s="302"/>
      <c r="C158" s="329" t="s">
        <v>1381</v>
      </c>
      <c r="D158" s="277"/>
      <c r="E158" s="277"/>
      <c r="F158" s="330" t="s">
        <v>1362</v>
      </c>
      <c r="G158" s="277"/>
      <c r="H158" s="329" t="s">
        <v>1396</v>
      </c>
      <c r="I158" s="329" t="s">
        <v>1358</v>
      </c>
      <c r="J158" s="329">
        <v>50</v>
      </c>
      <c r="K158" s="325"/>
    </row>
    <row r="159" s="1" customFormat="1" ht="15" customHeight="1">
      <c r="B159" s="302"/>
      <c r="C159" s="329" t="s">
        <v>91</v>
      </c>
      <c r="D159" s="277"/>
      <c r="E159" s="277"/>
      <c r="F159" s="330" t="s">
        <v>1356</v>
      </c>
      <c r="G159" s="277"/>
      <c r="H159" s="329" t="s">
        <v>1418</v>
      </c>
      <c r="I159" s="329" t="s">
        <v>1358</v>
      </c>
      <c r="J159" s="329" t="s">
        <v>1419</v>
      </c>
      <c r="K159" s="325"/>
    </row>
    <row r="160" s="1" customFormat="1" ht="15" customHeight="1">
      <c r="B160" s="302"/>
      <c r="C160" s="329" t="s">
        <v>1420</v>
      </c>
      <c r="D160" s="277"/>
      <c r="E160" s="277"/>
      <c r="F160" s="330" t="s">
        <v>1356</v>
      </c>
      <c r="G160" s="277"/>
      <c r="H160" s="329" t="s">
        <v>1421</v>
      </c>
      <c r="I160" s="329" t="s">
        <v>1391</v>
      </c>
      <c r="J160" s="329"/>
      <c r="K160" s="325"/>
    </row>
    <row r="161" s="1" customFormat="1" ht="15" customHeight="1">
      <c r="B161" s="331"/>
      <c r="C161" s="311"/>
      <c r="D161" s="311"/>
      <c r="E161" s="311"/>
      <c r="F161" s="311"/>
      <c r="G161" s="311"/>
      <c r="H161" s="311"/>
      <c r="I161" s="311"/>
      <c r="J161" s="311"/>
      <c r="K161" s="332"/>
    </row>
    <row r="162" s="1" customFormat="1" ht="18.75" customHeight="1">
      <c r="B162" s="313"/>
      <c r="C162" s="323"/>
      <c r="D162" s="323"/>
      <c r="E162" s="323"/>
      <c r="F162" s="333"/>
      <c r="G162" s="323"/>
      <c r="H162" s="323"/>
      <c r="I162" s="323"/>
      <c r="J162" s="323"/>
      <c r="K162" s="313"/>
    </row>
    <row r="163" s="1" customFormat="1" ht="18.75" customHeight="1">
      <c r="B163" s="285"/>
      <c r="C163" s="285"/>
      <c r="D163" s="285"/>
      <c r="E163" s="285"/>
      <c r="F163" s="285"/>
      <c r="G163" s="285"/>
      <c r="H163" s="285"/>
      <c r="I163" s="285"/>
      <c r="J163" s="285"/>
      <c r="K163" s="285"/>
    </row>
    <row r="164" s="1" customFormat="1" ht="7.5" customHeight="1">
      <c r="B164" s="264"/>
      <c r="C164" s="265"/>
      <c r="D164" s="265"/>
      <c r="E164" s="265"/>
      <c r="F164" s="265"/>
      <c r="G164" s="265"/>
      <c r="H164" s="265"/>
      <c r="I164" s="265"/>
      <c r="J164" s="265"/>
      <c r="K164" s="266"/>
    </row>
    <row r="165" s="1" customFormat="1" ht="45" customHeight="1">
      <c r="B165" s="267"/>
      <c r="C165" s="268" t="s">
        <v>1422</v>
      </c>
      <c r="D165" s="268"/>
      <c r="E165" s="268"/>
      <c r="F165" s="268"/>
      <c r="G165" s="268"/>
      <c r="H165" s="268"/>
      <c r="I165" s="268"/>
      <c r="J165" s="268"/>
      <c r="K165" s="269"/>
    </row>
    <row r="166" s="1" customFormat="1" ht="17.25" customHeight="1">
      <c r="B166" s="267"/>
      <c r="C166" s="292" t="s">
        <v>1350</v>
      </c>
      <c r="D166" s="292"/>
      <c r="E166" s="292"/>
      <c r="F166" s="292" t="s">
        <v>1351</v>
      </c>
      <c r="G166" s="334"/>
      <c r="H166" s="335" t="s">
        <v>55</v>
      </c>
      <c r="I166" s="335" t="s">
        <v>58</v>
      </c>
      <c r="J166" s="292" t="s">
        <v>1352</v>
      </c>
      <c r="K166" s="269"/>
    </row>
    <row r="167" s="1" customFormat="1" ht="17.25" customHeight="1">
      <c r="B167" s="270"/>
      <c r="C167" s="294" t="s">
        <v>1353</v>
      </c>
      <c r="D167" s="294"/>
      <c r="E167" s="294"/>
      <c r="F167" s="295" t="s">
        <v>1354</v>
      </c>
      <c r="G167" s="336"/>
      <c r="H167" s="337"/>
      <c r="I167" s="337"/>
      <c r="J167" s="294" t="s">
        <v>1355</v>
      </c>
      <c r="K167" s="272"/>
    </row>
    <row r="168" s="1" customFormat="1" ht="5.25" customHeight="1">
      <c r="B168" s="302"/>
      <c r="C168" s="297"/>
      <c r="D168" s="297"/>
      <c r="E168" s="297"/>
      <c r="F168" s="297"/>
      <c r="G168" s="298"/>
      <c r="H168" s="297"/>
      <c r="I168" s="297"/>
      <c r="J168" s="297"/>
      <c r="K168" s="325"/>
    </row>
    <row r="169" s="1" customFormat="1" ht="15" customHeight="1">
      <c r="B169" s="302"/>
      <c r="C169" s="277" t="s">
        <v>1359</v>
      </c>
      <c r="D169" s="277"/>
      <c r="E169" s="277"/>
      <c r="F169" s="300" t="s">
        <v>1356</v>
      </c>
      <c r="G169" s="277"/>
      <c r="H169" s="277" t="s">
        <v>1396</v>
      </c>
      <c r="I169" s="277" t="s">
        <v>1358</v>
      </c>
      <c r="J169" s="277">
        <v>120</v>
      </c>
      <c r="K169" s="325"/>
    </row>
    <row r="170" s="1" customFormat="1" ht="15" customHeight="1">
      <c r="B170" s="302"/>
      <c r="C170" s="277" t="s">
        <v>1405</v>
      </c>
      <c r="D170" s="277"/>
      <c r="E170" s="277"/>
      <c r="F170" s="300" t="s">
        <v>1356</v>
      </c>
      <c r="G170" s="277"/>
      <c r="H170" s="277" t="s">
        <v>1406</v>
      </c>
      <c r="I170" s="277" t="s">
        <v>1358</v>
      </c>
      <c r="J170" s="277" t="s">
        <v>1407</v>
      </c>
      <c r="K170" s="325"/>
    </row>
    <row r="171" s="1" customFormat="1" ht="15" customHeight="1">
      <c r="B171" s="302"/>
      <c r="C171" s="277" t="s">
        <v>1304</v>
      </c>
      <c r="D171" s="277"/>
      <c r="E171" s="277"/>
      <c r="F171" s="300" t="s">
        <v>1356</v>
      </c>
      <c r="G171" s="277"/>
      <c r="H171" s="277" t="s">
        <v>1423</v>
      </c>
      <c r="I171" s="277" t="s">
        <v>1358</v>
      </c>
      <c r="J171" s="277" t="s">
        <v>1407</v>
      </c>
      <c r="K171" s="325"/>
    </row>
    <row r="172" s="1" customFormat="1" ht="15" customHeight="1">
      <c r="B172" s="302"/>
      <c r="C172" s="277" t="s">
        <v>1361</v>
      </c>
      <c r="D172" s="277"/>
      <c r="E172" s="277"/>
      <c r="F172" s="300" t="s">
        <v>1362</v>
      </c>
      <c r="G172" s="277"/>
      <c r="H172" s="277" t="s">
        <v>1423</v>
      </c>
      <c r="I172" s="277" t="s">
        <v>1358</v>
      </c>
      <c r="J172" s="277">
        <v>50</v>
      </c>
      <c r="K172" s="325"/>
    </row>
    <row r="173" s="1" customFormat="1" ht="15" customHeight="1">
      <c r="B173" s="302"/>
      <c r="C173" s="277" t="s">
        <v>1364</v>
      </c>
      <c r="D173" s="277"/>
      <c r="E173" s="277"/>
      <c r="F173" s="300" t="s">
        <v>1356</v>
      </c>
      <c r="G173" s="277"/>
      <c r="H173" s="277" t="s">
        <v>1423</v>
      </c>
      <c r="I173" s="277" t="s">
        <v>1366</v>
      </c>
      <c r="J173" s="277"/>
      <c r="K173" s="325"/>
    </row>
    <row r="174" s="1" customFormat="1" ht="15" customHeight="1">
      <c r="B174" s="302"/>
      <c r="C174" s="277" t="s">
        <v>1375</v>
      </c>
      <c r="D174" s="277"/>
      <c r="E174" s="277"/>
      <c r="F174" s="300" t="s">
        <v>1362</v>
      </c>
      <c r="G174" s="277"/>
      <c r="H174" s="277" t="s">
        <v>1423</v>
      </c>
      <c r="I174" s="277" t="s">
        <v>1358</v>
      </c>
      <c r="J174" s="277">
        <v>50</v>
      </c>
      <c r="K174" s="325"/>
    </row>
    <row r="175" s="1" customFormat="1" ht="15" customHeight="1">
      <c r="B175" s="302"/>
      <c r="C175" s="277" t="s">
        <v>1383</v>
      </c>
      <c r="D175" s="277"/>
      <c r="E175" s="277"/>
      <c r="F175" s="300" t="s">
        <v>1362</v>
      </c>
      <c r="G175" s="277"/>
      <c r="H175" s="277" t="s">
        <v>1423</v>
      </c>
      <c r="I175" s="277" t="s">
        <v>1358</v>
      </c>
      <c r="J175" s="277">
        <v>50</v>
      </c>
      <c r="K175" s="325"/>
    </row>
    <row r="176" s="1" customFormat="1" ht="15" customHeight="1">
      <c r="B176" s="302"/>
      <c r="C176" s="277" t="s">
        <v>1381</v>
      </c>
      <c r="D176" s="277"/>
      <c r="E176" s="277"/>
      <c r="F176" s="300" t="s">
        <v>1362</v>
      </c>
      <c r="G176" s="277"/>
      <c r="H176" s="277" t="s">
        <v>1423</v>
      </c>
      <c r="I176" s="277" t="s">
        <v>1358</v>
      </c>
      <c r="J176" s="277">
        <v>50</v>
      </c>
      <c r="K176" s="325"/>
    </row>
    <row r="177" s="1" customFormat="1" ht="15" customHeight="1">
      <c r="B177" s="302"/>
      <c r="C177" s="277" t="s">
        <v>114</v>
      </c>
      <c r="D177" s="277"/>
      <c r="E177" s="277"/>
      <c r="F177" s="300" t="s">
        <v>1356</v>
      </c>
      <c r="G177" s="277"/>
      <c r="H177" s="277" t="s">
        <v>1424</v>
      </c>
      <c r="I177" s="277" t="s">
        <v>1425</v>
      </c>
      <c r="J177" s="277"/>
      <c r="K177" s="325"/>
    </row>
    <row r="178" s="1" customFormat="1" ht="15" customHeight="1">
      <c r="B178" s="302"/>
      <c r="C178" s="277" t="s">
        <v>58</v>
      </c>
      <c r="D178" s="277"/>
      <c r="E178" s="277"/>
      <c r="F178" s="300" t="s">
        <v>1356</v>
      </c>
      <c r="G178" s="277"/>
      <c r="H178" s="277" t="s">
        <v>1426</v>
      </c>
      <c r="I178" s="277" t="s">
        <v>1427</v>
      </c>
      <c r="J178" s="277">
        <v>1</v>
      </c>
      <c r="K178" s="325"/>
    </row>
    <row r="179" s="1" customFormat="1" ht="15" customHeight="1">
      <c r="B179" s="302"/>
      <c r="C179" s="277" t="s">
        <v>54</v>
      </c>
      <c r="D179" s="277"/>
      <c r="E179" s="277"/>
      <c r="F179" s="300" t="s">
        <v>1356</v>
      </c>
      <c r="G179" s="277"/>
      <c r="H179" s="277" t="s">
        <v>1428</v>
      </c>
      <c r="I179" s="277" t="s">
        <v>1358</v>
      </c>
      <c r="J179" s="277">
        <v>20</v>
      </c>
      <c r="K179" s="325"/>
    </row>
    <row r="180" s="1" customFormat="1" ht="15" customHeight="1">
      <c r="B180" s="302"/>
      <c r="C180" s="277" t="s">
        <v>55</v>
      </c>
      <c r="D180" s="277"/>
      <c r="E180" s="277"/>
      <c r="F180" s="300" t="s">
        <v>1356</v>
      </c>
      <c r="G180" s="277"/>
      <c r="H180" s="277" t="s">
        <v>1429</v>
      </c>
      <c r="I180" s="277" t="s">
        <v>1358</v>
      </c>
      <c r="J180" s="277">
        <v>255</v>
      </c>
      <c r="K180" s="325"/>
    </row>
    <row r="181" s="1" customFormat="1" ht="15" customHeight="1">
      <c r="B181" s="302"/>
      <c r="C181" s="277" t="s">
        <v>115</v>
      </c>
      <c r="D181" s="277"/>
      <c r="E181" s="277"/>
      <c r="F181" s="300" t="s">
        <v>1356</v>
      </c>
      <c r="G181" s="277"/>
      <c r="H181" s="277" t="s">
        <v>1320</v>
      </c>
      <c r="I181" s="277" t="s">
        <v>1358</v>
      </c>
      <c r="J181" s="277">
        <v>10</v>
      </c>
      <c r="K181" s="325"/>
    </row>
    <row r="182" s="1" customFormat="1" ht="15" customHeight="1">
      <c r="B182" s="302"/>
      <c r="C182" s="277" t="s">
        <v>116</v>
      </c>
      <c r="D182" s="277"/>
      <c r="E182" s="277"/>
      <c r="F182" s="300" t="s">
        <v>1356</v>
      </c>
      <c r="G182" s="277"/>
      <c r="H182" s="277" t="s">
        <v>1430</v>
      </c>
      <c r="I182" s="277" t="s">
        <v>1391</v>
      </c>
      <c r="J182" s="277"/>
      <c r="K182" s="325"/>
    </row>
    <row r="183" s="1" customFormat="1" ht="15" customHeight="1">
      <c r="B183" s="302"/>
      <c r="C183" s="277" t="s">
        <v>1431</v>
      </c>
      <c r="D183" s="277"/>
      <c r="E183" s="277"/>
      <c r="F183" s="300" t="s">
        <v>1356</v>
      </c>
      <c r="G183" s="277"/>
      <c r="H183" s="277" t="s">
        <v>1432</v>
      </c>
      <c r="I183" s="277" t="s">
        <v>1391</v>
      </c>
      <c r="J183" s="277"/>
      <c r="K183" s="325"/>
    </row>
    <row r="184" s="1" customFormat="1" ht="15" customHeight="1">
      <c r="B184" s="302"/>
      <c r="C184" s="277" t="s">
        <v>1420</v>
      </c>
      <c r="D184" s="277"/>
      <c r="E184" s="277"/>
      <c r="F184" s="300" t="s">
        <v>1356</v>
      </c>
      <c r="G184" s="277"/>
      <c r="H184" s="277" t="s">
        <v>1433</v>
      </c>
      <c r="I184" s="277" t="s">
        <v>1391</v>
      </c>
      <c r="J184" s="277"/>
      <c r="K184" s="325"/>
    </row>
    <row r="185" s="1" customFormat="1" ht="15" customHeight="1">
      <c r="B185" s="302"/>
      <c r="C185" s="277" t="s">
        <v>118</v>
      </c>
      <c r="D185" s="277"/>
      <c r="E185" s="277"/>
      <c r="F185" s="300" t="s">
        <v>1362</v>
      </c>
      <c r="G185" s="277"/>
      <c r="H185" s="277" t="s">
        <v>1434</v>
      </c>
      <c r="I185" s="277" t="s">
        <v>1358</v>
      </c>
      <c r="J185" s="277">
        <v>50</v>
      </c>
      <c r="K185" s="325"/>
    </row>
    <row r="186" s="1" customFormat="1" ht="15" customHeight="1">
      <c r="B186" s="302"/>
      <c r="C186" s="277" t="s">
        <v>1435</v>
      </c>
      <c r="D186" s="277"/>
      <c r="E186" s="277"/>
      <c r="F186" s="300" t="s">
        <v>1362</v>
      </c>
      <c r="G186" s="277"/>
      <c r="H186" s="277" t="s">
        <v>1436</v>
      </c>
      <c r="I186" s="277" t="s">
        <v>1437</v>
      </c>
      <c r="J186" s="277"/>
      <c r="K186" s="325"/>
    </row>
    <row r="187" s="1" customFormat="1" ht="15" customHeight="1">
      <c r="B187" s="302"/>
      <c r="C187" s="277" t="s">
        <v>1438</v>
      </c>
      <c r="D187" s="277"/>
      <c r="E187" s="277"/>
      <c r="F187" s="300" t="s">
        <v>1362</v>
      </c>
      <c r="G187" s="277"/>
      <c r="H187" s="277" t="s">
        <v>1439</v>
      </c>
      <c r="I187" s="277" t="s">
        <v>1437</v>
      </c>
      <c r="J187" s="277"/>
      <c r="K187" s="325"/>
    </row>
    <row r="188" s="1" customFormat="1" ht="15" customHeight="1">
      <c r="B188" s="302"/>
      <c r="C188" s="277" t="s">
        <v>1440</v>
      </c>
      <c r="D188" s="277"/>
      <c r="E188" s="277"/>
      <c r="F188" s="300" t="s">
        <v>1362</v>
      </c>
      <c r="G188" s="277"/>
      <c r="H188" s="277" t="s">
        <v>1441</v>
      </c>
      <c r="I188" s="277" t="s">
        <v>1437</v>
      </c>
      <c r="J188" s="277"/>
      <c r="K188" s="325"/>
    </row>
    <row r="189" s="1" customFormat="1" ht="15" customHeight="1">
      <c r="B189" s="302"/>
      <c r="C189" s="338" t="s">
        <v>1442</v>
      </c>
      <c r="D189" s="277"/>
      <c r="E189" s="277"/>
      <c r="F189" s="300" t="s">
        <v>1362</v>
      </c>
      <c r="G189" s="277"/>
      <c r="H189" s="277" t="s">
        <v>1443</v>
      </c>
      <c r="I189" s="277" t="s">
        <v>1444</v>
      </c>
      <c r="J189" s="339" t="s">
        <v>1445</v>
      </c>
      <c r="K189" s="325"/>
    </row>
    <row r="190" s="16" customFormat="1" ht="15" customHeight="1">
      <c r="B190" s="340"/>
      <c r="C190" s="341" t="s">
        <v>1446</v>
      </c>
      <c r="D190" s="342"/>
      <c r="E190" s="342"/>
      <c r="F190" s="343" t="s">
        <v>1362</v>
      </c>
      <c r="G190" s="342"/>
      <c r="H190" s="342" t="s">
        <v>1447</v>
      </c>
      <c r="I190" s="342" t="s">
        <v>1444</v>
      </c>
      <c r="J190" s="344" t="s">
        <v>1445</v>
      </c>
      <c r="K190" s="345"/>
    </row>
    <row r="191" s="1" customFormat="1" ht="15" customHeight="1">
      <c r="B191" s="302"/>
      <c r="C191" s="338" t="s">
        <v>43</v>
      </c>
      <c r="D191" s="277"/>
      <c r="E191" s="277"/>
      <c r="F191" s="300" t="s">
        <v>1356</v>
      </c>
      <c r="G191" s="277"/>
      <c r="H191" s="274" t="s">
        <v>1448</v>
      </c>
      <c r="I191" s="277" t="s">
        <v>1449</v>
      </c>
      <c r="J191" s="277"/>
      <c r="K191" s="325"/>
    </row>
    <row r="192" s="1" customFormat="1" ht="15" customHeight="1">
      <c r="B192" s="302"/>
      <c r="C192" s="338" t="s">
        <v>1450</v>
      </c>
      <c r="D192" s="277"/>
      <c r="E192" s="277"/>
      <c r="F192" s="300" t="s">
        <v>1356</v>
      </c>
      <c r="G192" s="277"/>
      <c r="H192" s="277" t="s">
        <v>1451</v>
      </c>
      <c r="I192" s="277" t="s">
        <v>1391</v>
      </c>
      <c r="J192" s="277"/>
      <c r="K192" s="325"/>
    </row>
    <row r="193" s="1" customFormat="1" ht="15" customHeight="1">
      <c r="B193" s="302"/>
      <c r="C193" s="338" t="s">
        <v>1452</v>
      </c>
      <c r="D193" s="277"/>
      <c r="E193" s="277"/>
      <c r="F193" s="300" t="s">
        <v>1356</v>
      </c>
      <c r="G193" s="277"/>
      <c r="H193" s="277" t="s">
        <v>1453</v>
      </c>
      <c r="I193" s="277" t="s">
        <v>1391</v>
      </c>
      <c r="J193" s="277"/>
      <c r="K193" s="325"/>
    </row>
    <row r="194" s="1" customFormat="1" ht="15" customHeight="1">
      <c r="B194" s="302"/>
      <c r="C194" s="338" t="s">
        <v>1454</v>
      </c>
      <c r="D194" s="277"/>
      <c r="E194" s="277"/>
      <c r="F194" s="300" t="s">
        <v>1362</v>
      </c>
      <c r="G194" s="277"/>
      <c r="H194" s="277" t="s">
        <v>1455</v>
      </c>
      <c r="I194" s="277" t="s">
        <v>1391</v>
      </c>
      <c r="J194" s="277"/>
      <c r="K194" s="325"/>
    </row>
    <row r="195" s="1" customFormat="1" ht="15" customHeight="1">
      <c r="B195" s="331"/>
      <c r="C195" s="346"/>
      <c r="D195" s="311"/>
      <c r="E195" s="311"/>
      <c r="F195" s="311"/>
      <c r="G195" s="311"/>
      <c r="H195" s="311"/>
      <c r="I195" s="311"/>
      <c r="J195" s="311"/>
      <c r="K195" s="332"/>
    </row>
    <row r="196" s="1" customFormat="1" ht="18.75" customHeight="1">
      <c r="B196" s="313"/>
      <c r="C196" s="323"/>
      <c r="D196" s="323"/>
      <c r="E196" s="323"/>
      <c r="F196" s="333"/>
      <c r="G196" s="323"/>
      <c r="H196" s="323"/>
      <c r="I196" s="323"/>
      <c r="J196" s="323"/>
      <c r="K196" s="313"/>
    </row>
    <row r="197" s="1" customFormat="1" ht="18.75" customHeight="1">
      <c r="B197" s="313"/>
      <c r="C197" s="323"/>
      <c r="D197" s="323"/>
      <c r="E197" s="323"/>
      <c r="F197" s="333"/>
      <c r="G197" s="323"/>
      <c r="H197" s="323"/>
      <c r="I197" s="323"/>
      <c r="J197" s="323"/>
      <c r="K197" s="313"/>
    </row>
    <row r="198" s="1" customFormat="1" ht="18.75" customHeight="1">
      <c r="B198" s="285"/>
      <c r="C198" s="285"/>
      <c r="D198" s="285"/>
      <c r="E198" s="285"/>
      <c r="F198" s="285"/>
      <c r="G198" s="285"/>
      <c r="H198" s="285"/>
      <c r="I198" s="285"/>
      <c r="J198" s="285"/>
      <c r="K198" s="285"/>
    </row>
    <row r="199" s="1" customFormat="1" ht="13.5">
      <c r="B199" s="264"/>
      <c r="C199" s="265"/>
      <c r="D199" s="265"/>
      <c r="E199" s="265"/>
      <c r="F199" s="265"/>
      <c r="G199" s="265"/>
      <c r="H199" s="265"/>
      <c r="I199" s="265"/>
      <c r="J199" s="265"/>
      <c r="K199" s="266"/>
    </row>
    <row r="200" s="1" customFormat="1" ht="21">
      <c r="B200" s="267"/>
      <c r="C200" s="268" t="s">
        <v>1456</v>
      </c>
      <c r="D200" s="268"/>
      <c r="E200" s="268"/>
      <c r="F200" s="268"/>
      <c r="G200" s="268"/>
      <c r="H200" s="268"/>
      <c r="I200" s="268"/>
      <c r="J200" s="268"/>
      <c r="K200" s="269"/>
    </row>
    <row r="201" s="1" customFormat="1" ht="25.5" customHeight="1">
      <c r="B201" s="267"/>
      <c r="C201" s="347" t="s">
        <v>1457</v>
      </c>
      <c r="D201" s="347"/>
      <c r="E201" s="347"/>
      <c r="F201" s="347" t="s">
        <v>1458</v>
      </c>
      <c r="G201" s="348"/>
      <c r="H201" s="347" t="s">
        <v>1459</v>
      </c>
      <c r="I201" s="347"/>
      <c r="J201" s="347"/>
      <c r="K201" s="269"/>
    </row>
    <row r="202" s="1" customFormat="1" ht="5.25" customHeight="1">
      <c r="B202" s="302"/>
      <c r="C202" s="297"/>
      <c r="D202" s="297"/>
      <c r="E202" s="297"/>
      <c r="F202" s="297"/>
      <c r="G202" s="323"/>
      <c r="H202" s="297"/>
      <c r="I202" s="297"/>
      <c r="J202" s="297"/>
      <c r="K202" s="325"/>
    </row>
    <row r="203" s="1" customFormat="1" ht="15" customHeight="1">
      <c r="B203" s="302"/>
      <c r="C203" s="277" t="s">
        <v>1449</v>
      </c>
      <c r="D203" s="277"/>
      <c r="E203" s="277"/>
      <c r="F203" s="300" t="s">
        <v>44</v>
      </c>
      <c r="G203" s="277"/>
      <c r="H203" s="277" t="s">
        <v>1460</v>
      </c>
      <c r="I203" s="277"/>
      <c r="J203" s="277"/>
      <c r="K203" s="325"/>
    </row>
    <row r="204" s="1" customFormat="1" ht="15" customHeight="1">
      <c r="B204" s="302"/>
      <c r="C204" s="277"/>
      <c r="D204" s="277"/>
      <c r="E204" s="277"/>
      <c r="F204" s="300" t="s">
        <v>45</v>
      </c>
      <c r="G204" s="277"/>
      <c r="H204" s="277" t="s">
        <v>1461</v>
      </c>
      <c r="I204" s="277"/>
      <c r="J204" s="277"/>
      <c r="K204" s="325"/>
    </row>
    <row r="205" s="1" customFormat="1" ht="15" customHeight="1">
      <c r="B205" s="302"/>
      <c r="C205" s="277"/>
      <c r="D205" s="277"/>
      <c r="E205" s="277"/>
      <c r="F205" s="300" t="s">
        <v>48</v>
      </c>
      <c r="G205" s="277"/>
      <c r="H205" s="277" t="s">
        <v>1462</v>
      </c>
      <c r="I205" s="277"/>
      <c r="J205" s="277"/>
      <c r="K205" s="325"/>
    </row>
    <row r="206" s="1" customFormat="1" ht="15" customHeight="1">
      <c r="B206" s="302"/>
      <c r="C206" s="277"/>
      <c r="D206" s="277"/>
      <c r="E206" s="277"/>
      <c r="F206" s="300" t="s">
        <v>46</v>
      </c>
      <c r="G206" s="277"/>
      <c r="H206" s="277" t="s">
        <v>1463</v>
      </c>
      <c r="I206" s="277"/>
      <c r="J206" s="277"/>
      <c r="K206" s="325"/>
    </row>
    <row r="207" s="1" customFormat="1" ht="15" customHeight="1">
      <c r="B207" s="302"/>
      <c r="C207" s="277"/>
      <c r="D207" s="277"/>
      <c r="E207" s="277"/>
      <c r="F207" s="300" t="s">
        <v>47</v>
      </c>
      <c r="G207" s="277"/>
      <c r="H207" s="277" t="s">
        <v>1464</v>
      </c>
      <c r="I207" s="277"/>
      <c r="J207" s="277"/>
      <c r="K207" s="325"/>
    </row>
    <row r="208" s="1" customFormat="1" ht="15" customHeight="1">
      <c r="B208" s="302"/>
      <c r="C208" s="277"/>
      <c r="D208" s="277"/>
      <c r="E208" s="277"/>
      <c r="F208" s="300"/>
      <c r="G208" s="277"/>
      <c r="H208" s="277"/>
      <c r="I208" s="277"/>
      <c r="J208" s="277"/>
      <c r="K208" s="325"/>
    </row>
    <row r="209" s="1" customFormat="1" ht="15" customHeight="1">
      <c r="B209" s="302"/>
      <c r="C209" s="277" t="s">
        <v>1403</v>
      </c>
      <c r="D209" s="277"/>
      <c r="E209" s="277"/>
      <c r="F209" s="300" t="s">
        <v>80</v>
      </c>
      <c r="G209" s="277"/>
      <c r="H209" s="277" t="s">
        <v>1465</v>
      </c>
      <c r="I209" s="277"/>
      <c r="J209" s="277"/>
      <c r="K209" s="325"/>
    </row>
    <row r="210" s="1" customFormat="1" ht="15" customHeight="1">
      <c r="B210" s="302"/>
      <c r="C210" s="277"/>
      <c r="D210" s="277"/>
      <c r="E210" s="277"/>
      <c r="F210" s="300" t="s">
        <v>1298</v>
      </c>
      <c r="G210" s="277"/>
      <c r="H210" s="277" t="s">
        <v>1299</v>
      </c>
      <c r="I210" s="277"/>
      <c r="J210" s="277"/>
      <c r="K210" s="325"/>
    </row>
    <row r="211" s="1" customFormat="1" ht="15" customHeight="1">
      <c r="B211" s="302"/>
      <c r="C211" s="277"/>
      <c r="D211" s="277"/>
      <c r="E211" s="277"/>
      <c r="F211" s="300" t="s">
        <v>1296</v>
      </c>
      <c r="G211" s="277"/>
      <c r="H211" s="277" t="s">
        <v>1466</v>
      </c>
      <c r="I211" s="277"/>
      <c r="J211" s="277"/>
      <c r="K211" s="325"/>
    </row>
    <row r="212" s="1" customFormat="1" ht="15" customHeight="1">
      <c r="B212" s="349"/>
      <c r="C212" s="277"/>
      <c r="D212" s="277"/>
      <c r="E212" s="277"/>
      <c r="F212" s="300" t="s">
        <v>1300</v>
      </c>
      <c r="G212" s="338"/>
      <c r="H212" s="329" t="s">
        <v>1301</v>
      </c>
      <c r="I212" s="329"/>
      <c r="J212" s="329"/>
      <c r="K212" s="350"/>
    </row>
    <row r="213" s="1" customFormat="1" ht="15" customHeight="1">
      <c r="B213" s="349"/>
      <c r="C213" s="277"/>
      <c r="D213" s="277"/>
      <c r="E213" s="277"/>
      <c r="F213" s="300" t="s">
        <v>1302</v>
      </c>
      <c r="G213" s="338"/>
      <c r="H213" s="329" t="s">
        <v>1272</v>
      </c>
      <c r="I213" s="329"/>
      <c r="J213" s="329"/>
      <c r="K213" s="350"/>
    </row>
    <row r="214" s="1" customFormat="1" ht="15" customHeight="1">
      <c r="B214" s="349"/>
      <c r="C214" s="277"/>
      <c r="D214" s="277"/>
      <c r="E214" s="277"/>
      <c r="F214" s="300"/>
      <c r="G214" s="338"/>
      <c r="H214" s="329"/>
      <c r="I214" s="329"/>
      <c r="J214" s="329"/>
      <c r="K214" s="350"/>
    </row>
    <row r="215" s="1" customFormat="1" ht="15" customHeight="1">
      <c r="B215" s="349"/>
      <c r="C215" s="277" t="s">
        <v>1427</v>
      </c>
      <c r="D215" s="277"/>
      <c r="E215" s="277"/>
      <c r="F215" s="300">
        <v>1</v>
      </c>
      <c r="G215" s="338"/>
      <c r="H215" s="329" t="s">
        <v>1467</v>
      </c>
      <c r="I215" s="329"/>
      <c r="J215" s="329"/>
      <c r="K215" s="350"/>
    </row>
    <row r="216" s="1" customFormat="1" ht="15" customHeight="1">
      <c r="B216" s="349"/>
      <c r="C216" s="277"/>
      <c r="D216" s="277"/>
      <c r="E216" s="277"/>
      <c r="F216" s="300">
        <v>2</v>
      </c>
      <c r="G216" s="338"/>
      <c r="H216" s="329" t="s">
        <v>1468</v>
      </c>
      <c r="I216" s="329"/>
      <c r="J216" s="329"/>
      <c r="K216" s="350"/>
    </row>
    <row r="217" s="1" customFormat="1" ht="15" customHeight="1">
      <c r="B217" s="349"/>
      <c r="C217" s="277"/>
      <c r="D217" s="277"/>
      <c r="E217" s="277"/>
      <c r="F217" s="300">
        <v>3</v>
      </c>
      <c r="G217" s="338"/>
      <c r="H217" s="329" t="s">
        <v>1469</v>
      </c>
      <c r="I217" s="329"/>
      <c r="J217" s="329"/>
      <c r="K217" s="350"/>
    </row>
    <row r="218" s="1" customFormat="1" ht="15" customHeight="1">
      <c r="B218" s="349"/>
      <c r="C218" s="277"/>
      <c r="D218" s="277"/>
      <c r="E218" s="277"/>
      <c r="F218" s="300">
        <v>4</v>
      </c>
      <c r="G218" s="338"/>
      <c r="H218" s="329" t="s">
        <v>1470</v>
      </c>
      <c r="I218" s="329"/>
      <c r="J218" s="329"/>
      <c r="K218" s="350"/>
    </row>
    <row r="219" s="1" customFormat="1" ht="12.75" customHeight="1">
      <c r="B219" s="351"/>
      <c r="C219" s="352"/>
      <c r="D219" s="352"/>
      <c r="E219" s="352"/>
      <c r="F219" s="352"/>
      <c r="G219" s="352"/>
      <c r="H219" s="352"/>
      <c r="I219" s="352"/>
      <c r="J219" s="352"/>
      <c r="K219" s="353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Michaela Jorova</dc:creator>
  <cp:lastModifiedBy>Michaela Jorova</cp:lastModifiedBy>
  <dcterms:created xsi:type="dcterms:W3CDTF">2024-08-15T11:11:00Z</dcterms:created>
  <dcterms:modified xsi:type="dcterms:W3CDTF">2024-08-15T11:11:09Z</dcterms:modified>
</cp:coreProperties>
</file>