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Akce\AŇA\19_010-CV Chomutov_ulice Školní\03_Doprava\05_Soupis prací\02_všechny etapy\T_5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401 - Veřejné osvětle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Komunikace a zpe...'!$C$97:$K$939</definedName>
    <definedName name="_xlnm.Print_Area" localSheetId="1">'SO 101 - Komunikace a zpe...'!$C$4:$J$39,'SO 101 - Komunikace a zpe...'!$C$45:$J$79,'SO 101 - Komunikace a zpe...'!$C$85:$K$939</definedName>
    <definedName name="_xlnm.Print_Titles" localSheetId="1">'SO 101 - Komunikace a zpe...'!$97:$97</definedName>
    <definedName name="_xlnm._FilterDatabase" localSheetId="2" hidden="1">'SO 401 - Veřejné osvětlen...'!$C$80:$K$85</definedName>
    <definedName name="_xlnm.Print_Area" localSheetId="2">'SO 401 - Veřejné osvětlen...'!$C$4:$J$39,'SO 401 - Veřejné osvětlen...'!$C$45:$J$62,'SO 401 - Veřejné osvětlen...'!$C$68:$K$85</definedName>
    <definedName name="_xlnm.Print_Titles" localSheetId="2">'SO 401 - Veřejné osvětlen...'!$80:$80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J77"/>
  <c r="F77"/>
  <c r="F75"/>
  <c r="E73"/>
  <c r="J55"/>
  <c r="J54"/>
  <c r="F54"/>
  <c r="F52"/>
  <c r="E50"/>
  <c r="J18"/>
  <c r="E18"/>
  <c r="F55"/>
  <c r="J17"/>
  <c r="J12"/>
  <c r="J75"/>
  <c r="E7"/>
  <c r="E48"/>
  <c i="2" r="J37"/>
  <c r="J36"/>
  <c i="1" r="AY55"/>
  <c i="2" r="J35"/>
  <c i="1" r="AX55"/>
  <c i="2" r="BI937"/>
  <c r="BH937"/>
  <c r="BG937"/>
  <c r="BF937"/>
  <c r="T937"/>
  <c r="T936"/>
  <c r="R937"/>
  <c r="R936"/>
  <c r="P937"/>
  <c r="P936"/>
  <c r="BI934"/>
  <c r="BH934"/>
  <c r="BG934"/>
  <c r="BF934"/>
  <c r="T934"/>
  <c r="R934"/>
  <c r="P934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19"/>
  <c r="BH919"/>
  <c r="BG919"/>
  <c r="BF919"/>
  <c r="T919"/>
  <c r="R919"/>
  <c r="P919"/>
  <c r="BI916"/>
  <c r="BH916"/>
  <c r="BG916"/>
  <c r="BF916"/>
  <c r="T916"/>
  <c r="R916"/>
  <c r="P916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7"/>
  <c r="BH887"/>
  <c r="BG887"/>
  <c r="BF887"/>
  <c r="T887"/>
  <c r="R887"/>
  <c r="P887"/>
  <c r="BI883"/>
  <c r="BH883"/>
  <c r="BG883"/>
  <c r="BF883"/>
  <c r="T883"/>
  <c r="R883"/>
  <c r="P883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5"/>
  <c r="BH825"/>
  <c r="BG825"/>
  <c r="BF825"/>
  <c r="T825"/>
  <c r="T824"/>
  <c r="R825"/>
  <c r="R824"/>
  <c r="P825"/>
  <c r="P824"/>
  <c r="BI819"/>
  <c r="BH819"/>
  <c r="BG819"/>
  <c r="BF819"/>
  <c r="T819"/>
  <c r="R819"/>
  <c r="P819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0"/>
  <c r="BH760"/>
  <c r="BG760"/>
  <c r="BF760"/>
  <c r="T760"/>
  <c r="R760"/>
  <c r="P760"/>
  <c r="BI757"/>
  <c r="BH757"/>
  <c r="BG757"/>
  <c r="BF757"/>
  <c r="T757"/>
  <c r="R757"/>
  <c r="P757"/>
  <c r="BI752"/>
  <c r="BH752"/>
  <c r="BG752"/>
  <c r="BF752"/>
  <c r="T752"/>
  <c r="R752"/>
  <c r="P752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7"/>
  <c r="BH737"/>
  <c r="BG737"/>
  <c r="BF737"/>
  <c r="T737"/>
  <c r="R737"/>
  <c r="P737"/>
  <c r="BI732"/>
  <c r="BH732"/>
  <c r="BG732"/>
  <c r="BF732"/>
  <c r="T732"/>
  <c r="R732"/>
  <c r="P732"/>
  <c r="BI729"/>
  <c r="BH729"/>
  <c r="BG729"/>
  <c r="BF729"/>
  <c r="T729"/>
  <c r="R729"/>
  <c r="P729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1"/>
  <c r="BH701"/>
  <c r="BG701"/>
  <c r="BF701"/>
  <c r="T701"/>
  <c r="R701"/>
  <c r="P701"/>
  <c r="BI689"/>
  <c r="BH689"/>
  <c r="BG689"/>
  <c r="BF689"/>
  <c r="T689"/>
  <c r="R689"/>
  <c r="P689"/>
  <c r="BI684"/>
  <c r="BH684"/>
  <c r="BG684"/>
  <c r="BF684"/>
  <c r="T684"/>
  <c r="R684"/>
  <c r="P684"/>
  <c r="BI678"/>
  <c r="BH678"/>
  <c r="BG678"/>
  <c r="BF678"/>
  <c r="T678"/>
  <c r="R678"/>
  <c r="P678"/>
  <c r="BI675"/>
  <c r="BH675"/>
  <c r="BG675"/>
  <c r="BF675"/>
  <c r="T675"/>
  <c r="R675"/>
  <c r="P675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5"/>
  <c r="BH655"/>
  <c r="BG655"/>
  <c r="BF655"/>
  <c r="T655"/>
  <c r="R655"/>
  <c r="P655"/>
  <c r="BI652"/>
  <c r="BH652"/>
  <c r="BG652"/>
  <c r="BF652"/>
  <c r="T652"/>
  <c r="R652"/>
  <c r="P652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2"/>
  <c r="BH632"/>
  <c r="BG632"/>
  <c r="BF632"/>
  <c r="T632"/>
  <c r="R632"/>
  <c r="P632"/>
  <c r="BI627"/>
  <c r="BH627"/>
  <c r="BG627"/>
  <c r="BF627"/>
  <c r="T627"/>
  <c r="R627"/>
  <c r="P627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1"/>
  <c r="BH601"/>
  <c r="BG601"/>
  <c r="BF601"/>
  <c r="T601"/>
  <c r="R601"/>
  <c r="P601"/>
  <c r="BI597"/>
  <c r="BH597"/>
  <c r="BG597"/>
  <c r="BF597"/>
  <c r="T597"/>
  <c r="R597"/>
  <c r="P597"/>
  <c r="BI592"/>
  <c r="BH592"/>
  <c r="BG592"/>
  <c r="BF592"/>
  <c r="T592"/>
  <c r="R592"/>
  <c r="P592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0"/>
  <c r="BH510"/>
  <c r="BG510"/>
  <c r="BF510"/>
  <c r="T510"/>
  <c r="R510"/>
  <c r="P510"/>
  <c r="BI502"/>
  <c r="BH502"/>
  <c r="BG502"/>
  <c r="BF502"/>
  <c r="T502"/>
  <c r="R502"/>
  <c r="P502"/>
  <c r="BI494"/>
  <c r="BH494"/>
  <c r="BG494"/>
  <c r="BF494"/>
  <c r="T494"/>
  <c r="R494"/>
  <c r="P494"/>
  <c r="BI486"/>
  <c r="BH486"/>
  <c r="BG486"/>
  <c r="BF486"/>
  <c r="T486"/>
  <c r="R486"/>
  <c r="P486"/>
  <c r="BI480"/>
  <c r="BH480"/>
  <c r="BG480"/>
  <c r="BF480"/>
  <c r="T480"/>
  <c r="R480"/>
  <c r="P480"/>
  <c r="BI472"/>
  <c r="BH472"/>
  <c r="BG472"/>
  <c r="BF472"/>
  <c r="T472"/>
  <c r="R472"/>
  <c r="P472"/>
  <c r="BI464"/>
  <c r="BH464"/>
  <c r="BG464"/>
  <c r="BF464"/>
  <c r="T464"/>
  <c r="R464"/>
  <c r="P464"/>
  <c r="BI453"/>
  <c r="BH453"/>
  <c r="BG453"/>
  <c r="BF453"/>
  <c r="T453"/>
  <c r="R453"/>
  <c r="P453"/>
  <c r="BI450"/>
  <c r="BH450"/>
  <c r="BG450"/>
  <c r="BF450"/>
  <c r="T450"/>
  <c r="R450"/>
  <c r="P450"/>
  <c r="BI442"/>
  <c r="BH442"/>
  <c r="BG442"/>
  <c r="BF442"/>
  <c r="T442"/>
  <c r="R442"/>
  <c r="P442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7"/>
  <c r="BH417"/>
  <c r="BG417"/>
  <c r="BF417"/>
  <c r="T417"/>
  <c r="T416"/>
  <c r="R417"/>
  <c r="R416"/>
  <c r="P417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4"/>
  <c r="BH394"/>
  <c r="BG394"/>
  <c r="BF394"/>
  <c r="T394"/>
  <c r="R394"/>
  <c r="P394"/>
  <c r="BI391"/>
  <c r="BH391"/>
  <c r="BG391"/>
  <c r="BF391"/>
  <c r="T391"/>
  <c r="R391"/>
  <c r="P391"/>
  <c r="BI385"/>
  <c r="BH385"/>
  <c r="BG385"/>
  <c r="BF385"/>
  <c r="T385"/>
  <c r="R385"/>
  <c r="P385"/>
  <c r="BI381"/>
  <c r="BH381"/>
  <c r="BG381"/>
  <c r="BF381"/>
  <c r="T381"/>
  <c r="R381"/>
  <c r="P381"/>
  <c r="BI373"/>
  <c r="BH373"/>
  <c r="BG373"/>
  <c r="BF373"/>
  <c r="T373"/>
  <c r="R373"/>
  <c r="P373"/>
  <c r="BI370"/>
  <c r="BH370"/>
  <c r="BG370"/>
  <c r="BF370"/>
  <c r="T370"/>
  <c r="R370"/>
  <c r="P370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1"/>
  <c r="BH311"/>
  <c r="BG311"/>
  <c r="BF311"/>
  <c r="T311"/>
  <c r="R311"/>
  <c r="P311"/>
  <c r="BI300"/>
  <c r="BH300"/>
  <c r="BG300"/>
  <c r="BF300"/>
  <c r="T300"/>
  <c r="R300"/>
  <c r="P300"/>
  <c r="BI293"/>
  <c r="BH293"/>
  <c r="BG293"/>
  <c r="BF293"/>
  <c r="T293"/>
  <c r="R293"/>
  <c r="P293"/>
  <c r="BI277"/>
  <c r="BH277"/>
  <c r="BG277"/>
  <c r="BF277"/>
  <c r="T277"/>
  <c r="R277"/>
  <c r="P277"/>
  <c r="BI271"/>
  <c r="BH271"/>
  <c r="BG271"/>
  <c r="BF271"/>
  <c r="T271"/>
  <c r="R271"/>
  <c r="P271"/>
  <c r="BI261"/>
  <c r="BH261"/>
  <c r="BG261"/>
  <c r="BF261"/>
  <c r="T261"/>
  <c r="R261"/>
  <c r="P261"/>
  <c r="BI252"/>
  <c r="BH252"/>
  <c r="BG252"/>
  <c r="BF252"/>
  <c r="T252"/>
  <c r="R252"/>
  <c r="P252"/>
  <c r="BI245"/>
  <c r="BH245"/>
  <c r="BG245"/>
  <c r="BF245"/>
  <c r="T245"/>
  <c r="R245"/>
  <c r="P245"/>
  <c r="BI235"/>
  <c r="BH235"/>
  <c r="BG235"/>
  <c r="BF235"/>
  <c r="T235"/>
  <c r="R235"/>
  <c r="P235"/>
  <c r="BI227"/>
  <c r="BH227"/>
  <c r="BG227"/>
  <c r="BF227"/>
  <c r="T227"/>
  <c r="R227"/>
  <c r="P227"/>
  <c r="BI212"/>
  <c r="BH212"/>
  <c r="BG212"/>
  <c r="BF212"/>
  <c r="T212"/>
  <c r="R212"/>
  <c r="P212"/>
  <c r="BI203"/>
  <c r="BH203"/>
  <c r="BG203"/>
  <c r="BF203"/>
  <c r="T203"/>
  <c r="R203"/>
  <c r="P203"/>
  <c r="BI197"/>
  <c r="BH197"/>
  <c r="BG197"/>
  <c r="BF197"/>
  <c r="T197"/>
  <c r="R197"/>
  <c r="P197"/>
  <c r="BI187"/>
  <c r="BH187"/>
  <c r="BG187"/>
  <c r="BF187"/>
  <c r="T187"/>
  <c r="R187"/>
  <c r="P187"/>
  <c r="BI178"/>
  <c r="BH178"/>
  <c r="BG178"/>
  <c r="BF178"/>
  <c r="T178"/>
  <c r="R178"/>
  <c r="P178"/>
  <c r="BI171"/>
  <c r="BH171"/>
  <c r="BG171"/>
  <c r="BF171"/>
  <c r="T171"/>
  <c r="R171"/>
  <c r="P171"/>
  <c r="BI161"/>
  <c r="BH161"/>
  <c r="BG161"/>
  <c r="BF161"/>
  <c r="T161"/>
  <c r="R161"/>
  <c r="P161"/>
  <c r="BI153"/>
  <c r="BH153"/>
  <c r="BG153"/>
  <c r="BF153"/>
  <c r="T153"/>
  <c r="R153"/>
  <c r="P153"/>
  <c r="BI138"/>
  <c r="BH138"/>
  <c r="BG138"/>
  <c r="BF138"/>
  <c r="T138"/>
  <c r="R138"/>
  <c r="P138"/>
  <c r="BI129"/>
  <c r="BH129"/>
  <c r="BG129"/>
  <c r="BF129"/>
  <c r="T129"/>
  <c r="R129"/>
  <c r="P129"/>
  <c r="BI119"/>
  <c r="BH119"/>
  <c r="BG119"/>
  <c r="BF119"/>
  <c r="T119"/>
  <c r="R119"/>
  <c r="P119"/>
  <c r="BI108"/>
  <c r="BH108"/>
  <c r="BG108"/>
  <c r="BF108"/>
  <c r="T108"/>
  <c r="R108"/>
  <c r="P108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1" r="L50"/>
  <c r="AM50"/>
  <c r="AM49"/>
  <c r="L49"/>
  <c r="AM47"/>
  <c r="L47"/>
  <c r="L45"/>
  <c r="L44"/>
  <c i="2" r="J825"/>
  <c r="J775"/>
  <c r="J689"/>
  <c r="BK562"/>
  <c r="BK486"/>
  <c r="J345"/>
  <c r="J919"/>
  <c r="J819"/>
  <c r="J732"/>
  <c r="J684"/>
  <c r="J480"/>
  <c r="BK381"/>
  <c r="BK912"/>
  <c r="J895"/>
  <c r="BK870"/>
  <c r="J829"/>
  <c r="J729"/>
  <c r="BK655"/>
  <c r="BK583"/>
  <c r="BK472"/>
  <c r="J370"/>
  <c r="BK161"/>
  <c r="BK809"/>
  <c r="J665"/>
  <c r="BK510"/>
  <c r="BK261"/>
  <c i="3" r="J84"/>
  <c i="2" r="J878"/>
  <c r="J800"/>
  <c r="J723"/>
  <c r="J601"/>
  <c r="BK453"/>
  <c r="BK323"/>
  <c r="J108"/>
  <c r="J929"/>
  <c r="BK895"/>
  <c r="BK868"/>
  <c r="J846"/>
  <c r="J760"/>
  <c r="BK669"/>
  <c r="J597"/>
  <c r="J502"/>
  <c r="BK406"/>
  <c r="J212"/>
  <c r="J836"/>
  <c r="BK642"/>
  <c r="J540"/>
  <c r="J373"/>
  <c i="3" r="F35"/>
  <c i="1" r="BB56"/>
  <c i="2" r="BK757"/>
  <c r="J621"/>
  <c r="J494"/>
  <c r="BK349"/>
  <c r="BK937"/>
  <c r="BK825"/>
  <c r="J767"/>
  <c r="BK675"/>
  <c r="BK836"/>
  <c r="J752"/>
  <c r="J618"/>
  <c r="J472"/>
  <c r="BK318"/>
  <c r="BK108"/>
  <c r="BK840"/>
  <c r="BK752"/>
  <c r="BK618"/>
  <c r="J464"/>
  <c r="BK212"/>
  <c r="J926"/>
  <c r="BK892"/>
  <c r="J843"/>
  <c r="J711"/>
  <c r="J586"/>
  <c r="BK450"/>
  <c r="J349"/>
  <c r="BK227"/>
  <c r="BK829"/>
  <c r="J739"/>
  <c r="J607"/>
  <c r="BK431"/>
  <c r="J300"/>
  <c r="J171"/>
  <c i="3" r="F36"/>
  <c i="1" r="BC56"/>
  <c i="2" r="BK783"/>
  <c r="J743"/>
  <c r="BK615"/>
  <c r="J521"/>
  <c r="J391"/>
  <c r="BK271"/>
  <c r="BK887"/>
  <c r="BK791"/>
  <c r="BK705"/>
  <c r="BK586"/>
  <c r="J450"/>
  <c r="J311"/>
  <c i="1" r="AS54"/>
  <c i="2" r="BK859"/>
  <c r="BK771"/>
  <c r="J708"/>
  <c r="BK638"/>
  <c r="BK547"/>
  <c r="BK425"/>
  <c r="BK345"/>
  <c r="J119"/>
  <c r="BK802"/>
  <c r="BK612"/>
  <c r="BK427"/>
  <c r="J323"/>
  <c r="J129"/>
  <c r="J912"/>
  <c r="J764"/>
  <c r="BK711"/>
  <c r="J567"/>
  <c r="BK413"/>
  <c r="BK187"/>
  <c r="BK932"/>
  <c r="BK907"/>
  <c r="BK872"/>
  <c r="J862"/>
  <c r="BK800"/>
  <c r="BK732"/>
  <c r="BK607"/>
  <c r="BK521"/>
  <c r="J435"/>
  <c r="BK328"/>
  <c r="BK843"/>
  <c r="BK747"/>
  <c r="BK684"/>
  <c r="J425"/>
  <c r="BK235"/>
  <c i="3" r="J34"/>
  <c i="1" r="AW56"/>
  <c i="2" r="J669"/>
  <c r="J550"/>
  <c r="J427"/>
  <c r="J261"/>
  <c r="BK910"/>
  <c r="J811"/>
  <c r="BK720"/>
  <c r="J583"/>
  <c r="J791"/>
  <c r="J661"/>
  <c r="J553"/>
  <c r="J442"/>
  <c r="J277"/>
  <c r="BK904"/>
  <c r="J798"/>
  <c r="BK714"/>
  <c r="BK661"/>
  <c r="J532"/>
  <c r="J353"/>
  <c r="J937"/>
  <c r="J910"/>
  <c r="J870"/>
  <c r="J802"/>
  <c r="BK678"/>
  <c r="J562"/>
  <c r="BK422"/>
  <c r="J153"/>
  <c r="J840"/>
  <c r="J783"/>
  <c r="J638"/>
  <c r="J545"/>
  <c r="BK402"/>
  <c r="BK245"/>
  <c i="3" r="BK84"/>
  <c i="2" r="BK798"/>
  <c r="J652"/>
  <c r="BK557"/>
  <c r="BK464"/>
  <c r="J381"/>
  <c r="J161"/>
  <c r="J872"/>
  <c r="BK760"/>
  <c r="J615"/>
  <c r="BK502"/>
  <c r="BK391"/>
  <c r="BK153"/>
  <c r="BK898"/>
  <c r="BK875"/>
  <c r="BK862"/>
  <c r="BK849"/>
  <c r="J757"/>
  <c r="J675"/>
  <c r="BK592"/>
  <c r="J510"/>
  <c r="J413"/>
  <c r="J235"/>
  <c r="BK833"/>
  <c r="BK708"/>
  <c r="BK567"/>
  <c r="J394"/>
  <c r="J178"/>
  <c r="J101"/>
  <c r="BK846"/>
  <c r="J747"/>
  <c r="BK621"/>
  <c r="BK494"/>
  <c r="BK373"/>
  <c r="BK119"/>
  <c r="J932"/>
  <c r="BK916"/>
  <c r="J883"/>
  <c r="J865"/>
  <c r="BK804"/>
  <c r="BK717"/>
  <c r="BK652"/>
  <c r="BK579"/>
  <c r="J453"/>
  <c r="BK353"/>
  <c r="BK138"/>
  <c r="BK807"/>
  <c r="BK597"/>
  <c r="BK435"/>
  <c r="J271"/>
  <c r="J138"/>
  <c r="J833"/>
  <c r="BK787"/>
  <c r="J737"/>
  <c r="J579"/>
  <c r="BK480"/>
  <c r="BK293"/>
  <c r="J898"/>
  <c r="BK794"/>
  <c r="J701"/>
  <c r="J612"/>
  <c r="BK819"/>
  <c r="J714"/>
  <c r="J573"/>
  <c r="BK517"/>
  <c r="BK370"/>
  <c r="J916"/>
  <c r="J809"/>
  <c r="BK729"/>
  <c r="J557"/>
  <c r="J318"/>
  <c r="J934"/>
  <c r="J901"/>
  <c r="BK865"/>
  <c r="BK764"/>
  <c r="BK665"/>
  <c r="BK545"/>
  <c r="BK394"/>
  <c r="J252"/>
  <c r="J859"/>
  <c r="J804"/>
  <c r="J655"/>
  <c r="J526"/>
  <c r="J328"/>
  <c r="J197"/>
  <c i="3" r="F37"/>
  <c i="1" r="BD56"/>
  <c i="2" r="J923"/>
  <c r="BK767"/>
  <c r="J642"/>
  <c r="J547"/>
  <c r="J431"/>
  <c r="BK311"/>
  <c r="J907"/>
  <c r="J807"/>
  <c r="J717"/>
  <c r="BK632"/>
  <c r="BK550"/>
  <c r="BK409"/>
  <c r="J203"/>
  <c r="J904"/>
  <c r="J887"/>
  <c r="J868"/>
  <c r="J852"/>
  <c r="J794"/>
  <c r="BK723"/>
  <c r="BK601"/>
  <c r="J517"/>
  <c r="BK442"/>
  <c r="J293"/>
  <c r="J855"/>
  <c r="BK743"/>
  <c r="J592"/>
  <c r="BK417"/>
  <c r="J227"/>
  <c r="BK203"/>
  <c r="BK901"/>
  <c r="J787"/>
  <c r="J678"/>
  <c r="BK540"/>
  <c r="J385"/>
  <c r="BK277"/>
  <c r="BK934"/>
  <c r="BK926"/>
  <c r="J892"/>
  <c r="BK852"/>
  <c r="BK775"/>
  <c r="J705"/>
  <c r="BK646"/>
  <c r="BK553"/>
  <c r="J417"/>
  <c r="J245"/>
  <c r="BK923"/>
  <c r="J815"/>
  <c r="J720"/>
  <c r="BK573"/>
  <c r="J409"/>
  <c r="J187"/>
  <c r="J849"/>
  <c r="BK815"/>
  <c r="J771"/>
  <c r="J646"/>
  <c r="BK526"/>
  <c r="BK385"/>
  <c r="BK171"/>
  <c r="J875"/>
  <c r="BK737"/>
  <c r="J627"/>
  <c r="BK919"/>
  <c r="J779"/>
  <c r="BK627"/>
  <c r="BK532"/>
  <c r="J402"/>
  <c r="BK197"/>
  <c r="BK883"/>
  <c r="BK779"/>
  <c r="BK689"/>
  <c r="J588"/>
  <c r="J406"/>
  <c r="BK178"/>
  <c r="BK929"/>
  <c r="BK878"/>
  <c r="BK855"/>
  <c r="BK739"/>
  <c r="J632"/>
  <c r="J486"/>
  <c r="BK300"/>
  <c r="BK129"/>
  <c r="BK811"/>
  <c r="BK701"/>
  <c r="BK588"/>
  <c r="J422"/>
  <c r="BK252"/>
  <c r="BK101"/>
  <c l="1" r="P100"/>
  <c r="BK421"/>
  <c r="J421"/>
  <c r="J63"/>
  <c r="R578"/>
  <c r="T600"/>
  <c r="P756"/>
  <c r="T790"/>
  <c r="T797"/>
  <c r="R828"/>
  <c r="T882"/>
  <c r="T881"/>
  <c r="R891"/>
  <c r="R915"/>
  <c r="T922"/>
  <c r="R931"/>
  <c r="BK100"/>
  <c r="J100"/>
  <c r="J61"/>
  <c r="P421"/>
  <c r="BK578"/>
  <c r="J578"/>
  <c r="J64"/>
  <c r="BK600"/>
  <c r="J600"/>
  <c r="J65"/>
  <c r="R756"/>
  <c r="P790"/>
  <c r="R797"/>
  <c r="P828"/>
  <c r="BK882"/>
  <c r="J882"/>
  <c r="J72"/>
  <c r="BK891"/>
  <c r="J891"/>
  <c r="J74"/>
  <c r="BK915"/>
  <c r="J915"/>
  <c r="J75"/>
  <c r="BK922"/>
  <c r="J922"/>
  <c r="J76"/>
  <c r="P931"/>
  <c r="T100"/>
  <c r="R421"/>
  <c r="P578"/>
  <c r="R600"/>
  <c r="BK756"/>
  <c r="J756"/>
  <c r="J66"/>
  <c r="BK790"/>
  <c r="J790"/>
  <c r="J67"/>
  <c r="BK797"/>
  <c r="J797"/>
  <c r="J68"/>
  <c r="BK828"/>
  <c r="J828"/>
  <c r="J70"/>
  <c r="P882"/>
  <c r="P881"/>
  <c r="P891"/>
  <c r="P915"/>
  <c r="P922"/>
  <c r="BK931"/>
  <c r="J931"/>
  <c r="J77"/>
  <c r="R100"/>
  <c r="R99"/>
  <c r="T421"/>
  <c r="T578"/>
  <c r="P600"/>
  <c r="T756"/>
  <c r="R790"/>
  <c r="P797"/>
  <c r="T828"/>
  <c r="R882"/>
  <c r="R881"/>
  <c r="T891"/>
  <c r="T915"/>
  <c r="R922"/>
  <c r="T931"/>
  <c r="BK416"/>
  <c r="J416"/>
  <c r="J62"/>
  <c i="3" r="BK83"/>
  <c r="J83"/>
  <c r="J61"/>
  <c i="2" r="BK824"/>
  <c r="J824"/>
  <c r="J69"/>
  <c r="BK936"/>
  <c r="J936"/>
  <c r="J78"/>
  <c i="3" r="F78"/>
  <c r="J52"/>
  <c r="E71"/>
  <c r="BE84"/>
  <c i="2" r="E88"/>
  <c r="BE108"/>
  <c r="BE153"/>
  <c r="BE203"/>
  <c r="BE277"/>
  <c r="BE300"/>
  <c r="BE311"/>
  <c r="BE349"/>
  <c r="BE353"/>
  <c r="BE373"/>
  <c r="BE406"/>
  <c r="BE442"/>
  <c r="BE450"/>
  <c r="BE453"/>
  <c r="BE464"/>
  <c r="BE472"/>
  <c r="BE480"/>
  <c r="BE486"/>
  <c r="BE494"/>
  <c r="BE517"/>
  <c r="BE547"/>
  <c r="BE550"/>
  <c r="BE553"/>
  <c r="BE562"/>
  <c r="BE615"/>
  <c r="BE621"/>
  <c r="BE627"/>
  <c r="BE646"/>
  <c r="BE669"/>
  <c r="BE675"/>
  <c r="BE711"/>
  <c r="BE714"/>
  <c r="BE720"/>
  <c r="BE729"/>
  <c r="BE732"/>
  <c r="BE737"/>
  <c r="BE752"/>
  <c r="BE757"/>
  <c r="BE764"/>
  <c r="BE767"/>
  <c r="BE775"/>
  <c r="BE787"/>
  <c r="BE791"/>
  <c r="BE794"/>
  <c r="BE798"/>
  <c r="BE819"/>
  <c r="BE825"/>
  <c r="BE855"/>
  <c r="BE937"/>
  <c r="BE101"/>
  <c r="BE171"/>
  <c r="BE178"/>
  <c r="BE187"/>
  <c r="BE197"/>
  <c r="BE261"/>
  <c r="BE271"/>
  <c r="BE318"/>
  <c r="BE370"/>
  <c r="BE381"/>
  <c r="BE427"/>
  <c r="BE431"/>
  <c r="BE526"/>
  <c r="BE532"/>
  <c r="BE567"/>
  <c r="BE612"/>
  <c r="BE618"/>
  <c r="BE684"/>
  <c r="BE689"/>
  <c r="BE743"/>
  <c r="BE747"/>
  <c r="BE779"/>
  <c r="BE783"/>
  <c r="BE811"/>
  <c r="BE829"/>
  <c r="BE836"/>
  <c r="BE840"/>
  <c r="BE849"/>
  <c r="BE852"/>
  <c r="BE859"/>
  <c r="BE862"/>
  <c r="BE865"/>
  <c r="BE868"/>
  <c r="BE870"/>
  <c r="BE872"/>
  <c r="BE887"/>
  <c r="BE892"/>
  <c r="BE895"/>
  <c r="BE904"/>
  <c r="BE907"/>
  <c r="BE910"/>
  <c r="BE926"/>
  <c r="BE929"/>
  <c r="BE932"/>
  <c r="BE934"/>
  <c r="J52"/>
  <c r="F95"/>
  <c r="BE129"/>
  <c r="BE161"/>
  <c r="BE227"/>
  <c r="BE245"/>
  <c r="BE252"/>
  <c r="BE293"/>
  <c r="BE328"/>
  <c r="BE345"/>
  <c r="BE385"/>
  <c r="BE394"/>
  <c r="BE402"/>
  <c r="BE417"/>
  <c r="BE425"/>
  <c r="BE435"/>
  <c r="BE510"/>
  <c r="BE521"/>
  <c r="BE545"/>
  <c r="BE557"/>
  <c r="BE573"/>
  <c r="BE592"/>
  <c r="BE642"/>
  <c r="BE652"/>
  <c r="BE665"/>
  <c r="BE739"/>
  <c r="BE771"/>
  <c r="BE802"/>
  <c r="BE815"/>
  <c r="BE833"/>
  <c r="BE843"/>
  <c r="BE875"/>
  <c r="BE878"/>
  <c r="BE883"/>
  <c r="BE898"/>
  <c r="BE901"/>
  <c r="BE912"/>
  <c r="BE916"/>
  <c r="BE119"/>
  <c r="BE138"/>
  <c r="BE212"/>
  <c r="BE235"/>
  <c r="BE323"/>
  <c r="BE391"/>
  <c r="BE409"/>
  <c r="BE413"/>
  <c r="BE422"/>
  <c r="BE502"/>
  <c r="BE540"/>
  <c r="BE579"/>
  <c r="BE583"/>
  <c r="BE586"/>
  <c r="BE588"/>
  <c r="BE597"/>
  <c r="BE601"/>
  <c r="BE607"/>
  <c r="BE632"/>
  <c r="BE638"/>
  <c r="BE655"/>
  <c r="BE661"/>
  <c r="BE678"/>
  <c r="BE701"/>
  <c r="BE705"/>
  <c r="BE708"/>
  <c r="BE717"/>
  <c r="BE723"/>
  <c r="BE760"/>
  <c r="BE800"/>
  <c r="BE804"/>
  <c r="BE807"/>
  <c r="BE809"/>
  <c r="BE846"/>
  <c r="BE919"/>
  <c r="BE923"/>
  <c i="3" r="J33"/>
  <c i="1" r="AV56"/>
  <c r="AT56"/>
  <c i="2" r="F35"/>
  <c i="1" r="BB55"/>
  <c r="BB54"/>
  <c r="AX54"/>
  <c i="2" r="F37"/>
  <c i="1" r="BD55"/>
  <c r="BD54"/>
  <c r="W33"/>
  <c i="2" r="F36"/>
  <c i="1" r="BC55"/>
  <c r="BC54"/>
  <c r="W32"/>
  <c i="2" r="J34"/>
  <c i="1" r="AW55"/>
  <c i="2" r="F34"/>
  <c i="1" r="BA55"/>
  <c i="3" r="F34"/>
  <c i="1" r="BA56"/>
  <c i="2" l="1" r="R890"/>
  <c r="R98"/>
  <c r="T99"/>
  <c r="T890"/>
  <c r="P890"/>
  <c r="P99"/>
  <c r="P98"/>
  <c i="1" r="AU55"/>
  <c i="3" r="BK82"/>
  <c r="BK81"/>
  <c r="J81"/>
  <c r="J59"/>
  <c i="2" r="BK99"/>
  <c r="BK890"/>
  <c r="J890"/>
  <c r="J73"/>
  <c r="BK881"/>
  <c r="J881"/>
  <c r="J71"/>
  <c i="1" r="W31"/>
  <c i="3" r="F33"/>
  <c i="1" r="AZ56"/>
  <c r="AY54"/>
  <c i="2" r="J33"/>
  <c i="1" r="AV55"/>
  <c r="AT55"/>
  <c r="AU54"/>
  <c r="BA54"/>
  <c r="W30"/>
  <c i="2" r="F33"/>
  <c i="1" r="AZ55"/>
  <c i="2" l="1" r="BK98"/>
  <c r="J98"/>
  <c r="T98"/>
  <c r="J99"/>
  <c r="J60"/>
  <c i="3" r="J82"/>
  <c r="J60"/>
  <c i="2" r="J30"/>
  <c i="1" r="AG55"/>
  <c i="3" r="J30"/>
  <c i="1" r="AG56"/>
  <c r="AZ54"/>
  <c r="AV54"/>
  <c r="AK29"/>
  <c r="AW54"/>
  <c r="AK30"/>
  <c i="2" l="1" r="J39"/>
  <c r="J59"/>
  <c i="3" r="J39"/>
  <c i="1" r="AN56"/>
  <c r="AN55"/>
  <c r="AG54"/>
  <c r="AK26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<sst xmlns="http://schemas.openxmlformats.org/spreadsheetml/2006/main">
  <si>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</si>
  <si>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</si>
  <si>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</si>
  <si>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</si>
  <si>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</si>
  <si>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{88d7df27-4cfe-43ad-9a93-15c4326dcdb8}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</si>
  <si>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</si>
  <si>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</si>
  <si>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</si>
  <si>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</si>
  <si>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</si>
  <si>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</si>
  <si>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</si>
  <si>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</si>
  <si>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19_010-CV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</si>
  <si>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</si>
  <si>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</si>
  <si>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Školní, Chomutov_</t>
  </si>
  <si>
    <t>KSO:</t>
  </si>
  <si>
    <t/>
  </si>
  <si>
    <t>CC-CZ:</t>
  </si>
  <si>
    <t>Místo:</t>
  </si>
  <si>
    <t xml:space="preserve"> </t>
  </si>
  <si>
    <t>Datum:</t>
  </si>
  <si>
    <t>1. 3. 2024</t>
  </si>
  <si>
    <t>Zadavatel:</t>
  </si>
  <si>
    <t>IČ:</t>
  </si>
  <si>
    <t xml:space="preserve"> 00261891</t>
  </si>
  <si>
    <t xml:space="preserve">STATUTÁRNÍ MĚSTO CHOMUTOV </t>
  </si>
  <si>
    <t>DIČ:</t>
  </si>
  <si>
    <t>Uchazeč:</t>
  </si>
  <si>
    <t>Vyplň údaj</t>
  </si>
  <si>
    <t>Projektant:</t>
  </si>
  <si>
    <t>24668613</t>
  </si>
  <si>
    <t>ADVISIA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</si>
  <si>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</si>
  <si>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</si>
  <si>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</si>
  <si>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</si>
  <si>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</si>
  <si>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</si>
  <si>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</si>
  <si>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</si>
  <si>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</si>
  <si>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</si>
  <si>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</si>
  <si>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</si>
  <si>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</si>
  <si>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</si>
  <si>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</si>
  <si>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</si>
  <si>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</si>
  <si>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</si>
  <si>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</si>
  <si>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</si>
  <si>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</si>
  <si>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</si>
  <si>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</si>
  <si>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</si>
  <si>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</si>
  <si>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</si>
  <si>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</si>
  <si>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</si>
  <si>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</si>
  <si>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</si>
  <si>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</si>
  <si>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</si>
  <si>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</si>
  <si>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</si>
  <si>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</si>
  <si>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</si>
  <si>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</si>
  <si>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</si>
  <si>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</si>
  <si>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</si>
  <si>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</si>
  <si>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</si>
  <si>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</si>
  <si>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</si>
  <si>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</si>
  <si>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</si>
  <si>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</si>
  <si>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{4fecfa00-f435-411d-b347-be8abf833b20}</t>
  </si>
  <si>
    <t>2</t>
  </si>
  <si>
    <t>SO 401</t>
  </si>
  <si>
    <t>Veřejné osvětlení, MAN</t>
  </si>
  <si>
    <t>{a44a97d0-0576-4cd8-b6af-cf649787285e}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</si>
  <si>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</si>
  <si>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</si>
  <si>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</si>
  <si>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</si>
  <si>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</si>
  <si>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</si>
  <si>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</si>
  <si>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</si>
  <si>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</si>
  <si>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</si>
  <si>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</si>
  <si>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</si>
  <si>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</si>
  <si>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</si>
  <si>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</si>
  <si>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SO 101.1 - Kontejnery</t>
  </si>
  <si>
    <t xml:space="preserve">    SO 101.2 - Mobiliář</t>
  </si>
  <si>
    <t xml:space="preserve">    SO 101.3 - Stromy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</si>
  <si>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</si>
  <si>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</si>
  <si>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</si>
  <si>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</si>
  <si>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</si>
  <si>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</si>
  <si>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</si>
  <si>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</si>
  <si>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</si>
  <si>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</si>
  <si>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</si>
  <si>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</si>
  <si>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</si>
  <si>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</si>
  <si>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</si>
  <si>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</si>
  <si>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</si>
  <si>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</si>
  <si>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</si>
  <si>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</si>
  <si>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</si>
  <si>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</si>
  <si>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</si>
  <si>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</si>
  <si>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</si>
  <si>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</si>
  <si>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58344229</t>
  </si>
  <si>
    <t>t</t>
  </si>
  <si>
    <t>CS ÚRS 2024 01</t>
  </si>
  <si>
    <t>8</t>
  </si>
  <si>
    <t>4</t>
  </si>
  <si>
    <t>-88261723</t>
  </si>
  <si>
    <t>PP</t>
  </si>
  <si>
    <t>štěrkodrť frakce 0/125</t>
  </si>
  <si>
    <t>VV</t>
  </si>
  <si>
    <t>5268,08*0,5*1,9"plocha z cadu*tl -hlavní trasa - bude čerpáno se souhlasem TDI</t>
  </si>
  <si>
    <t>897,83*0,5*1,9"plocha z cadu*tl - křižovatky - bude čerpáno se souhlasem TDI</t>
  </si>
  <si>
    <t>1110,13*0,5*1,9"plocha z cadu*tl - parkovací zálivy</t>
  </si>
  <si>
    <t>145,62*0,5*1,9"komunikace u popelnic</t>
  </si>
  <si>
    <t>Součet</t>
  </si>
  <si>
    <t>K</t>
  </si>
  <si>
    <t>113106144</t>
  </si>
  <si>
    <t>m2</t>
  </si>
  <si>
    <t>-998988615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</si>
  <si>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</si>
  <si>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Online PSC</t>
  </si>
  <si>
    <t>https://podminky.urs.cz/item/CS_URS_2024_01/113106144</t>
  </si>
  <si>
    <t>P</t>
  </si>
  <si>
    <t>Poznámka k položce:_x000d_
Přednostně nabídnout k uložení TSMCH</t>
  </si>
  <si>
    <t>1713,35"v místě nového chodníku</t>
  </si>
  <si>
    <t>160,5"v místě nových vjezdů</t>
  </si>
  <si>
    <t>28,39" v místě parkovacích zálivů</t>
  </si>
  <si>
    <t>8,06" v místě nové zeleně</t>
  </si>
  <si>
    <t>40,85"v místě nové komunikace</t>
  </si>
  <si>
    <t>45"v místě vstupů do školy</t>
  </si>
  <si>
    <t>3</t>
  </si>
  <si>
    <t>113106521</t>
  </si>
  <si>
    <t>2039070213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</si>
  <si>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</si>
  <si>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https://podminky.urs.cz/item/CS_URS_2024_01/113106521</t>
  </si>
  <si>
    <t>2051,7+2762,17"hlavní trasa</t>
  </si>
  <si>
    <t>332,37+416,11"křižovatky</t>
  </si>
  <si>
    <t>126,69+252,77"nový parkovací záliv</t>
  </si>
  <si>
    <t>256,62+207,38"nový chodník</t>
  </si>
  <si>
    <t>33,12+59,33"vjezdy</t>
  </si>
  <si>
    <t>35,63"zeleň</t>
  </si>
  <si>
    <t>113107111</t>
  </si>
  <si>
    <t>Odstranění podkladu z kameniva těženého tl do 100 mm ručně</t>
  </si>
  <si>
    <t>-1233188384</t>
  </si>
  <si>
    <t>Odstranění podkladů nebo krytů ručně s přemístěním hmot na skládku na vzdálenost do 3 m nebo s naložením na dopravní prostředek z kameniva těženého, o tl. vrstvy do 100 mm</t>
  </si>
  <si>
    <t>https://podminky.urs.cz/item/CS_URS_2024_01/113107111</t>
  </si>
  <si>
    <t>358,69+207,38"nový chodník</t>
  </si>
  <si>
    <t>7,29"ostrůvky - kačírek</t>
  </si>
  <si>
    <t>236,82"hlavní trasa - aktivní zóna, se seouhlasem TDI</t>
  </si>
  <si>
    <t>81,99" křižovatky - aktivní zóna, se souhlasem TDI</t>
  </si>
  <si>
    <t>892,17*0,4"40% předpoklad ručně z důvodu velkého množství inženýrských sítí</t>
  </si>
  <si>
    <t>5</t>
  </si>
  <si>
    <t>113107112</t>
  </si>
  <si>
    <t>Odstranění podkladu z kameniva těženého tl přes 100 do 200 mm ručně</t>
  </si>
  <si>
    <t>1289165682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</si>
  <si>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</si>
  <si>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https://podminky.urs.cz/item/CS_URS_2024_01/113107112</t>
  </si>
  <si>
    <t>92,26" komunikace u kontejnerů</t>
  </si>
  <si>
    <t>236,82"hlavní trasa</t>
  </si>
  <si>
    <t>81,99"křižovatky</t>
  </si>
  <si>
    <t>1713,35+160,5+28,39+8,06+40,85"chodníky - dlažba</t>
  </si>
  <si>
    <t>3394,69+352,69+548,79+4,42"chodníky - asfalt</t>
  </si>
  <si>
    <t>2051,7+1452,76"hlavní trasa - aktivní zóna, se souhlasem TDI</t>
  </si>
  <si>
    <t>332,37+104,11"křižovatky - aktivní zóna, se souhlasem TDI</t>
  </si>
  <si>
    <t>126,69+79,01"parkovací zálivy - aktivní zóna, se souhlasem TDI</t>
  </si>
  <si>
    <t>136"boční vjezd do školy</t>
  </si>
  <si>
    <t>10990,45*0,4"40% předpoklad ručně z důvodu velkého množství inženýrských sítí</t>
  </si>
  <si>
    <t>6</t>
  </si>
  <si>
    <t>113107123</t>
  </si>
  <si>
    <t>Odstranění podkladu z kameniva drceného tl přes 200 do 300 mm ručně</t>
  </si>
  <si>
    <t>184501000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</si>
  <si>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</si>
  <si>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</si>
  <si>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7,61+30,5"vjezdy</t>
  </si>
  <si>
    <t>2019,88"hlavní trasa</t>
  </si>
  <si>
    <t>392,05"křižovatky</t>
  </si>
  <si>
    <t>2450,040*0,4"40% předpoklad ručně z důvodu velkého množství inženýrských sítí</t>
  </si>
  <si>
    <t>7</t>
  </si>
  <si>
    <t>113107124</t>
  </si>
  <si>
    <t>Odstranění podkladu z kameniva drceného tl přes 300 do 400 mm ručně</t>
  </si>
  <si>
    <t>1567835994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</si>
  <si>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</si>
  <si>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https://podminky.urs.cz/item/CS_URS_2024_01/113107124</t>
  </si>
  <si>
    <t>2051,7+742,29"hlavní trasa</t>
  </si>
  <si>
    <t>24,06+332,37"křižovatky</t>
  </si>
  <si>
    <t>25,51+30,5"vjezdy</t>
  </si>
  <si>
    <t>16,96"komunikace ke kontejnerům</t>
  </si>
  <si>
    <t>3605,85*0,4"40% předpoklad ručně z důvodu velkého množství inženýrských sítí</t>
  </si>
  <si>
    <t>113107126</t>
  </si>
  <si>
    <t>Odstranění podkladu z kameniva drceného se štětem tl 450 mm ručně</t>
  </si>
  <si>
    <t>1425662350</t>
  </si>
  <si>
    <t>Odstranění podkladů nebo krytů ručně s přemístěním hmot na skládku na vzdálenost do 3 m nebo s naložením na dopravní prostředek z kameniva hrubého drceného se štětem, o tl. vrstvy přes 250 do 450 mm</t>
  </si>
  <si>
    <t>https://podminky.urs.cz/item/CS_URS_2024_01/113107126</t>
  </si>
  <si>
    <t>1309,41"hlavní trasa - aktivní zóna - se souhlasem TDI</t>
  </si>
  <si>
    <t>312"křižovatky - aktivní zóna - se souhlasem TDI</t>
  </si>
  <si>
    <t>1621,41*0,4"40% předpoklad ručně z důvodu velkého množství inženýrských sítí</t>
  </si>
  <si>
    <t>9</t>
  </si>
  <si>
    <t>113107131</t>
  </si>
  <si>
    <t>Odstranění podkladu z betonu prostého tl přes 100 do 150 mm ručně</t>
  </si>
  <si>
    <t>597382750</t>
  </si>
  <si>
    <t>Odstranění podkladů nebo krytů ručně s přemístěním hmot na skládku na vzdálenost do 3 m nebo s naložením na dopravní prostředek z betonu prostého, o tl. vrstvy přes 100 do 150 mm</t>
  </si>
  <si>
    <t>https://podminky.urs.cz/item/CS_URS_2024_01/113107131</t>
  </si>
  <si>
    <t>236,82" hlavní trasa</t>
  </si>
  <si>
    <t>236,82"hlavní trasa - aktivní zóna, se souhlasem TDI</t>
  </si>
  <si>
    <t>81,99"křižovatky - aktivní zóna, se souhlasem TDI</t>
  </si>
  <si>
    <t>637,62*0,4"40% předpoklad ručně z důvodu velkého množství inženýrských sítí</t>
  </si>
  <si>
    <t>10</t>
  </si>
  <si>
    <t>113107132</t>
  </si>
  <si>
    <t>Odstranění podkladu z betonu prostého tl přes 150 do 300 mm ručně</t>
  </si>
  <si>
    <t>-1964537439</t>
  </si>
  <si>
    <t>Odstranění podkladů nebo krytů ručně s přemístěním hmot na skládku na vzdálenost do 3 m nebo s naložením na dopravní prostředek z betonu prostého, o tl. vrstvy přes 150 do 300 mm</t>
  </si>
  <si>
    <t>https://podminky.urs.cz/item/CS_URS_2024_01/113107132</t>
  </si>
  <si>
    <t>3394,69"stávající chodník - nový chodník</t>
  </si>
  <si>
    <t>352,69"stávající chodník - nově vjezdy</t>
  </si>
  <si>
    <t>548,79"stávající chodník - nově parkovací záliv</t>
  </si>
  <si>
    <t>4,42"stávající chodník - nově komunikace</t>
  </si>
  <si>
    <t>136 "noční vjezd do školy</t>
  </si>
  <si>
    <t>4436,59*0,4"40% předpoklad ručně z důvodu velkého množství inženýrských sítí</t>
  </si>
  <si>
    <t>11</t>
  </si>
  <si>
    <t>113107137</t>
  </si>
  <si>
    <t>Odstranění podkladu z betonu vyztuženého sítěmi tl přes 150 do 300 mm ručně</t>
  </si>
  <si>
    <t>88802333</t>
  </si>
  <si>
    <t>Odstranění podkladů nebo krytů ručně s přemístěním hmot na skládku na vzdálenost do 3 m nebo s naložením na dopravní prostředek z betonu vyztuženého sítěmi, o tl. vrstvy přes 150 do 300 mm</t>
  </si>
  <si>
    <t>https://podminky.urs.cz/item/CS_URS_2024_01/113107137</t>
  </si>
  <si>
    <t>92,26"komunikace ke kontejnerům</t>
  </si>
  <si>
    <t>92,26*0,4"40% předpoklad ručně z důvodu velkého množství inženýrských sítí</t>
  </si>
  <si>
    <t>113107221</t>
  </si>
  <si>
    <t>40435674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</si>
  <si>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</si>
  <si>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</si>
  <si>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892,17*0,6"60% předpoklad strojně</t>
  </si>
  <si>
    <t>13</t>
  </si>
  <si>
    <t>113107222</t>
  </si>
  <si>
    <t>2080729492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</si>
  <si>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</si>
  <si>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</si>
  <si>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10990,45*0,6"60% předpoklad strojně</t>
  </si>
  <si>
    <t>14</t>
  </si>
  <si>
    <t>113107223</t>
  </si>
  <si>
    <t>-1484248738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</si>
  <si>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</si>
  <si>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https://podminky.urs.cz/item/CS_URS_2024_01/113107223</t>
  </si>
  <si>
    <t>2450,040*0,6"60% předpoklad strojně</t>
  </si>
  <si>
    <t>15</t>
  </si>
  <si>
    <t>113107224</t>
  </si>
  <si>
    <t>1202988624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</si>
  <si>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</si>
  <si>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https://podminky.urs.cz/item/CS_URS_2024_01/113107224</t>
  </si>
  <si>
    <t>3605,85*0,6"60% předpoklad strojně</t>
  </si>
  <si>
    <t>16</t>
  </si>
  <si>
    <t>113107226</t>
  </si>
  <si>
    <t>-275757686</t>
  </si>
  <si>
    <t>Odstranění podkladů nebo krytů strojně plochy jednotlivě přes 200 m2 s přemístěním hmot na skládku na vzdálenost do 20 m nebo s naložením na dopravní prostředek z kameniva hrubého drceného se štětem, o tl. vrstvy přes 250 do 450 mm</t>
  </si>
  <si>
    <t>https://podminky.urs.cz/item/CS_URS_2024_01/113107226</t>
  </si>
  <si>
    <t>1621,41*0,6"60% předpoklad strojně</t>
  </si>
  <si>
    <t>17</t>
  </si>
  <si>
    <t>113107231</t>
  </si>
  <si>
    <t>-1804860997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</si>
  <si>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</si>
  <si>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https://podminky.urs.cz/item/CS_URS_2024_01/113107231</t>
  </si>
  <si>
    <t>637,62*0,6"60% předpoklad strojně</t>
  </si>
  <si>
    <t>18</t>
  </si>
  <si>
    <t>113107232</t>
  </si>
  <si>
    <t>160426959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</si>
  <si>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</si>
  <si>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https://podminky.urs.cz/item/CS_URS_2024_01/113107232</t>
  </si>
  <si>
    <t>4436,59*0,6"60% předpoklad strojně</t>
  </si>
  <si>
    <t>19</t>
  </si>
  <si>
    <t>113107237</t>
  </si>
  <si>
    <t>-964662283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</si>
  <si>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</si>
  <si>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https://podminky.urs.cz/item/CS_URS_2024_01/113107237</t>
  </si>
  <si>
    <t>92,26*0,6"60% předpoklad strojně</t>
  </si>
  <si>
    <t>20</t>
  </si>
  <si>
    <t>113107241</t>
  </si>
  <si>
    <t>CS ÚRS 2023 02</t>
  </si>
  <si>
    <t>268408613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</si>
  <si>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</si>
  <si>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https://podminky.urs.cz/item/CS_URS_2023_02/113107241</t>
  </si>
  <si>
    <t>2051,7+2762,17"stávající komunikace - hlavní trasa</t>
  </si>
  <si>
    <t>332,37+416,11"stávající komunikace - křižovatky</t>
  </si>
  <si>
    <t>126,69+252,77"stávající komunikace - nový parkovací záliv</t>
  </si>
  <si>
    <t>256,62+207,38"stávající komunikace - nový chodník</t>
  </si>
  <si>
    <t>33,12+59,33"stávající komunikace - nově vjezdy</t>
  </si>
  <si>
    <t>35,63"stávající komunikace - nově zeleň</t>
  </si>
  <si>
    <t>16,96+92,26"stávající komunikace - komunikace u kontejnerů</t>
  </si>
  <si>
    <t>136"boční vjezd ke škole</t>
  </si>
  <si>
    <t>113107245</t>
  </si>
  <si>
    <t>1347443692</t>
  </si>
  <si>
    <t>Odstranění podkladů nebo krytů strojně plochy jednotlivě přes 200 m2 s přemístěním hmot na skládku na vzdálenost do 20 m nebo s naložením na dopravní prostředek živičných, o tl. vrstvy přes 200 do 250 mm</t>
  </si>
  <si>
    <t>https://podminky.urs.cz/item/CS_URS_2024_01/113107245</t>
  </si>
  <si>
    <t>102,06"chodník</t>
  </si>
  <si>
    <t>22</t>
  </si>
  <si>
    <t>113154264</t>
  </si>
  <si>
    <t>1793079397</t>
  </si>
  <si>
    <t>Frézování živičného podkladu nebo krytu s naložením na dopravní prostředek plochy přes 500 do 1 000 m2 s překážkami v trase pruhu šířky přes 1 m do 2 m, tloušťky vrstvy 100 mm</t>
  </si>
  <si>
    <t>https://podminky.urs.cz/item/CS_URS_2023_02/113154264</t>
  </si>
  <si>
    <t>2288,52+2762,17"hlavní trasa</t>
  </si>
  <si>
    <t>414,36+416,11"křižovatky</t>
  </si>
  <si>
    <t>16,96"komunikace u kontejnerů</t>
  </si>
  <si>
    <t>23</t>
  </si>
  <si>
    <t>113201112</t>
  </si>
  <si>
    <t>m</t>
  </si>
  <si>
    <t>1847245570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</si>
  <si>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</si>
  <si>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</si>
  <si>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Poznámka k položce:_x000d_
1445,66 mb kamenych obrub uložit na dvůr TSMCH</t>
  </si>
  <si>
    <t>345,5"stávající betonové silniční obruby</t>
  </si>
  <si>
    <t>1445,66"stávající kamenné obruby - ulozeni na dvur TSMCH</t>
  </si>
  <si>
    <t>24</t>
  </si>
  <si>
    <t>113204111</t>
  </si>
  <si>
    <t>786380410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</si>
  <si>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</si>
  <si>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</si>
  <si>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215,9+19,57"stávající betonové záhonové obruby</t>
  </si>
  <si>
    <t>25</t>
  </si>
  <si>
    <t>121151113</t>
  </si>
  <si>
    <t>1894023994</t>
  </si>
  <si>
    <t>Sejmutí ornice strojně při souvislé ploše přes 100 do 500 m2, tl. vrstvy do 200 mm</t>
  </si>
  <si>
    <t>https://podminky.urs.cz/item/CS_URS_2024_01/121151113</t>
  </si>
  <si>
    <t>107,55+96,42+38,15+19,28+29,17"pro nové konstrukce</t>
  </si>
  <si>
    <t>26</t>
  </si>
  <si>
    <t>122252206</t>
  </si>
  <si>
    <t>m3</t>
  </si>
  <si>
    <t>470735472</t>
  </si>
  <si>
    <t>Odkopávky a prokopávky nezapažené pro silnice a dálnice strojně v hornině třídy těžitelnosti I přes 1 000 do 5 000 m3</t>
  </si>
  <si>
    <t>https://podminky.urs.cz/item/CS_URS_2024_01/122252206</t>
  </si>
  <si>
    <t>137,07+271,58+4,41"nové chodníky</t>
  </si>
  <si>
    <t>49,76+109,33"vjezdy</t>
  </si>
  <si>
    <t>8,8+170,13"parkovací zálivy</t>
  </si>
  <si>
    <t>13,48+1,02+3,43"komunikace</t>
  </si>
  <si>
    <t>12,21"komunikace ke kontejnerům</t>
  </si>
  <si>
    <t>3,66"dlažba u kontejnerů</t>
  </si>
  <si>
    <t>42,3"výkop pro kontejnery</t>
  </si>
  <si>
    <t>732,33+883,89+20,42+2,21+3,65"hlavní trasa - aktivní zóna - se souhlasem TDI</t>
  </si>
  <si>
    <t>132,59+133,16"křižovatky - aktivní zóna - se souhlasem TDI</t>
  </si>
  <si>
    <t>50,68+101,11+14,19+274,40"parkovací zálivy - aktivní zóna - se souhlasem TDI</t>
  </si>
  <si>
    <t>46,13+8,48+19,08"komunikace ke kontejnerům - aktivní zóna - se souhlasem TDI</t>
  </si>
  <si>
    <t>42,16"boční vjezd do školy</t>
  </si>
  <si>
    <t>3,6"boční vstupy do školy</t>
  </si>
  <si>
    <t>27</t>
  </si>
  <si>
    <t>131151102</t>
  </si>
  <si>
    <t>2093358246</t>
  </si>
  <si>
    <t>Hloubení nezapažených jam a zářezů strojně s urovnáním dna do předepsaného profilu a spádu v hornině třídy těžitelnosti I skupiny 1 a 2 přes 20 do 50 m3</t>
  </si>
  <si>
    <t>22*1,5*1*1"pro UV</t>
  </si>
  <si>
    <t>28</t>
  </si>
  <si>
    <t>132151101</t>
  </si>
  <si>
    <t>-541747587</t>
  </si>
  <si>
    <t>Hloubení nezapažených rýh šířky do 800 mm strojně s urovnáním dna do předepsaného profilu a spádu v hornině třídy těžitelnosti I skupiny 1 a 2 do 20 m3</t>
  </si>
  <si>
    <t>(1,2*1)*84,64"přípojky pro UV</t>
  </si>
  <si>
    <t>29</t>
  </si>
  <si>
    <t>162751117</t>
  </si>
  <si>
    <t>-1278946694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</si>
  <si>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</si>
  <si>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42,16"boční vjezd ke škole</t>
  </si>
  <si>
    <t>30</t>
  </si>
  <si>
    <t>162751119</t>
  </si>
  <si>
    <t>-1235408759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</si>
  <si>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</si>
  <si>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3426,228*5"</t>
  </si>
  <si>
    <t>31</t>
  </si>
  <si>
    <t>171152111</t>
  </si>
  <si>
    <t>224215863</t>
  </si>
  <si>
    <t>Uložení sypaniny do zhutněných násypů pro silnice, dálnice a letiště s rozprostřením sypaniny ve vrstvách, s hrubým urovnáním a uzavřením povrchu násypu z hornin nesoudržných sypkých v aktivní zóně</t>
  </si>
  <si>
    <t>https://podminky.urs.cz/item/CS_URS_2024_01/171152111</t>
  </si>
  <si>
    <t>5268,08*0,5"plocha z cadu*tl - hlavní trasa - bude čerpáno se souhlasem TDI</t>
  </si>
  <si>
    <t xml:space="preserve">897,83*0,5"plocha z cadu*tl -křižovatky -  bude čerpáno se souhlasem TDI</t>
  </si>
  <si>
    <t>145,62*0,5"komunikace u popelnic</t>
  </si>
  <si>
    <t>1110,13*0,5"plocha z cadu*tl - parkovací zálivy</t>
  </si>
  <si>
    <t>32</t>
  </si>
  <si>
    <t>171201231</t>
  </si>
  <si>
    <t>-1534376185</t>
  </si>
  <si>
    <t>Poplatek za uložení stavebního odpadu na recyklační skládce (skládkovné) zeminy a kamení zatříděného do Katalogu odpadů pod kódem 17 05 04</t>
  </si>
  <si>
    <t>3426,228*1,9"</t>
  </si>
  <si>
    <t>33</t>
  </si>
  <si>
    <t>175111101</t>
  </si>
  <si>
    <t>1038056091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</si>
  <si>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</si>
  <si>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</si>
  <si>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21,12"pro UV</t>
  </si>
  <si>
    <t>98,91"pro přípojky</t>
  </si>
  <si>
    <t>34</t>
  </si>
  <si>
    <t>58337308</t>
  </si>
  <si>
    <t>1416924877</t>
  </si>
  <si>
    <t>štěrkopísek frakce 0/2</t>
  </si>
  <si>
    <t>120,03 * 2 " Přepočtené koeficientem množství</t>
  </si>
  <si>
    <t>35</t>
  </si>
  <si>
    <t>181152302</t>
  </si>
  <si>
    <t>-204696660</t>
  </si>
  <si>
    <t>Úprava pláně na stavbách silnic a dálnic strojně v zářezech mimo skalních se zhutněním</t>
  </si>
  <si>
    <t>https://podminky.urs.cz/item/CS_URS_2024_01/181152302</t>
  </si>
  <si>
    <t xml:space="preserve">5268,08"plochy z cadu  - hlavní trasa</t>
  </si>
  <si>
    <t xml:space="preserve">897,83"plochy z cadu  - křižovatky</t>
  </si>
  <si>
    <t>145,62"komunikace u popelnic</t>
  </si>
  <si>
    <t>1110,13"plocha z cadu*tl - parkovací zálivy</t>
  </si>
  <si>
    <t>36</t>
  </si>
  <si>
    <t>181351103</t>
  </si>
  <si>
    <t>-689341454</t>
  </si>
  <si>
    <t>Rozprostření a urovnání ornice v rovině nebo ve svahu sklonu do 1:5 strojně při souvislé ploše přes 100 do 500 m2, tl. vrstvy do 200 mm</t>
  </si>
  <si>
    <t>https://podminky.urs.cz/item/CS_URS_2024_01/181351103</t>
  </si>
  <si>
    <t xml:space="preserve">185,44+28,59"nová zeleň </t>
  </si>
  <si>
    <t>37</t>
  </si>
  <si>
    <t>10364101</t>
  </si>
  <si>
    <t>-1672585256</t>
  </si>
  <si>
    <t>zemina pro terénní úpravy - ornice</t>
  </si>
  <si>
    <t xml:space="preserve">(185,44+29,59)*0,15*1,9"nová zeleň </t>
  </si>
  <si>
    <t>38</t>
  </si>
  <si>
    <t>181411131</t>
  </si>
  <si>
    <t>Založení parkového trávníku výsevem pl do 1000 m2 v rovině a ve svahu do 1:5</t>
  </si>
  <si>
    <t>-1466115055</t>
  </si>
  <si>
    <t>Založení trávníku na půdě předem připravené plochy do 1000 m2 výsevem včetně utažení parkového v rovině nebo na svahu do 1:5</t>
  </si>
  <si>
    <t>https://podminky.urs.cz/item/CS_URS_2024_01/181411131</t>
  </si>
  <si>
    <t>39</t>
  </si>
  <si>
    <t>00572420</t>
  </si>
  <si>
    <t>osivo směs travní parková okrasná</t>
  </si>
  <si>
    <t>kg</t>
  </si>
  <si>
    <t>-251870187</t>
  </si>
  <si>
    <t>214,03*0,02</t>
  </si>
  <si>
    <t>Svislé a kompletní konstrukce</t>
  </si>
  <si>
    <t>40</t>
  </si>
  <si>
    <t>348942142</t>
  </si>
  <si>
    <t>-685589643</t>
  </si>
  <si>
    <t>Zábradlí ocelové přímé nebo v oblouku výšky 1,1 m ze sloupků z válcovaných tyčí I č.10-12 s osazením do vynechaných otvorů ze tří vodorovných trubek průměru 51 mm</t>
  </si>
  <si>
    <t>https://podminky.urs.cz/item/CS_URS_2024_01/348942142</t>
  </si>
  <si>
    <t>Komunikace pozemní</t>
  </si>
  <si>
    <t>41</t>
  </si>
  <si>
    <t>564770001</t>
  </si>
  <si>
    <t>1079085420</t>
  </si>
  <si>
    <t>Podklad nebo kryt z kameniva hrubého drceného vel. 8-16 mm s rozprostřením a zhutněním plochy jednotlivě do 100 m2, po zhutnění tl. 250 mm</t>
  </si>
  <si>
    <t>https://podminky.urs.cz/item/CS_URS_2024_01/564770001</t>
  </si>
  <si>
    <t>42</t>
  </si>
  <si>
    <t>ACO.38705</t>
  </si>
  <si>
    <t>kus</t>
  </si>
  <si>
    <t>1010224407</t>
  </si>
  <si>
    <t>ACO Euroline - žlab 1,0m, litinový můstkový rošt</t>
  </si>
  <si>
    <t>43</t>
  </si>
  <si>
    <t>564770101</t>
  </si>
  <si>
    <t>1688648161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</si>
  <si>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</si>
  <si>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</si>
  <si>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2*25,14"obsyp kontejnery</t>
  </si>
  <si>
    <t>44</t>
  </si>
  <si>
    <t>564811011</t>
  </si>
  <si>
    <t>-273033118</t>
  </si>
  <si>
    <t>Podklad ze štěrkodrti ŠD s rozprostřením a zhutněním plochy jednotlivě do 100 m2, po zhutnění tl. 50 mm</t>
  </si>
  <si>
    <t>https://podminky.urs.cz/item/CS_URS_2024_01/564811011</t>
  </si>
  <si>
    <t>64,2" kontejnorová stání</t>
  </si>
  <si>
    <t>45</t>
  </si>
  <si>
    <t>564831111</t>
  </si>
  <si>
    <t>-1413307890</t>
  </si>
  <si>
    <t>Podklad ze štěrkodrti ŠD s rozprostřením a zhutněním plochy přes 100 m2, po zhutnění tl. 100 mm</t>
  </si>
  <si>
    <t>https://podminky.urs.cz/item/CS_URS_2024_01/564831111</t>
  </si>
  <si>
    <t xml:space="preserve">19,95"kontejnery </t>
  </si>
  <si>
    <t>47,25"vstupy do školy</t>
  </si>
  <si>
    <t xml:space="preserve">2076,82+3026,59+446,85" plocha z CADu - nový chodník </t>
  </si>
  <si>
    <t>46</t>
  </si>
  <si>
    <t>564851111</t>
  </si>
  <si>
    <t>-560860114</t>
  </si>
  <si>
    <t>Podklad ze štěrkodrti ŠD s rozprostřením a zhutněním plochy přes 100 m2, po zhutnění tl. 150 mm</t>
  </si>
  <si>
    <t>https://podminky.urs.cz/item/CS_URS_2024_01/564851111</t>
  </si>
  <si>
    <t>525,84"vjezdy</t>
  </si>
  <si>
    <t>1110,13"parkovací zálivy</t>
  </si>
  <si>
    <t>19,95"kontejnery</t>
  </si>
  <si>
    <t>142,8"vjezd ke škole</t>
  </si>
  <si>
    <t>47</t>
  </si>
  <si>
    <t>59217031</t>
  </si>
  <si>
    <t>-1531571603</t>
  </si>
  <si>
    <t>obrubník silniční betonový 1000x150x250mm</t>
  </si>
  <si>
    <t>68,55"kontejnery</t>
  </si>
  <si>
    <t>48</t>
  </si>
  <si>
    <t>564861111</t>
  </si>
  <si>
    <t>979183125</t>
  </si>
  <si>
    <t>Podklad ze štěrkodrti ŠD s rozprostřením a zhutněním plochy přes 100 m2, po zhutnění tl. 200 mm</t>
  </si>
  <si>
    <t>https://podminky.urs.cz/item/CS_URS_2024_01/564861111</t>
  </si>
  <si>
    <t>5169,61"plochy z CADu - hlavní trasa</t>
  </si>
  <si>
    <t>881,05"plochy z CADu - křižovatky</t>
  </si>
  <si>
    <t>142,89"komunikace u popelnic</t>
  </si>
  <si>
    <t>3,81"předláždění</t>
  </si>
  <si>
    <t>49</t>
  </si>
  <si>
    <t>564952111</t>
  </si>
  <si>
    <t>-954778079</t>
  </si>
  <si>
    <t>Podklad z mechanicky zpevněného kameniva MZK (minerální beton) s rozprostřením a s hutněním, po zhutnění tl. 150 mm</t>
  </si>
  <si>
    <t>https://podminky.urs.cz/item/CS_URS_2024_01/564952111</t>
  </si>
  <si>
    <t xml:space="preserve">5071,14"plochy z cadu - hlavní trasa </t>
  </si>
  <si>
    <t>864,27"plochy z cadu - křižovatky</t>
  </si>
  <si>
    <t>140,17"komunikace u popelnic</t>
  </si>
  <si>
    <t>3,74</t>
  </si>
  <si>
    <t>50</t>
  </si>
  <si>
    <t>565165121</t>
  </si>
  <si>
    <t>593296324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</si>
  <si>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</si>
  <si>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</si>
  <si>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5071,14"plochy z cadu - hlavní trasa</t>
  </si>
  <si>
    <t>51</t>
  </si>
  <si>
    <t>567121109</t>
  </si>
  <si>
    <t>56344613</t>
  </si>
  <si>
    <t>Podklad ze směsi stmelené cementem SC bez dilatačních spár, s rozprostřením a zhutněním SC C 3/4 (SC I), po zhutnění tl. 100 mm</t>
  </si>
  <si>
    <t>https://podminky.urs.cz/item/CS_URS_2024_01/567121109</t>
  </si>
  <si>
    <t>142,8"vstupy do školy</t>
  </si>
  <si>
    <t>52</t>
  </si>
  <si>
    <t>573191111</t>
  </si>
  <si>
    <t>-1827864344</t>
  </si>
  <si>
    <t>Postřik infiltrační kationaktivní emulzí v množství 1,00 kg/m2</t>
  </si>
  <si>
    <t>https://podminky.urs.cz/item/CS_URS_2024_01/573191111</t>
  </si>
  <si>
    <t xml:space="preserve">5071,14"plochy z cadu  - hlavní trasa</t>
  </si>
  <si>
    <t xml:space="preserve">864,27"plochy z cadu  - křižovatky</t>
  </si>
  <si>
    <t>53</t>
  </si>
  <si>
    <t>573231107</t>
  </si>
  <si>
    <t>-777212616</t>
  </si>
  <si>
    <t>Postřik spojovací PS bez posypu kamenivem ze silniční emulze, v množství 0,40 kg/m2</t>
  </si>
  <si>
    <t>https://podminky.urs.cz/item/CS_URS_2024_01/573231107</t>
  </si>
  <si>
    <t>54</t>
  </si>
  <si>
    <t>577134141</t>
  </si>
  <si>
    <t>359716164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</si>
  <si>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</si>
  <si>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</si>
  <si>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 xml:space="preserve">864,27"plochy z cadu - křižovatky - napojení </t>
  </si>
  <si>
    <t>55</t>
  </si>
  <si>
    <t>591141111</t>
  </si>
  <si>
    <t>630807831</t>
  </si>
  <si>
    <t>Kladení dlažby z kostek s provedením lože do tl. 50 mm, s vyplněním spár, s dvojím beraněním a se smetením přebytečného materiálu na krajnici velkých z kamene, do lože z cementové malty</t>
  </si>
  <si>
    <t>https://podminky.urs.cz/item/CS_URS_2024_01/591141111</t>
  </si>
  <si>
    <t>459,44"vjezdy</t>
  </si>
  <si>
    <t>142,80"boční vjezd ke škole</t>
  </si>
  <si>
    <t>56</t>
  </si>
  <si>
    <t>58381008</t>
  </si>
  <si>
    <t>1336971007</t>
  </si>
  <si>
    <t>kostka štípaná dlažební žula velká 15/17</t>
  </si>
  <si>
    <t>142,80"boční vjezd ke škole"*1,01 " Přepočtené koeficientem množství</t>
  </si>
  <si>
    <t>(1110,13 "parkovací zálivy"+459,44"vjezdy")* 1,01 " Přepočtené koeficientem množství</t>
  </si>
  <si>
    <t>57</t>
  </si>
  <si>
    <t>58381006R1</t>
  </si>
  <si>
    <t>-1178410119</t>
  </si>
  <si>
    <t xml:space="preserve">Vápencová dlažba - mozaiková (2 barevné vzory) tl. 60 mm </t>
  </si>
  <si>
    <t xml:space="preserve">47,25"pražská mozaika řezaná 6x6  - vstup ke škole</t>
  </si>
  <si>
    <t xml:space="preserve">2076,82"pražská mozaika řezaná 6x6  - chodník</t>
  </si>
  <si>
    <t>58</t>
  </si>
  <si>
    <t>591442111</t>
  </si>
  <si>
    <t>534104149</t>
  </si>
  <si>
    <t>Kladení dlažby z mozaiky komunikací pro pěší s vyplněním spár, s dvojím beraněním a se smetením přebytečného materiálu na vzdálenost do 3 m dvoubarevné a vícebarevné, s ložem tl. do 40 mm z cementové malty</t>
  </si>
  <si>
    <t>https://podminky.urs.cz/item/CS_URS_2024_01/591442111</t>
  </si>
  <si>
    <t>59</t>
  </si>
  <si>
    <t>591442111R</t>
  </si>
  <si>
    <t>-1170163091</t>
  </si>
  <si>
    <t>Kladení dlažby z koglomerované mozaiky komunikací pro pěší s vyplněním spár, s dvojím beraněním a se smetením přebytečného materiálu na vzdálenost do 3 m dvoubarevné a vícebarevné, s ložem tl. do 40 mm z cementové malty</t>
  </si>
  <si>
    <t>242,20"reliéfní dlažba z umělého kamene- přechody</t>
  </si>
  <si>
    <t>64,11+50,34 "reliéfní dlažba z umělého kamene - sjezdy</t>
  </si>
  <si>
    <t xml:space="preserve">204,65"dlažba desková z umělého kamene hladká </t>
  </si>
  <si>
    <t>40,14+169,54"slepecká dlažba vodící VL 70 - 95*200*75 - vodící linie</t>
  </si>
  <si>
    <t>4,04"reliefní dlažba betonová</t>
  </si>
  <si>
    <t>60</t>
  </si>
  <si>
    <t>58381006R</t>
  </si>
  <si>
    <t>-1768537462</t>
  </si>
  <si>
    <t>dlažba desková z umělého kamene reliéfní tl. 60 mm, mozaika s hmatovou úpravou (například COMCON)</t>
  </si>
  <si>
    <t>242,20"reliéfní dlažba - přechody</t>
  </si>
  <si>
    <t>64,11+50,34"reliéfní dlažba - sjezdy</t>
  </si>
  <si>
    <t>61</t>
  </si>
  <si>
    <t>59245226</t>
  </si>
  <si>
    <t>749496805</t>
  </si>
  <si>
    <t>dlažba pro nevidomé betonová 200x100mm tl 80mm barevná</t>
  </si>
  <si>
    <t>62</t>
  </si>
  <si>
    <t>58381006R2</t>
  </si>
  <si>
    <t>-2024491598</t>
  </si>
  <si>
    <t>dlažba desková z umělého kamenehladká, hladká deska pro oddělení hmatové dlažby - kolem reliéfní dlažby</t>
  </si>
  <si>
    <t>204,65" hmatový kontrast - reliéfní dlažba</t>
  </si>
  <si>
    <t>63</t>
  </si>
  <si>
    <t>58381006R3</t>
  </si>
  <si>
    <t>-1198992935</t>
  </si>
  <si>
    <t>dlažba desková z umělého kamenehladká, hladká deska pro oddělení hmatové dlažby - kolem vodící linie</t>
  </si>
  <si>
    <t>40,14+169,54"lemování hladkou dlažbou kolem slepecké dlažby vodící VL 70 - 95*200*75 - vodící linie</t>
  </si>
  <si>
    <t>64</t>
  </si>
  <si>
    <t>596211112</t>
  </si>
  <si>
    <t>532275228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</si>
  <si>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</si>
  <si>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</si>
  <si>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 xml:space="preserve">277,95"stávající betonová dlažba - předláždění </t>
  </si>
  <si>
    <t>65</t>
  </si>
  <si>
    <t>59245015</t>
  </si>
  <si>
    <t>-2016968159</t>
  </si>
  <si>
    <t>dlažba zámková betonová tvaru I 200x165mm tl 60mm přírodní</t>
  </si>
  <si>
    <t>19,05"dlažba u kontejnerů</t>
  </si>
  <si>
    <t xml:space="preserve">41,69"15% plochy, doplnění při předláždění - bude čerpáno se souhlasem TDI </t>
  </si>
  <si>
    <t>66</t>
  </si>
  <si>
    <t>596811311R</t>
  </si>
  <si>
    <t>269529503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</si>
  <si>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</si>
  <si>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1161,79"střední formát tl 80mm</t>
  </si>
  <si>
    <t>1864,80"velký formát tl 80mm</t>
  </si>
  <si>
    <t>67</t>
  </si>
  <si>
    <t>596811911</t>
  </si>
  <si>
    <t>-1248360987</t>
  </si>
  <si>
    <t>Kladení velkoformátové dlažby Příplatek k cenám za dlažbu z prvků různých tvarů</t>
  </si>
  <si>
    <t>https://podminky.urs.cz/item/CS_URS_2024_01/596811911</t>
  </si>
  <si>
    <t>68</t>
  </si>
  <si>
    <t>58381174R</t>
  </si>
  <si>
    <t>-881802866</t>
  </si>
  <si>
    <t>deska dlažební tryskaná žula různých formátů tl 80mm</t>
  </si>
  <si>
    <t>Trubní vedení</t>
  </si>
  <si>
    <t>69</t>
  </si>
  <si>
    <t>871350320</t>
  </si>
  <si>
    <t>1358249342</t>
  </si>
  <si>
    <t>Montáž kanalizačního potrubí z polypropylenu PP hladkého plnostěnného SN 12 DN 200</t>
  </si>
  <si>
    <t>84,64"přípojky UV</t>
  </si>
  <si>
    <t>70</t>
  </si>
  <si>
    <t>895941341</t>
  </si>
  <si>
    <t>CS ÚRS 2023 01</t>
  </si>
  <si>
    <t>501143075</t>
  </si>
  <si>
    <t>Osazení vpusti uliční z betonových dílců DN 500 dno s výtokem</t>
  </si>
  <si>
    <t>https://podminky.urs.cz/item/CS_URS_2023_01/895941341</t>
  </si>
  <si>
    <t>71</t>
  </si>
  <si>
    <t>5922447R</t>
  </si>
  <si>
    <t>24381615</t>
  </si>
  <si>
    <t>vpusť uliční DN 500 kompletní z betonových dílců</t>
  </si>
  <si>
    <t>72</t>
  </si>
  <si>
    <t>28617026</t>
  </si>
  <si>
    <t>-617099795</t>
  </si>
  <si>
    <t>trubka kanalizační PP plnostěnná třívrstvá DN 200x1000mm SN12</t>
  </si>
  <si>
    <t>84,64"přípojky k UV</t>
  </si>
  <si>
    <t>73</t>
  </si>
  <si>
    <t>89913-1</t>
  </si>
  <si>
    <t>Výměna (výšková úprava) poklopů a hrnců</t>
  </si>
  <si>
    <t>1858153103</t>
  </si>
  <si>
    <t>68"hrnců</t>
  </si>
  <si>
    <t>30"poklopů</t>
  </si>
  <si>
    <t>74</t>
  </si>
  <si>
    <t>89913-2</t>
  </si>
  <si>
    <t>Výměna poklopů horkovodu</t>
  </si>
  <si>
    <t>-1790691512</t>
  </si>
  <si>
    <t>Výměna poklopů horkovodu v ul. Vodních staveb</t>
  </si>
  <si>
    <t>Poznámka k položce:_x000d_
dodání poklopů od provozovatele</t>
  </si>
  <si>
    <t>Ostatní konstrukce a práce, bourání</t>
  </si>
  <si>
    <t>75</t>
  </si>
  <si>
    <t>914111111</t>
  </si>
  <si>
    <t>1815874794</t>
  </si>
  <si>
    <t>Montáž svislé dopravní značky základní velikosti do 1 m2 objímkami na sloupky nebo konzoly</t>
  </si>
  <si>
    <t>https://podminky.urs.cz/item/CS_URS_2024_01/914111111</t>
  </si>
  <si>
    <t xml:space="preserve">29"nových </t>
  </si>
  <si>
    <t>38"obnovovaných - se souhlasem TDI</t>
  </si>
  <si>
    <t>76</t>
  </si>
  <si>
    <t>40445625</t>
  </si>
  <si>
    <t>-1828420500</t>
  </si>
  <si>
    <t>informativní značky provozní IP8, IP9, IP11-IP13 500x700mm</t>
  </si>
  <si>
    <t>1"IP11b</t>
  </si>
  <si>
    <t>12"IP13c</t>
  </si>
  <si>
    <t>77</t>
  </si>
  <si>
    <t>40445650</t>
  </si>
  <si>
    <t>-270854607</t>
  </si>
  <si>
    <t>dodatkové tabulky E7, E12, E13 500x300mm</t>
  </si>
  <si>
    <t>12"E13</t>
  </si>
  <si>
    <t>78</t>
  </si>
  <si>
    <t>40445619</t>
  </si>
  <si>
    <t>-1059089957</t>
  </si>
  <si>
    <t>zákazové, příkazové dopravní značky B1-B34, C1-15 500mm</t>
  </si>
  <si>
    <t>2"B29</t>
  </si>
  <si>
    <t>79</t>
  </si>
  <si>
    <t>40445611</t>
  </si>
  <si>
    <t>-336990846</t>
  </si>
  <si>
    <t>značky upravující přednost P2, P3, P8 500mm</t>
  </si>
  <si>
    <t>2"P2</t>
  </si>
  <si>
    <t>80</t>
  </si>
  <si>
    <t>914511111</t>
  </si>
  <si>
    <t>690623702</t>
  </si>
  <si>
    <t>Montáž sloupku dopravních značek délky do 3,5 m do betonového základu</t>
  </si>
  <si>
    <t>https://podminky.urs.cz/item/CS_URS_2024_01/914511111</t>
  </si>
  <si>
    <t xml:space="preserve">13"nových </t>
  </si>
  <si>
    <t>15"obnovovaných - se souhlasem TDI</t>
  </si>
  <si>
    <t>81</t>
  </si>
  <si>
    <t>40445225</t>
  </si>
  <si>
    <t>-1863666179</t>
  </si>
  <si>
    <t>sloupek pro dopravní značku Zn D 60mm v 3,5m</t>
  </si>
  <si>
    <t>82</t>
  </si>
  <si>
    <t>915111111</t>
  </si>
  <si>
    <t>2013597833</t>
  </si>
  <si>
    <t>Vodorovné dopravní značení stříkané barvou dělící čára šířky 125 mm souvislá bílá základní</t>
  </si>
  <si>
    <t>https://podminky.urs.cz/item/CS_URS_2024_01/915111111</t>
  </si>
  <si>
    <t>7,35"V10f</t>
  </si>
  <si>
    <t>31,51"V1a</t>
  </si>
  <si>
    <t>83</t>
  </si>
  <si>
    <t>915111121</t>
  </si>
  <si>
    <t>619703767</t>
  </si>
  <si>
    <t>Vodorovné dopravní značení stříkané barvou dělící čára šířky 125 mm přerušovaná bílá základní</t>
  </si>
  <si>
    <t>https://podminky.urs.cz/item/CS_URS_2024_01/915111121</t>
  </si>
  <si>
    <t>705,74"V2b</t>
  </si>
  <si>
    <t>84</t>
  </si>
  <si>
    <t>915121111</t>
  </si>
  <si>
    <t>1339072689</t>
  </si>
  <si>
    <t>Vodorovné dopravní značení stříkané barvou vodící čára bílá šířky 250 mm souvislá základní</t>
  </si>
  <si>
    <t>https://podminky.urs.cz/item/CS_URS_2024_01/915121111</t>
  </si>
  <si>
    <t>909,84"V4</t>
  </si>
  <si>
    <t>85</t>
  </si>
  <si>
    <t>915121121</t>
  </si>
  <si>
    <t>1024439115</t>
  </si>
  <si>
    <t>Vodorovné dopravní značení stříkané barvou vodící čára bílá šířky 250 mm přerušovaná základní</t>
  </si>
  <si>
    <t>https://podminky.urs.cz/item/CS_URS_2024_01/915121121</t>
  </si>
  <si>
    <t>200,24"V2b</t>
  </si>
  <si>
    <t>495,52"V10d</t>
  </si>
  <si>
    <t>86</t>
  </si>
  <si>
    <t>915131111</t>
  </si>
  <si>
    <t>1341017670</t>
  </si>
  <si>
    <t>Vodorovné dopravní značení stříkané barvou přechody pro chodce, šipky, symboly bílé základní</t>
  </si>
  <si>
    <t>https://podminky.urs.cz/item/CS_URS_2024_01/915131111</t>
  </si>
  <si>
    <t>87</t>
  </si>
  <si>
    <t>915211112</t>
  </si>
  <si>
    <t>1484132721</t>
  </si>
  <si>
    <t>Vodorovné dopravní značení stříkaným plastem dělící čára šířky 125 mm souvislá bílá retroreflexní</t>
  </si>
  <si>
    <t>https://podminky.urs.cz/item/CS_URS_2024_01/915211112</t>
  </si>
  <si>
    <t>88</t>
  </si>
  <si>
    <t>915211122</t>
  </si>
  <si>
    <t>958777030</t>
  </si>
  <si>
    <t>Vodorovné dopravní značení stříkaným plastem dělící čára šířky 125 mm přerušovaná bílá retroreflexní</t>
  </si>
  <si>
    <t>https://podminky.urs.cz/item/CS_URS_2024_01/915211122</t>
  </si>
  <si>
    <t>89</t>
  </si>
  <si>
    <t>915221112</t>
  </si>
  <si>
    <t>377106308</t>
  </si>
  <si>
    <t>Vodorovné dopravní značení stříkaným plastem vodící čára bílá šířky 250 mm souvislá retroreflexní</t>
  </si>
  <si>
    <t>https://podminky.urs.cz/item/CS_URS_2024_01/915221112</t>
  </si>
  <si>
    <t>90</t>
  </si>
  <si>
    <t>915221122</t>
  </si>
  <si>
    <t>-738539709</t>
  </si>
  <si>
    <t>Vodorovné dopravní značení stříkaným plastem vodící čára bílá šířky 250 mm přerušovaná retroreflexní</t>
  </si>
  <si>
    <t>https://podminky.urs.cz/item/CS_URS_2024_01/915221122</t>
  </si>
  <si>
    <t>91</t>
  </si>
  <si>
    <t>915231112</t>
  </si>
  <si>
    <t>1279214976</t>
  </si>
  <si>
    <t>Vodorovné dopravní značení stříkaným plastem přechody pro chodce, šipky, symboly nápisy bílé retroreflexní</t>
  </si>
  <si>
    <t>https://podminky.urs.cz/item/CS_URS_2024_01/915231112</t>
  </si>
  <si>
    <t>92</t>
  </si>
  <si>
    <t>916231213</t>
  </si>
  <si>
    <t>1753452973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</si>
  <si>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</si>
  <si>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</si>
  <si>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29,91"kontejnerová stání</t>
  </si>
  <si>
    <t xml:space="preserve">8,93"doplnění u předláždění </t>
  </si>
  <si>
    <t>93</t>
  </si>
  <si>
    <t>59217016</t>
  </si>
  <si>
    <t>-395388873</t>
  </si>
  <si>
    <t>obrubník betonový chodníkový 1000x80x250mm</t>
  </si>
  <si>
    <t>94</t>
  </si>
  <si>
    <t>916241213</t>
  </si>
  <si>
    <t>-32206548</t>
  </si>
  <si>
    <t>Osazení obrubníku kamenného se zřízením lože, s vyplněním a zatřením spár cementovou maltou stojatého s boční opěrou z betonu prostého, do lože z betonu prostého</t>
  </si>
  <si>
    <t>https://podminky.urs.cz/item/CS_URS_2024_01/916241213</t>
  </si>
  <si>
    <t>2049,56"š. 0,15 m rovné</t>
  </si>
  <si>
    <t>76,68"š. 0,15m, R=0,5-1m</t>
  </si>
  <si>
    <t>37,64"š. 0,15m, R=3-5m</t>
  </si>
  <si>
    <t>173,93"š. 0,15m, R=5-10m</t>
  </si>
  <si>
    <t>28,52"š. 0,15m, R=10-25m</t>
  </si>
  <si>
    <t>37,05"š. 0,15m, R=30+</t>
  </si>
  <si>
    <t>235,61"š. 0,05m, rovné</t>
  </si>
  <si>
    <t>82,11"š. 0,05m, rovné - škola</t>
  </si>
  <si>
    <t>95</t>
  </si>
  <si>
    <t>58380007</t>
  </si>
  <si>
    <t>-454504114</t>
  </si>
  <si>
    <t>obrubník kamenný žulový přímý 1000x150x250mm</t>
  </si>
  <si>
    <t>2049,56 * 1,02 " Přepočtené koeficientem množství</t>
  </si>
  <si>
    <t>96</t>
  </si>
  <si>
    <t>58380374R</t>
  </si>
  <si>
    <t>-1749669797</t>
  </si>
  <si>
    <t>obrubník kamenný žulový přímý 1000x50x250mm</t>
  </si>
  <si>
    <t>235,61"podél chodníku"+82,11"škola"</t>
  </si>
  <si>
    <t>97</t>
  </si>
  <si>
    <t>58380448R</t>
  </si>
  <si>
    <t>1892116759</t>
  </si>
  <si>
    <t xml:space="preserve">obrubník kamenný žulový obloukový R 5-10m 150x250mm
</t>
  </si>
  <si>
    <t>98</t>
  </si>
  <si>
    <t>58380458R</t>
  </si>
  <si>
    <t>1969678535</t>
  </si>
  <si>
    <t>obrubník kamenný žulový obloukový R 10-25m 150x250mm</t>
  </si>
  <si>
    <t>99</t>
  </si>
  <si>
    <t>58380450R</t>
  </si>
  <si>
    <t>-910782678</t>
  </si>
  <si>
    <t>obrubník kamenný žulový obloukový R 30m +, 150x250mm</t>
  </si>
  <si>
    <t>100</t>
  </si>
  <si>
    <t>58380438R</t>
  </si>
  <si>
    <t>-502097590</t>
  </si>
  <si>
    <t>obrubník kamenný žulový obloukový R 3-5m 150x250mm</t>
  </si>
  <si>
    <t>101</t>
  </si>
  <si>
    <t>58380418R</t>
  </si>
  <si>
    <t>145224134</t>
  </si>
  <si>
    <t>obrubník kamenný žulový obloukový R 0,5-1m 150x250mm</t>
  </si>
  <si>
    <t>102</t>
  </si>
  <si>
    <t>919121211</t>
  </si>
  <si>
    <t>1789559394</t>
  </si>
  <si>
    <t>Utěsnění dilatačních spár zálivkou za studena v cementobetonovém nebo živičném krytu včetně adhezního nátěru bez těsnicího profilu pod zálivkou, pro komůrky šířky 10 mm, hloubky 15 mm</t>
  </si>
  <si>
    <t>https://podminky.urs.cz/item/CS_URS_2024_01/919121211</t>
  </si>
  <si>
    <t>237,44"napojení na stávající asfaltové povrchy</t>
  </si>
  <si>
    <t>44"kolem UV</t>
  </si>
  <si>
    <t>103</t>
  </si>
  <si>
    <t>919726123.JTA</t>
  </si>
  <si>
    <t>-1346892661</t>
  </si>
  <si>
    <t>Geotextilie pro ochranu, separaci a filtraci netkaná měrná hmotnost do 500 g/m2</t>
  </si>
  <si>
    <t>19" kontejnery</t>
  </si>
  <si>
    <t>104</t>
  </si>
  <si>
    <t>919735111</t>
  </si>
  <si>
    <t>-271512410</t>
  </si>
  <si>
    <t>Řezání stávajícího živičného krytu nebo podkladu hloubky do 50 mm</t>
  </si>
  <si>
    <t>https://podminky.urs.cz/item/CS_URS_2024_01/919735111</t>
  </si>
  <si>
    <t>237,44"napojení na stávající asfaltové plochy</t>
  </si>
  <si>
    <t>105</t>
  </si>
  <si>
    <t>945235187R</t>
  </si>
  <si>
    <t>1534797953</t>
  </si>
  <si>
    <t>Úprava anglického dvorku u fasád objektů</t>
  </si>
  <si>
    <t>106</t>
  </si>
  <si>
    <t>966006132</t>
  </si>
  <si>
    <t>-809128508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</si>
  <si>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</si>
  <si>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</si>
  <si>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Poznámka k položce:_x000d_
Odvoz na TSMCH</t>
  </si>
  <si>
    <t>107</t>
  </si>
  <si>
    <t>28323005</t>
  </si>
  <si>
    <t>272563898</t>
  </si>
  <si>
    <t>fólie profilovaná (nopová) drenážní HDPE s výškou nopů 8mm</t>
  </si>
  <si>
    <t>415,21"kolem stávajících objektů</t>
  </si>
  <si>
    <t>108</t>
  </si>
  <si>
    <t>966R1</t>
  </si>
  <si>
    <t>ks</t>
  </si>
  <si>
    <t>-316317809</t>
  </si>
  <si>
    <t>Bourání uliční vpusti</t>
  </si>
  <si>
    <t>Poznámka k položce:_x000d_
Kompletní bourací práce vč. nezbytného rozsahu zenmních prací, veškerá manipulace s vybouranou sutí vč. uložení na skládku a poplatku za skládku</t>
  </si>
  <si>
    <t>22"výměna stávajících UV</t>
  </si>
  <si>
    <t>109</t>
  </si>
  <si>
    <t>979071021</t>
  </si>
  <si>
    <t>1465414479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</si>
  <si>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</si>
  <si>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https://podminky.urs.cz/item/CS_URS_2024_01/979071021</t>
  </si>
  <si>
    <t>277,95*0,85</t>
  </si>
  <si>
    <t>997</t>
  </si>
  <si>
    <t>Přesun sutě</t>
  </si>
  <si>
    <t>110</t>
  </si>
  <si>
    <t>997221551</t>
  </si>
  <si>
    <t>-1456706702</t>
  </si>
  <si>
    <t>Vodorovná doprava suti bez naložení, ale se složením a s hrubým urovnáním ze sypkých materiálů, na vzdálenost do 1 km</t>
  </si>
  <si>
    <t>https://podminky.urs.cz/item/CS_URS_2024_01/997221551</t>
  </si>
  <si>
    <t>111</t>
  </si>
  <si>
    <t>997221559</t>
  </si>
  <si>
    <t>-928413679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</si>
  <si>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</si>
  <si>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</si>
  <si>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11750,722*5"5km</t>
  </si>
  <si>
    <t>112</t>
  </si>
  <si>
    <t>997221561</t>
  </si>
  <si>
    <t>1870331613</t>
  </si>
  <si>
    <t>Vodorovná doprava suti bez naložení, ale se složením a s hrubým urovnáním z kusových materiálů, na vzdálenost do 1 km</t>
  </si>
  <si>
    <t>https://podminky.urs.cz/item/CS_URS_2024_01/997221561</t>
  </si>
  <si>
    <t>113</t>
  </si>
  <si>
    <t>997221569</t>
  </si>
  <si>
    <t>1110258417</t>
  </si>
  <si>
    <t>https://podminky.urs.cz/item/CS_URS_2024_01/997221569</t>
  </si>
  <si>
    <t>4713,314*5"5km</t>
  </si>
  <si>
    <t>114</t>
  </si>
  <si>
    <t>997221861</t>
  </si>
  <si>
    <t>1157291262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</si>
  <si>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</si>
  <si>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</si>
  <si>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518,999+207,227+100,195+9,419+2,378+1,94+2,2+2772,869</t>
  </si>
  <si>
    <t>115</t>
  </si>
  <si>
    <t>997221862</t>
  </si>
  <si>
    <t>-303854183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</si>
  <si>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</si>
  <si>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</si>
  <si>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58,124</t>
  </si>
  <si>
    <t>116</t>
  </si>
  <si>
    <t>997221873</t>
  </si>
  <si>
    <t>1195526372</t>
  </si>
  <si>
    <t>https://podminky.urs.cz/item/CS_URS_2024_01/997221873</t>
  </si>
  <si>
    <t>2090,845+151,699+3187,231+1078,018+2089,653+1005,274</t>
  </si>
  <si>
    <t>117</t>
  </si>
  <si>
    <t>997221875</t>
  </si>
  <si>
    <t>852004884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</si>
  <si>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</si>
  <si>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</si>
  <si>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1085,811+244,946+1603,498</t>
  </si>
  <si>
    <t>118</t>
  </si>
  <si>
    <t>R2</t>
  </si>
  <si>
    <t>kpl</t>
  </si>
  <si>
    <t>520403201</t>
  </si>
  <si>
    <t>Ochrana sítí: CC Internet</t>
  </si>
  <si>
    <t>Poznámka k položce:_x000d_
stávající ing síť pod nově navrženými parkovacími zálivy a v blízkosti nové výsadby stromů_x000d_
před č.p. 1051/30 až po č.p. 1064/46 - cca 60 m_x000d_
vedení umístěno do dělených chrániček se zámky, v blízkosti stromů vedení obaleno do protikořenové fólie</t>
  </si>
  <si>
    <t>998</t>
  </si>
  <si>
    <t>Přesun hmot</t>
  </si>
  <si>
    <t>119</t>
  </si>
  <si>
    <t>998225111</t>
  </si>
  <si>
    <t>-1442354403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</si>
  <si>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</si>
  <si>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</si>
  <si>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120</t>
  </si>
  <si>
    <t>998225191</t>
  </si>
  <si>
    <t>-2094855964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</si>
  <si>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</si>
  <si>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https://podminky.urs.cz/item/CS_URS_2024_01/998225191</t>
  </si>
  <si>
    <t>SO 101.1</t>
  </si>
  <si>
    <t>Kontejnery</t>
  </si>
  <si>
    <t>121</t>
  </si>
  <si>
    <t>R6985496</t>
  </si>
  <si>
    <t>-1262823123</t>
  </si>
  <si>
    <t>Polopodzemní kontejner 5m3, referenční výrobek - Molok Domino</t>
  </si>
  <si>
    <t>122</t>
  </si>
  <si>
    <t>R6985498</t>
  </si>
  <si>
    <t>262573678</t>
  </si>
  <si>
    <t>Nadzemní kontejner 2m3, referenční výrobek - Molok Domino</t>
  </si>
  <si>
    <t>123</t>
  </si>
  <si>
    <t>R1</t>
  </si>
  <si>
    <t>Obnova plotu</t>
  </si>
  <si>
    <t>-310835388</t>
  </si>
  <si>
    <t>Obnova plotu u umístění kontejnerů "C" - v případě potřeby se souhlasem investora</t>
  </si>
  <si>
    <t>124</t>
  </si>
  <si>
    <t>R4348466</t>
  </si>
  <si>
    <t>1180385484</t>
  </si>
  <si>
    <t>Montáž polopodzemních kontejnerů do připravené prefa jímky</t>
  </si>
  <si>
    <t>Poznámka k položce:_x000d_
Osazení 4 stanovišť - z toho jedno bude osazeno dle pokynu investora</t>
  </si>
  <si>
    <t>125</t>
  </si>
  <si>
    <t>R56161</t>
  </si>
  <si>
    <t>2011064323</t>
  </si>
  <si>
    <t>Železobetonová prefa jímka - z voděodolného betonu, šířka 1,6m, délka 1,6m výška 2,8 m (1,6 podzemní část), síla stěny 55 mm, vyztužení sklolamninátovými vlákny, síla dna 85mm.</t>
  </si>
  <si>
    <t>126</t>
  </si>
  <si>
    <t>R54515</t>
  </si>
  <si>
    <t>76324686</t>
  </si>
  <si>
    <t>Zástěna na kontejnery - kontejnery - Benešovo náměstí
plech tloušťky 3 mm s laserovým vzorem, logo města
základní rám konstrukce 4HRtrubka 100 x 100 mm
patky 4HR trubka 90 x 90 mm</t>
  </si>
  <si>
    <t>127</t>
  </si>
  <si>
    <t>271542211</t>
  </si>
  <si>
    <t>-1727632699</t>
  </si>
  <si>
    <t>Podsyp pod základové konstrukce se zhutněním a urovnáním povrchu ze štěrkodrtě netříděné</t>
  </si>
  <si>
    <t>https://podminky.urs.cz/item/CS_URS_2024_01/271542211</t>
  </si>
  <si>
    <t xml:space="preserve">Poznámka k položce:_x000d_
podsyp pod desku kontejnerů
</t>
  </si>
  <si>
    <t>128</t>
  </si>
  <si>
    <t>273321411</t>
  </si>
  <si>
    <t>378585769</t>
  </si>
  <si>
    <t>Základy z betonu železového (bez výztuže) desky z betonu bez zvláštních nároků na prostředí tř. C 20/25</t>
  </si>
  <si>
    <t>https://podminky.urs.cz/item/CS_URS_2024_01/273321411</t>
  </si>
  <si>
    <t>Poznámka k položce:_x000d_
podkladní betonová deska pod kontejnery</t>
  </si>
  <si>
    <t>129</t>
  </si>
  <si>
    <t>273362021</t>
  </si>
  <si>
    <t>-158314525</t>
  </si>
  <si>
    <t>Výztuž základů desek ze svařovaných sítí z drátů typu KARI</t>
  </si>
  <si>
    <t>https://podminky.urs.cz/item/CS_URS_2024_01/273362021</t>
  </si>
  <si>
    <t>35,2*0,00444*1,2</t>
  </si>
  <si>
    <t>SO 101.2</t>
  </si>
  <si>
    <t>Mobiliář</t>
  </si>
  <si>
    <t>130</t>
  </si>
  <si>
    <t>R7490</t>
  </si>
  <si>
    <t>souhrn</t>
  </si>
  <si>
    <t>649816484</t>
  </si>
  <si>
    <t xml:space="preserve">
Mobiliář - Příprava na osazení mobiliáře
fakturováno dle skutečnosti</t>
  </si>
  <si>
    <t>Poznámka k položce:_x000d_
Lavičky - odhad 10 ks, bude upřesněno investorem
_x000d_
Koše - odhad 10 ks, bude upřesněno investorem
_x000d_
Černé ocelové jekly se stříškou - 10 ks _x000d_
dle požadavku investora cena 35.000,-</t>
  </si>
  <si>
    <t>SO 101.3</t>
  </si>
  <si>
    <t>Stromy</t>
  </si>
  <si>
    <t>131</t>
  </si>
  <si>
    <t>162301972</t>
  </si>
  <si>
    <t>Příplatek k vodorovnému přemístění pařezů D přes 300 do 500 mm ZKD 1 km</t>
  </si>
  <si>
    <t>-1290013716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</si>
  <si>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</si>
  <si>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https://podminky.urs.cz/item/CS_URS_2024_01/162301972</t>
  </si>
  <si>
    <t>4*5</t>
  </si>
  <si>
    <t>132</t>
  </si>
  <si>
    <t>162201422</t>
  </si>
  <si>
    <t>Vodorovné přemístění pařezů do 1 km D přes 300 do 500 mm</t>
  </si>
  <si>
    <t>-2038486856</t>
  </si>
  <si>
    <t>Vodorovné přemístění větví, kmenů nebo pařezů s naložením, složením a dopravou do 1000 m pařezů kmenů, průměru přes 300 do 500 mm</t>
  </si>
  <si>
    <t>https://podminky.urs.cz/item/CS_URS_2024_01/162201422</t>
  </si>
  <si>
    <t>133</t>
  </si>
  <si>
    <t>162301952</t>
  </si>
  <si>
    <t>Příplatek k vodorovnému přemístění kmenů stromů listnatých D kmene přes 300 do 500 mm ZKD 1 km</t>
  </si>
  <si>
    <t>1350320381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</si>
  <si>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</si>
  <si>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https://podminky.urs.cz/item/CS_URS_2024_01/162301952</t>
  </si>
  <si>
    <t>134</t>
  </si>
  <si>
    <t>162201412</t>
  </si>
  <si>
    <t>Vodorovné přemístění kmenů stromů listnatých do 1 km D kmene přes 300 do 500 mm</t>
  </si>
  <si>
    <t>-1927513808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</si>
  <si>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</si>
  <si>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</si>
  <si>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135</t>
  </si>
  <si>
    <t>162201402</t>
  </si>
  <si>
    <t>Vodorovné přemístění větví stromů listnatých do 1 km D kmene přes 300 do 500 mm</t>
  </si>
  <si>
    <t>-92824769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</si>
  <si>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</si>
  <si>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</si>
  <si>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136</t>
  </si>
  <si>
    <t>112151014</t>
  </si>
  <si>
    <t>Volné kácení stromů s rozřezáním a odvětvením D kmene přes 400 do 500 mm</t>
  </si>
  <si>
    <t>-54868883</t>
  </si>
  <si>
    <t>Pokácení stromu volné v celku s odřezáním kmene a s odvětvením průměru kmene přes 400 do 500 mm</t>
  </si>
  <si>
    <t>https://podminky.urs.cz/item/CS_URS_2024_01/112151014</t>
  </si>
  <si>
    <t>137</t>
  </si>
  <si>
    <t>112201114</t>
  </si>
  <si>
    <t>Odstranění pařezů D přes 0,4 do 0,5 m v rovině a svahu do 1:5 s odklizením do 20 m a zasypáním jámy</t>
  </si>
  <si>
    <t>-1990921848</t>
  </si>
  <si>
    <t>Odstranění pařezu v rovině nebo na svahu do 1:5 o průměru pařezu na řezné ploše přes 400 do 500 mm</t>
  </si>
  <si>
    <t>https://podminky.urs.cz/item/CS_URS_2024_01/112201114</t>
  </si>
  <si>
    <t>138</t>
  </si>
  <si>
    <t>184102117R</t>
  </si>
  <si>
    <t>Výsadba dřeviny s balem D přes 0,8 do 1 m do jamky se zalitím v rovině a svahu do 1:5</t>
  </si>
  <si>
    <t>-271378560</t>
  </si>
  <si>
    <t>Výsadba dřeviny s balem do předem vyhloubené jamky se zalitím v rovině nebo na svahu do 1:5, při průměru balu přes 800 do 1000 mm, včetně následné péče po dobu 1 roku</t>
  </si>
  <si>
    <t>Poznámka k položce:_x000d_
obvod kmene 20-25 cm_x000d_
původ ČR_x000d_
1 týden před sázením oznámit na OŽP</t>
  </si>
  <si>
    <t>139</t>
  </si>
  <si>
    <t>162301932</t>
  </si>
  <si>
    <t>Příplatek k vodorovnému přemístění větví stromů listnatých D kmene přes 300 do 500 mm ZKD 1 km</t>
  </si>
  <si>
    <t>832762378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</si>
  <si>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</si>
  <si>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https://podminky.urs.cz/item/CS_URS_2024_01/162301932</t>
  </si>
  <si>
    <t>140</t>
  </si>
  <si>
    <t>183101324</t>
  </si>
  <si>
    <t>Jamky pro výsadbu s výměnou 100 % půdy zeminy skupiny 1 až 4 obj přes 3 do 4 m3 v rovině a svahu do 1:5</t>
  </si>
  <si>
    <t>-629900133</t>
  </si>
  <si>
    <t>Hloubení jamek pro vysazování rostlin v zemině skupiny 1 až 4 s výměnou půdy z 100% v rovině nebo na svahu do 1:5, objemu přes 3,00 do 4,00 m3</t>
  </si>
  <si>
    <t>https://podminky.urs.cz/item/CS_URS_2024_01/183101324</t>
  </si>
  <si>
    <t>141</t>
  </si>
  <si>
    <t>184215132</t>
  </si>
  <si>
    <t>Ukotvení kmene dřevin v rovině nebo na svahu do 1:5 třemi kůly D do 0,1 m dl přes 1 do 2 m</t>
  </si>
  <si>
    <t>35145981</t>
  </si>
  <si>
    <t>Ukotvení dřeviny kůly v rovině nebo na svahu do 1:5 třemi kůly, délky přes 1 do 2 m</t>
  </si>
  <si>
    <t>https://podminky.urs.cz/item/CS_URS_2024_01/184215132</t>
  </si>
  <si>
    <t>142</t>
  </si>
  <si>
    <t>919791013</t>
  </si>
  <si>
    <t>Montáž ochrany stromů v komunikaci s vnitřní výplní a zabetonovaným rámem plochy přes 1 m2</t>
  </si>
  <si>
    <t>1159280659</t>
  </si>
  <si>
    <t>Montáž ochrany stromů v komunikaci s vnitřní litinovou nebo ocelovou výplní (mříží) se zabetonováním ocelového rámu, plochy přes 1 m2</t>
  </si>
  <si>
    <t>https://podminky.urs.cz/item/CS_URS_2024_01/919791013</t>
  </si>
  <si>
    <t>143</t>
  </si>
  <si>
    <t>6931129-1</t>
  </si>
  <si>
    <t>Protikořenová ochranná fólie</t>
  </si>
  <si>
    <t>-1104152026</t>
  </si>
  <si>
    <t>Protikořenová ochranná fólie - ochrana inženýrských sítí - netkaná textilie ze 100% polypropylenu se speciální povrchovou úpravou</t>
  </si>
  <si>
    <t>144</t>
  </si>
  <si>
    <t>02650-1</t>
  </si>
  <si>
    <t>Stromy: Crataegus monogyna ´Stricta´</t>
  </si>
  <si>
    <t>-180147261</t>
  </si>
  <si>
    <t>Stromy dle investora: Crataegus monogyna ´Stricta´ s balem, závlahová miska z mulče</t>
  </si>
  <si>
    <t>145</t>
  </si>
  <si>
    <t>74910-1</t>
  </si>
  <si>
    <t>Litinová stromová mříž kruhová průměr 1,5 m, vč. kotevního rámu a kotev, vč. betonu C12/15</t>
  </si>
  <si>
    <t>2113558819</t>
  </si>
  <si>
    <t xml:space="preserve">Litinová stromová mříž kruhová průměr 1,5 m, vč. kotevního rámu a kotev do betonu C12/15, </t>
  </si>
  <si>
    <t>Poznámka k položce:_x000d_
C12/15 - 0,5 m3/ 1 mříž</t>
  </si>
  <si>
    <t>146</t>
  </si>
  <si>
    <t>05213011</t>
  </si>
  <si>
    <t>výřezy tyčové</t>
  </si>
  <si>
    <t>-912733950</t>
  </si>
  <si>
    <t>37*3*2*0,1*0,1</t>
  </si>
  <si>
    <t>147</t>
  </si>
  <si>
    <t>10321100</t>
  </si>
  <si>
    <t>zahradní substrát pro výsadbu VL</t>
  </si>
  <si>
    <t>1227655280</t>
  </si>
  <si>
    <t>37*0,125</t>
  </si>
  <si>
    <t>PSV</t>
  </si>
  <si>
    <t>Práce a dodávky PSV</t>
  </si>
  <si>
    <t>767</t>
  </si>
  <si>
    <t>Konstrukce zámečnické</t>
  </si>
  <si>
    <t>148</t>
  </si>
  <si>
    <t>767161813</t>
  </si>
  <si>
    <t>-475047055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</si>
  <si>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</si>
  <si>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55,42"stávající zábradlí</t>
  </si>
  <si>
    <t>149</t>
  </si>
  <si>
    <t>998767201</t>
  </si>
  <si>
    <t>%</t>
  </si>
  <si>
    <t>106441286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</si>
  <si>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</si>
  <si>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</si>
  <si>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VRN</t>
  </si>
  <si>
    <t>Vedlejší rozpočtové náklady</t>
  </si>
  <si>
    <t>VRN1</t>
  </si>
  <si>
    <t>Průzkumné, geodetické a projektové práce</t>
  </si>
  <si>
    <t>150</t>
  </si>
  <si>
    <t>012103000</t>
  </si>
  <si>
    <t>Geodetické práce před výstavbou</t>
  </si>
  <si>
    <t>1024</t>
  </si>
  <si>
    <t>940436060</t>
  </si>
  <si>
    <t>https://podminky.urs.cz/item/CS_URS_2024_01/012103000</t>
  </si>
  <si>
    <t>151</t>
  </si>
  <si>
    <t>012203000</t>
  </si>
  <si>
    <t>Geodetické práce při provádění stavby</t>
  </si>
  <si>
    <t>1927635724</t>
  </si>
  <si>
    <t>https://podminky.urs.cz/item/CS_URS_2024_01/012203000</t>
  </si>
  <si>
    <t>152</t>
  </si>
  <si>
    <t>012303000</t>
  </si>
  <si>
    <t>Geodetické práce po výstavbě</t>
  </si>
  <si>
    <t>-1936901452</t>
  </si>
  <si>
    <t>https://podminky.urs.cz/item/CS_URS_2024_01/012303000</t>
  </si>
  <si>
    <t>153</t>
  </si>
  <si>
    <t>013254000</t>
  </si>
  <si>
    <t>Dokumentace skutečného provedení stavby</t>
  </si>
  <si>
    <t>-787831187</t>
  </si>
  <si>
    <t>https://podminky.urs.cz/item/CS_URS_2024_01/013254000</t>
  </si>
  <si>
    <t>154</t>
  </si>
  <si>
    <t>013274000</t>
  </si>
  <si>
    <t>Pasportizace objektu před započetím prací</t>
  </si>
  <si>
    <t>950215636</t>
  </si>
  <si>
    <t>https://podminky.urs.cz/item/CS_URS_2024_01/013274000</t>
  </si>
  <si>
    <t>155</t>
  </si>
  <si>
    <t>013284000</t>
  </si>
  <si>
    <t>Pasportizace objektu po provedení prací</t>
  </si>
  <si>
    <t>…</t>
  </si>
  <si>
    <t>-470641675</t>
  </si>
  <si>
    <t>https://podminky.urs.cz/item/CS_URS_2024_01/013284000</t>
  </si>
  <si>
    <t>156</t>
  </si>
  <si>
    <t>013294000-1</t>
  </si>
  <si>
    <t>Ostatní dokumentace - RDS</t>
  </si>
  <si>
    <t>-1149743738</t>
  </si>
  <si>
    <t xml:space="preserve">Ostatní dokumentace - RDS
</t>
  </si>
  <si>
    <t>157</t>
  </si>
  <si>
    <t>013294000-2</t>
  </si>
  <si>
    <t>Ostatní dokumentace - Kladečské schéma dlažeb</t>
  </si>
  <si>
    <t>hod</t>
  </si>
  <si>
    <t>130528104</t>
  </si>
  <si>
    <t xml:space="preserve">Ostatní dokumentace - Kladečské schéma dlažeb
</t>
  </si>
  <si>
    <t>Poznámka k položce:_x000d_
předpoklad 50 hodin</t>
  </si>
  <si>
    <t>VRN3</t>
  </si>
  <si>
    <t>Zařízení staveniště</t>
  </si>
  <si>
    <t>158</t>
  </si>
  <si>
    <t>030001000</t>
  </si>
  <si>
    <t>417327883</t>
  </si>
  <si>
    <t>https://podminky.urs.cz/item/CS_URS_2024_01/030001000</t>
  </si>
  <si>
    <t>159</t>
  </si>
  <si>
    <t>034503000</t>
  </si>
  <si>
    <t>Informační tabule na staveništi</t>
  </si>
  <si>
    <t>-361019939</t>
  </si>
  <si>
    <t>https://podminky.urs.cz/item/CS_URS_2024_01/034503000</t>
  </si>
  <si>
    <t>VRN4</t>
  </si>
  <si>
    <t>Inženýrská činnost</t>
  </si>
  <si>
    <t>160</t>
  </si>
  <si>
    <t>043134000</t>
  </si>
  <si>
    <t>Zkoušky zatěžovací</t>
  </si>
  <si>
    <t>428823381</t>
  </si>
  <si>
    <t>https://podminky.urs.cz/item/CS_URS_2024_01/043134000</t>
  </si>
  <si>
    <t>161</t>
  </si>
  <si>
    <t>045002000</t>
  </si>
  <si>
    <t>Kompletační a koordinační činnost</t>
  </si>
  <si>
    <t>535088489</t>
  </si>
  <si>
    <t>https://podminky.urs.cz/item/CS_URS_2024_01/045002000</t>
  </si>
  <si>
    <t>162</t>
  </si>
  <si>
    <t>04930300-1</t>
  </si>
  <si>
    <t>Náklady vzniklé v souvislosti s předáním stavby - pěstební péče: 1 rok</t>
  </si>
  <si>
    <t>-1835314454</t>
  </si>
  <si>
    <t>VRN7</t>
  </si>
  <si>
    <t>Provozní vlivy</t>
  </si>
  <si>
    <t>163</t>
  </si>
  <si>
    <t>07000100-1</t>
  </si>
  <si>
    <t>Provozní vlivy - Úklid stavbou znečištěných pozemních komunikací během celé realizace díla</t>
  </si>
  <si>
    <t>263868565</t>
  </si>
  <si>
    <t>164</t>
  </si>
  <si>
    <t>07900200-1</t>
  </si>
  <si>
    <t>Ostatní provozní vlivy (přechodné dopravní značení po dobu výstavby + DIO vč. projednání)</t>
  </si>
  <si>
    <t>1521187523</t>
  </si>
  <si>
    <t>VRN9</t>
  </si>
  <si>
    <t>Ostatní náklady</t>
  </si>
  <si>
    <t>165</t>
  </si>
  <si>
    <t>09100300-1</t>
  </si>
  <si>
    <t>Ostatní náklady - Fotodokumentace</t>
  </si>
  <si>
    <t>1649131166</t>
  </si>
  <si>
    <t xml:space="preserve">Ostatní náklady - Fotodokumentace
</t>
  </si>
  <si>
    <t>Poznámka k položce:_x000d_
před stavbou a během stavby</t>
  </si>
  <si>
    <t>SO 401 - Veřejné osvětlení, MAN</t>
  </si>
  <si>
    <t>HSV - HSV</t>
  </si>
  <si>
    <t xml:space="preserve">    SO 401 - Veřejné osvětlení, MAN</t>
  </si>
  <si>
    <t>1307768882</t>
  </si>
  <si>
    <t>Veřejné osvětlení, MAN - viz samostatný výkaz výměr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</si>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</sst>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4" TargetMode="External" /><Relationship Id="rId2" Type="http://schemas.openxmlformats.org/officeDocument/2006/relationships/hyperlink" Target="https://podminky.urs.cz/item/CS_URS_2024_01/113106521" TargetMode="External" /><Relationship Id="rId3" Type="http://schemas.openxmlformats.org/officeDocument/2006/relationships/hyperlink" Target="https://podminky.urs.cz/item/CS_URS_2024_01/113107111" TargetMode="External" /><Relationship Id="rId4" Type="http://schemas.openxmlformats.org/officeDocument/2006/relationships/hyperlink" Target="https://podminky.urs.cz/item/CS_URS_2024_01/113107112" TargetMode="External" /><Relationship Id="rId5" Type="http://schemas.openxmlformats.org/officeDocument/2006/relationships/hyperlink" Target="https://podminky.urs.cz/item/CS_URS_2024_01/113107123" TargetMode="External" /><Relationship Id="rId6" Type="http://schemas.openxmlformats.org/officeDocument/2006/relationships/hyperlink" Target="https://podminky.urs.cz/item/CS_URS_2024_01/113107124" TargetMode="External" /><Relationship Id="rId7" Type="http://schemas.openxmlformats.org/officeDocument/2006/relationships/hyperlink" Target="https://podminky.urs.cz/item/CS_URS_2024_01/113107126" TargetMode="External" /><Relationship Id="rId8" Type="http://schemas.openxmlformats.org/officeDocument/2006/relationships/hyperlink" Target="https://podminky.urs.cz/item/CS_URS_2024_01/113107131" TargetMode="External" /><Relationship Id="rId9" Type="http://schemas.openxmlformats.org/officeDocument/2006/relationships/hyperlink" Target="https://podminky.urs.cz/item/CS_URS_2024_01/113107132" TargetMode="External" /><Relationship Id="rId10" Type="http://schemas.openxmlformats.org/officeDocument/2006/relationships/hyperlink" Target="https://podminky.urs.cz/item/CS_URS_2024_01/113107137" TargetMode="External" /><Relationship Id="rId11" Type="http://schemas.openxmlformats.org/officeDocument/2006/relationships/hyperlink" Target="https://podminky.urs.cz/item/CS_URS_2024_01/113107221" TargetMode="External" /><Relationship Id="rId12" Type="http://schemas.openxmlformats.org/officeDocument/2006/relationships/hyperlink" Target="https://podminky.urs.cz/item/CS_URS_2024_01/113107222" TargetMode="External" /><Relationship Id="rId13" Type="http://schemas.openxmlformats.org/officeDocument/2006/relationships/hyperlink" Target="https://podminky.urs.cz/item/CS_URS_2024_01/113107223" TargetMode="External" /><Relationship Id="rId14" Type="http://schemas.openxmlformats.org/officeDocument/2006/relationships/hyperlink" Target="https://podminky.urs.cz/item/CS_URS_2024_01/113107224" TargetMode="External" /><Relationship Id="rId15" Type="http://schemas.openxmlformats.org/officeDocument/2006/relationships/hyperlink" Target="https://podminky.urs.cz/item/CS_URS_2024_01/113107226" TargetMode="External" /><Relationship Id="rId16" Type="http://schemas.openxmlformats.org/officeDocument/2006/relationships/hyperlink" Target="https://podminky.urs.cz/item/CS_URS_2024_01/113107231" TargetMode="External" /><Relationship Id="rId17" Type="http://schemas.openxmlformats.org/officeDocument/2006/relationships/hyperlink" Target="https://podminky.urs.cz/item/CS_URS_2024_01/113107232" TargetMode="External" /><Relationship Id="rId18" Type="http://schemas.openxmlformats.org/officeDocument/2006/relationships/hyperlink" Target="https://podminky.urs.cz/item/CS_URS_2024_01/113107237" TargetMode="External" /><Relationship Id="rId19" Type="http://schemas.openxmlformats.org/officeDocument/2006/relationships/hyperlink" Target="https://podminky.urs.cz/item/CS_URS_2023_02/113107241" TargetMode="External" /><Relationship Id="rId20" Type="http://schemas.openxmlformats.org/officeDocument/2006/relationships/hyperlink" Target="https://podminky.urs.cz/item/CS_URS_2024_01/113107245" TargetMode="External" /><Relationship Id="rId21" Type="http://schemas.openxmlformats.org/officeDocument/2006/relationships/hyperlink" Target="https://podminky.urs.cz/item/CS_URS_2023_02/113154264" TargetMode="External" /><Relationship Id="rId22" Type="http://schemas.openxmlformats.org/officeDocument/2006/relationships/hyperlink" Target="https://podminky.urs.cz/item/CS_URS_2024_01/113201112" TargetMode="External" /><Relationship Id="rId23" Type="http://schemas.openxmlformats.org/officeDocument/2006/relationships/hyperlink" Target="https://podminky.urs.cz/item/CS_URS_2024_01/113204111" TargetMode="External" /><Relationship Id="rId24" Type="http://schemas.openxmlformats.org/officeDocument/2006/relationships/hyperlink" Target="https://podminky.urs.cz/item/CS_URS_2024_01/121151113" TargetMode="External" /><Relationship Id="rId25" Type="http://schemas.openxmlformats.org/officeDocument/2006/relationships/hyperlink" Target="https://podminky.urs.cz/item/CS_URS_2024_01/122252206" TargetMode="External" /><Relationship Id="rId26" Type="http://schemas.openxmlformats.org/officeDocument/2006/relationships/hyperlink" Target="https://podminky.urs.cz/item/CS_URS_2024_01/171152111" TargetMode="External" /><Relationship Id="rId27" Type="http://schemas.openxmlformats.org/officeDocument/2006/relationships/hyperlink" Target="https://podminky.urs.cz/item/CS_URS_2024_01/175111101" TargetMode="External" /><Relationship Id="rId28" Type="http://schemas.openxmlformats.org/officeDocument/2006/relationships/hyperlink" Target="https://podminky.urs.cz/item/CS_URS_2024_01/181152302" TargetMode="External" /><Relationship Id="rId29" Type="http://schemas.openxmlformats.org/officeDocument/2006/relationships/hyperlink" Target="https://podminky.urs.cz/item/CS_URS_2024_01/181351103" TargetMode="External" /><Relationship Id="rId30" Type="http://schemas.openxmlformats.org/officeDocument/2006/relationships/hyperlink" Target="https://podminky.urs.cz/item/CS_URS_2024_01/181411131" TargetMode="External" /><Relationship Id="rId31" Type="http://schemas.openxmlformats.org/officeDocument/2006/relationships/hyperlink" Target="https://podminky.urs.cz/item/CS_URS_2024_01/348942142" TargetMode="External" /><Relationship Id="rId32" Type="http://schemas.openxmlformats.org/officeDocument/2006/relationships/hyperlink" Target="https://podminky.urs.cz/item/CS_URS_2024_01/564770001" TargetMode="External" /><Relationship Id="rId33" Type="http://schemas.openxmlformats.org/officeDocument/2006/relationships/hyperlink" Target="https://podminky.urs.cz/item/CS_URS_2024_01/564770101" TargetMode="External" /><Relationship Id="rId34" Type="http://schemas.openxmlformats.org/officeDocument/2006/relationships/hyperlink" Target="https://podminky.urs.cz/item/CS_URS_2024_01/564811011" TargetMode="External" /><Relationship Id="rId35" Type="http://schemas.openxmlformats.org/officeDocument/2006/relationships/hyperlink" Target="https://podminky.urs.cz/item/CS_URS_2024_01/564831111" TargetMode="External" /><Relationship Id="rId36" Type="http://schemas.openxmlformats.org/officeDocument/2006/relationships/hyperlink" Target="https://podminky.urs.cz/item/CS_URS_2024_01/564851111" TargetMode="External" /><Relationship Id="rId37" Type="http://schemas.openxmlformats.org/officeDocument/2006/relationships/hyperlink" Target="https://podminky.urs.cz/item/CS_URS_2024_01/564861111" TargetMode="External" /><Relationship Id="rId38" Type="http://schemas.openxmlformats.org/officeDocument/2006/relationships/hyperlink" Target="https://podminky.urs.cz/item/CS_URS_2024_01/564952111" TargetMode="External" /><Relationship Id="rId39" Type="http://schemas.openxmlformats.org/officeDocument/2006/relationships/hyperlink" Target="https://podminky.urs.cz/item/CS_URS_2024_01/565165121" TargetMode="External" /><Relationship Id="rId40" Type="http://schemas.openxmlformats.org/officeDocument/2006/relationships/hyperlink" Target="https://podminky.urs.cz/item/CS_URS_2024_01/567121109" TargetMode="External" /><Relationship Id="rId41" Type="http://schemas.openxmlformats.org/officeDocument/2006/relationships/hyperlink" Target="https://podminky.urs.cz/item/CS_URS_2024_01/573191111" TargetMode="External" /><Relationship Id="rId42" Type="http://schemas.openxmlformats.org/officeDocument/2006/relationships/hyperlink" Target="https://podminky.urs.cz/item/CS_URS_2024_01/573231107" TargetMode="External" /><Relationship Id="rId43" Type="http://schemas.openxmlformats.org/officeDocument/2006/relationships/hyperlink" Target="https://podminky.urs.cz/item/CS_URS_2024_01/577134141" TargetMode="External" /><Relationship Id="rId44" Type="http://schemas.openxmlformats.org/officeDocument/2006/relationships/hyperlink" Target="https://podminky.urs.cz/item/CS_URS_2024_01/591141111" TargetMode="External" /><Relationship Id="rId45" Type="http://schemas.openxmlformats.org/officeDocument/2006/relationships/hyperlink" Target="https://podminky.urs.cz/item/CS_URS_2024_01/591442111" TargetMode="External" /><Relationship Id="rId46" Type="http://schemas.openxmlformats.org/officeDocument/2006/relationships/hyperlink" Target="https://podminky.urs.cz/item/CS_URS_2024_01/596211112" TargetMode="External" /><Relationship Id="rId47" Type="http://schemas.openxmlformats.org/officeDocument/2006/relationships/hyperlink" Target="https://podminky.urs.cz/item/CS_URS_2024_01/596811911" TargetMode="External" /><Relationship Id="rId48" Type="http://schemas.openxmlformats.org/officeDocument/2006/relationships/hyperlink" Target="https://podminky.urs.cz/item/CS_URS_2023_01/895941341" TargetMode="External" /><Relationship Id="rId49" Type="http://schemas.openxmlformats.org/officeDocument/2006/relationships/hyperlink" Target="https://podminky.urs.cz/item/CS_URS_2024_01/914111111" TargetMode="External" /><Relationship Id="rId50" Type="http://schemas.openxmlformats.org/officeDocument/2006/relationships/hyperlink" Target="https://podminky.urs.cz/item/CS_URS_2024_01/914511111" TargetMode="External" /><Relationship Id="rId51" Type="http://schemas.openxmlformats.org/officeDocument/2006/relationships/hyperlink" Target="https://podminky.urs.cz/item/CS_URS_2024_01/915111111" TargetMode="External" /><Relationship Id="rId52" Type="http://schemas.openxmlformats.org/officeDocument/2006/relationships/hyperlink" Target="https://podminky.urs.cz/item/CS_URS_2024_01/915111121" TargetMode="External" /><Relationship Id="rId53" Type="http://schemas.openxmlformats.org/officeDocument/2006/relationships/hyperlink" Target="https://podminky.urs.cz/item/CS_URS_2024_01/915121111" TargetMode="External" /><Relationship Id="rId54" Type="http://schemas.openxmlformats.org/officeDocument/2006/relationships/hyperlink" Target="https://podminky.urs.cz/item/CS_URS_2024_01/915121121" TargetMode="External" /><Relationship Id="rId55" Type="http://schemas.openxmlformats.org/officeDocument/2006/relationships/hyperlink" Target="https://podminky.urs.cz/item/CS_URS_2024_01/915131111" TargetMode="External" /><Relationship Id="rId56" Type="http://schemas.openxmlformats.org/officeDocument/2006/relationships/hyperlink" Target="https://podminky.urs.cz/item/CS_URS_2024_01/915211112" TargetMode="External" /><Relationship Id="rId57" Type="http://schemas.openxmlformats.org/officeDocument/2006/relationships/hyperlink" Target="https://podminky.urs.cz/item/CS_URS_2024_01/915211122" TargetMode="External" /><Relationship Id="rId58" Type="http://schemas.openxmlformats.org/officeDocument/2006/relationships/hyperlink" Target="https://podminky.urs.cz/item/CS_URS_2024_01/915221112" TargetMode="External" /><Relationship Id="rId59" Type="http://schemas.openxmlformats.org/officeDocument/2006/relationships/hyperlink" Target="https://podminky.urs.cz/item/CS_URS_2024_01/915221122" TargetMode="External" /><Relationship Id="rId60" Type="http://schemas.openxmlformats.org/officeDocument/2006/relationships/hyperlink" Target="https://podminky.urs.cz/item/CS_URS_2024_01/915231112" TargetMode="External" /><Relationship Id="rId61" Type="http://schemas.openxmlformats.org/officeDocument/2006/relationships/hyperlink" Target="https://podminky.urs.cz/item/CS_URS_2024_01/916231213" TargetMode="External" /><Relationship Id="rId62" Type="http://schemas.openxmlformats.org/officeDocument/2006/relationships/hyperlink" Target="https://podminky.urs.cz/item/CS_URS_2024_01/916241213" TargetMode="External" /><Relationship Id="rId63" Type="http://schemas.openxmlformats.org/officeDocument/2006/relationships/hyperlink" Target="https://podminky.urs.cz/item/CS_URS_2024_01/919121211" TargetMode="External" /><Relationship Id="rId64" Type="http://schemas.openxmlformats.org/officeDocument/2006/relationships/hyperlink" Target="https://podminky.urs.cz/item/CS_URS_2024_01/919735111" TargetMode="External" /><Relationship Id="rId65" Type="http://schemas.openxmlformats.org/officeDocument/2006/relationships/hyperlink" Target="https://podminky.urs.cz/item/CS_URS_2024_01/966006132" TargetMode="External" /><Relationship Id="rId66" Type="http://schemas.openxmlformats.org/officeDocument/2006/relationships/hyperlink" Target="https://podminky.urs.cz/item/CS_URS_2024_01/979071021" TargetMode="External" /><Relationship Id="rId67" Type="http://schemas.openxmlformats.org/officeDocument/2006/relationships/hyperlink" Target="https://podminky.urs.cz/item/CS_URS_2024_01/997221551" TargetMode="External" /><Relationship Id="rId68" Type="http://schemas.openxmlformats.org/officeDocument/2006/relationships/hyperlink" Target="https://podminky.urs.cz/item/CS_URS_2024_01/997221559" TargetMode="External" /><Relationship Id="rId69" Type="http://schemas.openxmlformats.org/officeDocument/2006/relationships/hyperlink" Target="https://podminky.urs.cz/item/CS_URS_2024_01/997221561" TargetMode="External" /><Relationship Id="rId70" Type="http://schemas.openxmlformats.org/officeDocument/2006/relationships/hyperlink" Target="https://podminky.urs.cz/item/CS_URS_2024_01/997221569" TargetMode="External" /><Relationship Id="rId71" Type="http://schemas.openxmlformats.org/officeDocument/2006/relationships/hyperlink" Target="https://podminky.urs.cz/item/CS_URS_2024_01/997221861" TargetMode="External" /><Relationship Id="rId72" Type="http://schemas.openxmlformats.org/officeDocument/2006/relationships/hyperlink" Target="https://podminky.urs.cz/item/CS_URS_2024_01/997221862" TargetMode="External" /><Relationship Id="rId73" Type="http://schemas.openxmlformats.org/officeDocument/2006/relationships/hyperlink" Target="https://podminky.urs.cz/item/CS_URS_2024_01/997221873" TargetMode="External" /><Relationship Id="rId74" Type="http://schemas.openxmlformats.org/officeDocument/2006/relationships/hyperlink" Target="https://podminky.urs.cz/item/CS_URS_2024_01/997221875" TargetMode="External" /><Relationship Id="rId75" Type="http://schemas.openxmlformats.org/officeDocument/2006/relationships/hyperlink" Target="https://podminky.urs.cz/item/CS_URS_2024_01/998225111" TargetMode="External" /><Relationship Id="rId76" Type="http://schemas.openxmlformats.org/officeDocument/2006/relationships/hyperlink" Target="https://podminky.urs.cz/item/CS_URS_2024_01/998225191" TargetMode="External" /><Relationship Id="rId77" Type="http://schemas.openxmlformats.org/officeDocument/2006/relationships/hyperlink" Target="https://podminky.urs.cz/item/CS_URS_2024_01/271542211" TargetMode="External" /><Relationship Id="rId78" Type="http://schemas.openxmlformats.org/officeDocument/2006/relationships/hyperlink" Target="https://podminky.urs.cz/item/CS_URS_2024_01/273321411" TargetMode="External" /><Relationship Id="rId79" Type="http://schemas.openxmlformats.org/officeDocument/2006/relationships/hyperlink" Target="https://podminky.urs.cz/item/CS_URS_2024_01/273362021" TargetMode="External" /><Relationship Id="rId80" Type="http://schemas.openxmlformats.org/officeDocument/2006/relationships/hyperlink" Target="https://podminky.urs.cz/item/CS_URS_2024_01/162301972" TargetMode="External" /><Relationship Id="rId81" Type="http://schemas.openxmlformats.org/officeDocument/2006/relationships/hyperlink" Target="https://podminky.urs.cz/item/CS_URS_2024_01/162201422" TargetMode="External" /><Relationship Id="rId82" Type="http://schemas.openxmlformats.org/officeDocument/2006/relationships/hyperlink" Target="https://podminky.urs.cz/item/CS_URS_2024_01/162301952" TargetMode="External" /><Relationship Id="rId83" Type="http://schemas.openxmlformats.org/officeDocument/2006/relationships/hyperlink" Target="https://podminky.urs.cz/item/CS_URS_2024_01/162201412" TargetMode="External" /><Relationship Id="rId84" Type="http://schemas.openxmlformats.org/officeDocument/2006/relationships/hyperlink" Target="https://podminky.urs.cz/item/CS_URS_2024_01/162201402" TargetMode="External" /><Relationship Id="rId85" Type="http://schemas.openxmlformats.org/officeDocument/2006/relationships/hyperlink" Target="https://podminky.urs.cz/item/CS_URS_2024_01/112151014" TargetMode="External" /><Relationship Id="rId86" Type="http://schemas.openxmlformats.org/officeDocument/2006/relationships/hyperlink" Target="https://podminky.urs.cz/item/CS_URS_2024_01/112201114" TargetMode="External" /><Relationship Id="rId87" Type="http://schemas.openxmlformats.org/officeDocument/2006/relationships/hyperlink" Target="https://podminky.urs.cz/item/CS_URS_2024_01/162301932" TargetMode="External" /><Relationship Id="rId88" Type="http://schemas.openxmlformats.org/officeDocument/2006/relationships/hyperlink" Target="https://podminky.urs.cz/item/CS_URS_2024_01/183101324" TargetMode="External" /><Relationship Id="rId89" Type="http://schemas.openxmlformats.org/officeDocument/2006/relationships/hyperlink" Target="https://podminky.urs.cz/item/CS_URS_2024_01/184215132" TargetMode="External" /><Relationship Id="rId90" Type="http://schemas.openxmlformats.org/officeDocument/2006/relationships/hyperlink" Target="https://podminky.urs.cz/item/CS_URS_2024_01/919791013" TargetMode="External" /><Relationship Id="rId91" Type="http://schemas.openxmlformats.org/officeDocument/2006/relationships/hyperlink" Target="https://podminky.urs.cz/item/CS_URS_2024_01/998767201" TargetMode="External" /><Relationship Id="rId92" Type="http://schemas.openxmlformats.org/officeDocument/2006/relationships/hyperlink" Target="https://podminky.urs.cz/item/CS_URS_2024_01/012103000" TargetMode="External" /><Relationship Id="rId93" Type="http://schemas.openxmlformats.org/officeDocument/2006/relationships/hyperlink" Target="https://podminky.urs.cz/item/CS_URS_2024_01/012203000" TargetMode="External" /><Relationship Id="rId94" Type="http://schemas.openxmlformats.org/officeDocument/2006/relationships/hyperlink" Target="https://podminky.urs.cz/item/CS_URS_2024_01/012303000" TargetMode="External" /><Relationship Id="rId95" Type="http://schemas.openxmlformats.org/officeDocument/2006/relationships/hyperlink" Target="https://podminky.urs.cz/item/CS_URS_2024_01/013254000" TargetMode="External" /><Relationship Id="rId96" Type="http://schemas.openxmlformats.org/officeDocument/2006/relationships/hyperlink" Target="https://podminky.urs.cz/item/CS_URS_2024_01/013274000" TargetMode="External" /><Relationship Id="rId97" Type="http://schemas.openxmlformats.org/officeDocument/2006/relationships/hyperlink" Target="https://podminky.urs.cz/item/CS_URS_2024_01/013284000" TargetMode="External" /><Relationship Id="rId98" Type="http://schemas.openxmlformats.org/officeDocument/2006/relationships/hyperlink" Target="https://podminky.urs.cz/item/CS_URS_2024_01/030001000" TargetMode="External" /><Relationship Id="rId99" Type="http://schemas.openxmlformats.org/officeDocument/2006/relationships/hyperlink" Target="https://podminky.urs.cz/item/CS_URS_2024_01/034503000" TargetMode="External" /><Relationship Id="rId100" Type="http://schemas.openxmlformats.org/officeDocument/2006/relationships/hyperlink" Target="https://podminky.urs.cz/item/CS_URS_2024_01/043134000" TargetMode="External" /><Relationship Id="rId101" Type="http://schemas.openxmlformats.org/officeDocument/2006/relationships/hyperlink" Target="https://podminky.urs.cz/item/CS_URS_2024_01/045002000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19_010-CV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ulice Školní, Chomutov_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1. 3. 2024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STATUTÁRNÍ MĚSTO CHOMUTOV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ADVISIA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ADVISIA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 a zpe...'!J30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101 - Komunikace a zpe...'!P98</f>
        <v>0</v>
      </c>
      <c r="AV55" s="121">
        <f>'SO 101 - Komunikace a zpe...'!J33</f>
        <v>0</v>
      </c>
      <c r="AW55" s="121">
        <f>'SO 101 - Komunikace a zpe...'!J34</f>
        <v>0</v>
      </c>
      <c r="AX55" s="121">
        <f>'SO 101 - Komunikace a zpe...'!J35</f>
        <v>0</v>
      </c>
      <c r="AY55" s="121">
        <f>'SO 101 - Komunikace a zpe...'!J36</f>
        <v>0</v>
      </c>
      <c r="AZ55" s="121">
        <f>'SO 101 - Komunikace a zpe...'!F33</f>
        <v>0</v>
      </c>
      <c r="BA55" s="121">
        <f>'SO 101 - Komunikace a zpe...'!F34</f>
        <v>0</v>
      </c>
      <c r="BB55" s="121">
        <f>'SO 101 - Komunikace a zpe...'!F35</f>
        <v>0</v>
      </c>
      <c r="BC55" s="121">
        <f>'SO 101 - Komunikace a zpe...'!F36</f>
        <v>0</v>
      </c>
      <c r="BD55" s="123">
        <f>'SO 101 - Komunikace a zpe...'!F37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401 - Veřejné osvětlen...'!J30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'SO 401 - Veřejné osvětlen...'!P81</f>
        <v>0</v>
      </c>
      <c r="AV56" s="126">
        <f>'SO 401 - Veřejné osvětlen...'!J33</f>
        <v>0</v>
      </c>
      <c r="AW56" s="126">
        <f>'SO 401 - Veřejné osvětlen...'!J34</f>
        <v>0</v>
      </c>
      <c r="AX56" s="126">
        <f>'SO 401 - Veřejné osvětlen...'!J35</f>
        <v>0</v>
      </c>
      <c r="AY56" s="126">
        <f>'SO 401 - Veřejné osvětlen...'!J36</f>
        <v>0</v>
      </c>
      <c r="AZ56" s="126">
        <f>'SO 401 - Veřejné osvětlen...'!F33</f>
        <v>0</v>
      </c>
      <c r="BA56" s="126">
        <f>'SO 401 - Veřejné osvětlen...'!F34</f>
        <v>0</v>
      </c>
      <c r="BB56" s="126">
        <f>'SO 401 - Veřejné osvětlen...'!F35</f>
        <v>0</v>
      </c>
      <c r="BC56" s="126">
        <f>'SO 401 - Veřejné osvětlen...'!F36</f>
        <v>0</v>
      </c>
      <c r="BD56" s="128">
        <f>'SO 401 - Veřejné osvětlen...'!F37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b3V694XLvPTiOJIv3eX0xaf15HIviNSTrkQ7Adeanfm3XFK6x3UF3+tFYDrzN5c4jJbZGDYSWFn8cZbo5M18uA==" hashValue="pvi5XqX/EYQaku+QgdmFL6pyojit/ZHRsEwEzjwFgYm/JuEcD8+s1U7ybKjPz7a0QA9lUkRzn/Qxqm7rKOX51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Komunikace a zpe...'!C2" display="/"/>
    <hyperlink ref="A56" location="'SO 401 - Veřejné osvětle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ulice Školní, Chomutov_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ROUND((SUM(BE98:BE939)),  2)</f>
        <v>0</v>
      </c>
      <c r="G33" s="39"/>
      <c r="H33" s="39"/>
      <c r="I33" s="149">
        <v>0.20999999999999999</v>
      </c>
      <c r="J33" s="148">
        <f>ROUND(((SUM(BE98:BE939))*I33),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ROUND((SUM(BF98:BF939)),  2)</f>
        <v>0</v>
      </c>
      <c r="G34" s="39"/>
      <c r="H34" s="39"/>
      <c r="I34" s="149">
        <v>0.12</v>
      </c>
      <c r="J34" s="148">
        <f>ROUND(((SUM(BF98:BF939))*I34),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ROUND((SUM(BG98:BG939)),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ROUND((SUM(BH98:BH939)),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ROUND((SUM(BI98:BI939)),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ulice Školní, Chomutov_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a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STATUTÁRNÍ MĚSTO CHOMUTOV </v>
      </c>
      <c r="G54" s="41"/>
      <c r="H54" s="41"/>
      <c r="I54" s="33" t="s">
        <v>32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ADVISIA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J416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J421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J578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J600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J756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J790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J797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J824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J828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105</v>
      </c>
      <c r="E71" s="169"/>
      <c r="F71" s="169"/>
      <c r="G71" s="169"/>
      <c r="H71" s="169"/>
      <c r="I71" s="169"/>
      <c r="J71" s="170">
        <f>J881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J882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107</v>
      </c>
      <c r="E73" s="169"/>
      <c r="F73" s="169"/>
      <c r="G73" s="169"/>
      <c r="H73" s="169"/>
      <c r="I73" s="169"/>
      <c r="J73" s="170">
        <f>J890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2"/>
      <c r="C74" s="173"/>
      <c r="D74" s="174" t="s">
        <v>108</v>
      </c>
      <c r="E74" s="175"/>
      <c r="F74" s="175"/>
      <c r="G74" s="175"/>
      <c r="H74" s="175"/>
      <c r="I74" s="175"/>
      <c r="J74" s="176">
        <f>J891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109</v>
      </c>
      <c r="E75" s="175"/>
      <c r="F75" s="175"/>
      <c r="G75" s="175"/>
      <c r="H75" s="175"/>
      <c r="I75" s="175"/>
      <c r="J75" s="176">
        <f>J915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110</v>
      </c>
      <c r="E76" s="175"/>
      <c r="F76" s="175"/>
      <c r="G76" s="175"/>
      <c r="H76" s="175"/>
      <c r="I76" s="175"/>
      <c r="J76" s="176">
        <f>J922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111</v>
      </c>
      <c r="E77" s="175"/>
      <c r="F77" s="175"/>
      <c r="G77" s="175"/>
      <c r="H77" s="175"/>
      <c r="I77" s="175"/>
      <c r="J77" s="176">
        <f>J931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112</v>
      </c>
      <c r="E78" s="175"/>
      <c r="F78" s="175"/>
      <c r="G78" s="175"/>
      <c r="H78" s="175"/>
      <c r="I78" s="175"/>
      <c r="J78" s="176">
        <f>J936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113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1" t="str">
        <f>E7</f>
        <v>Rekonstrukce ulice Školní, Chomutov_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88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 101 - Komunikace a zpevněné plochy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 xml:space="preserve"> </v>
      </c>
      <c r="G92" s="41"/>
      <c r="H92" s="41"/>
      <c r="I92" s="33" t="s">
        <v>23</v>
      </c>
      <c r="J92" s="73" t="str">
        <f>IF(J12="","",J12)</f>
        <v>1. 3. 2024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 xml:space="preserve">STATUTÁRNÍ MĚSTO CHOMUTOV </v>
      </c>
      <c r="G94" s="41"/>
      <c r="H94" s="41"/>
      <c r="I94" s="33" t="s">
        <v>32</v>
      </c>
      <c r="J94" s="37" t="str">
        <f>E21</f>
        <v>ADVISIA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30</v>
      </c>
      <c r="D95" s="41"/>
      <c r="E95" s="41"/>
      <c r="F95" s="28" t="str">
        <f>IF(E18="","",E18)</f>
        <v>Vyplň údaj</v>
      </c>
      <c r="G95" s="41"/>
      <c r="H95" s="41"/>
      <c r="I95" s="33" t="s">
        <v>36</v>
      </c>
      <c r="J95" s="37" t="str">
        <f>E24</f>
        <v>ADVISIA s.r.o.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114</v>
      </c>
      <c r="D97" s="181" t="s">
        <v>58</v>
      </c>
      <c r="E97" s="181" t="s">
        <v>54</v>
      </c>
      <c r="F97" s="181" t="s">
        <v>55</v>
      </c>
      <c r="G97" s="181" t="s">
        <v>115</v>
      </c>
      <c r="H97" s="181" t="s">
        <v>116</v>
      </c>
      <c r="I97" s="181" t="s">
        <v>117</v>
      </c>
      <c r="J97" s="181" t="s">
        <v>92</v>
      </c>
      <c r="K97" s="182" t="s">
        <v>118</v>
      </c>
      <c r="L97" s="183"/>
      <c r="M97" s="93" t="s">
        <v>19</v>
      </c>
      <c r="N97" s="94" t="s">
        <v>43</v>
      </c>
      <c r="O97" s="94" t="s">
        <v>119</v>
      </c>
      <c r="P97" s="94" t="s">
        <v>120</v>
      </c>
      <c r="Q97" s="94" t="s">
        <v>121</v>
      </c>
      <c r="R97" s="94" t="s">
        <v>122</v>
      </c>
      <c r="S97" s="94" t="s">
        <v>123</v>
      </c>
      <c r="T97" s="95" t="s">
        <v>124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125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P99+P881+P890</f>
        <v>0</v>
      </c>
      <c r="Q98" s="97"/>
      <c r="R98" s="186">
        <f>R99+R881+R890</f>
        <v>10888.820942259999</v>
      </c>
      <c r="S98" s="97"/>
      <c r="T98" s="187">
        <f>T99+T881+T890</f>
        <v>16737.365270000002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93</v>
      </c>
      <c r="BK98" s="188">
        <f>BK99+BK881+BK890</f>
        <v>0</v>
      </c>
    </row>
    <row r="99" s="12" customFormat="1" ht="25.92" customHeight="1">
      <c r="A99" s="12"/>
      <c r="B99" s="189"/>
      <c r="C99" s="190"/>
      <c r="D99" s="191" t="s">
        <v>72</v>
      </c>
      <c r="E99" s="192" t="s">
        <v>126</v>
      </c>
      <c r="F99" s="192" t="s">
        <v>127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P100+P416+P421+P578+P600+P756+P790+P797+P824+P828</f>
        <v>0</v>
      </c>
      <c r="Q99" s="197"/>
      <c r="R99" s="198">
        <f>R100+R416+R421+R578+R600+R756+R790+R797+R824+R828</f>
        <v>10888.820942259999</v>
      </c>
      <c r="S99" s="197"/>
      <c r="T99" s="199">
        <f>T100+T416+T421+T578+T600+T756+T790+T797+T824+T828</f>
        <v>16735.425570000003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81</v>
      </c>
      <c r="AT99" s="201" t="s">
        <v>72</v>
      </c>
      <c r="AU99" s="201" t="s">
        <v>73</v>
      </c>
      <c r="AY99" s="200" t="s">
        <v>128</v>
      </c>
      <c r="BK99" s="202">
        <f>BK100+BK416+BK421+BK578+BK600+BK756+BK790+BK797+BK824+BK828</f>
        <v>0</v>
      </c>
    </row>
    <row r="100" s="12" customFormat="1" ht="22.8" customHeight="1">
      <c r="A100" s="12"/>
      <c r="B100" s="189"/>
      <c r="C100" s="190"/>
      <c r="D100" s="191" t="s">
        <v>72</v>
      </c>
      <c r="E100" s="203" t="s">
        <v>81</v>
      </c>
      <c r="F100" s="203" t="s">
        <v>129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SUM(P101:P415)</f>
        <v>0</v>
      </c>
      <c r="Q100" s="197"/>
      <c r="R100" s="198">
        <f>SUM(R101:R415)</f>
        <v>7353.0417578000006</v>
      </c>
      <c r="S100" s="197"/>
      <c r="T100" s="199">
        <f>SUM(T101:T415)</f>
        <v>16672.287570000004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81</v>
      </c>
      <c r="AT100" s="201" t="s">
        <v>72</v>
      </c>
      <c r="AU100" s="201" t="s">
        <v>81</v>
      </c>
      <c r="AY100" s="200" t="s">
        <v>128</v>
      </c>
      <c r="BK100" s="202">
        <f>SUM(BK101:BK415)</f>
        <v>0</v>
      </c>
    </row>
    <row r="101" s="2" customFormat="1" ht="16.5" customHeight="1">
      <c r="A101" s="39"/>
      <c r="B101" s="40"/>
      <c r="C101" s="205" t="s">
        <v>81</v>
      </c>
      <c r="D101" s="205" t="s">
        <v>130</v>
      </c>
      <c r="E101" s="206" t="s">
        <v>131</v>
      </c>
      <c r="F101" s="207" t="s">
        <v>19</v>
      </c>
      <c r="G101" s="208" t="s">
        <v>132</v>
      </c>
      <c r="H101" s="209">
        <v>7050.5780000000004</v>
      </c>
      <c r="I101" s="210"/>
      <c r="J101" s="211">
        <f>ROUND(I101*H101,2)</f>
        <v>0</v>
      </c>
      <c r="K101" s="207" t="s">
        <v>133</v>
      </c>
      <c r="L101" s="212"/>
      <c r="M101" s="213" t="s">
        <v>19</v>
      </c>
      <c r="N101" s="214" t="s">
        <v>44</v>
      </c>
      <c r="O101" s="85"/>
      <c r="P101" s="215">
        <f>O101*H101</f>
        <v>0</v>
      </c>
      <c r="Q101" s="215">
        <v>1</v>
      </c>
      <c r="R101" s="215">
        <f>Q101*H101</f>
        <v>7050.5780000000004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134</v>
      </c>
      <c r="AT101" s="217" t="s">
        <v>130</v>
      </c>
      <c r="AU101" s="217" t="s">
        <v>83</v>
      </c>
      <c r="AY101" s="18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81</v>
      </c>
      <c r="BK101" s="218">
        <f>ROUND(I101*H101,2)</f>
        <v>0</v>
      </c>
      <c r="BL101" s="18" t="s">
        <v>135</v>
      </c>
      <c r="BM101" s="217" t="s">
        <v>136</v>
      </c>
    </row>
    <row r="102" s="2" customFormat="1">
      <c r="A102" s="39"/>
      <c r="B102" s="40"/>
      <c r="C102" s="41"/>
      <c r="D102" s="219" t="s">
        <v>137</v>
      </c>
      <c r="E102" s="41"/>
      <c r="F102" s="220" t="s">
        <v>138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137</v>
      </c>
      <c r="AU102" s="18" t="s">
        <v>83</v>
      </c>
    </row>
    <row r="103" s="13" customFormat="1">
      <c r="A103" s="13"/>
      <c r="B103" s="224"/>
      <c r="C103" s="225"/>
      <c r="D103" s="219" t="s">
        <v>139</v>
      </c>
      <c r="E103" s="226" t="s">
        <v>19</v>
      </c>
      <c r="F103" s="227" t="s">
        <v>140</v>
      </c>
      <c r="G103" s="225"/>
      <c r="H103" s="228">
        <v>5004.6760000000004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139</v>
      </c>
      <c r="AU103" s="234" t="s">
        <v>83</v>
      </c>
      <c r="AV103" s="13" t="s">
        <v>83</v>
      </c>
      <c r="AW103" s="13" t="s">
        <v>35</v>
      </c>
      <c r="AX103" s="13" t="s">
        <v>73</v>
      </c>
      <c r="AY103" s="234" t="s">
        <v>128</v>
      </c>
    </row>
    <row r="104" s="13" customFormat="1">
      <c r="A104" s="13"/>
      <c r="B104" s="224"/>
      <c r="C104" s="225"/>
      <c r="D104" s="219" t="s">
        <v>139</v>
      </c>
      <c r="E104" s="226" t="s">
        <v>19</v>
      </c>
      <c r="F104" s="227" t="s">
        <v>141</v>
      </c>
      <c r="G104" s="225"/>
      <c r="H104" s="228">
        <v>852.93899999999996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139</v>
      </c>
      <c r="AU104" s="234" t="s">
        <v>83</v>
      </c>
      <c r="AV104" s="13" t="s">
        <v>83</v>
      </c>
      <c r="AW104" s="13" t="s">
        <v>35</v>
      </c>
      <c r="AX104" s="13" t="s">
        <v>73</v>
      </c>
      <c r="AY104" s="234" t="s">
        <v>128</v>
      </c>
    </row>
    <row r="105" s="13" customFormat="1">
      <c r="A105" s="13"/>
      <c r="B105" s="224"/>
      <c r="C105" s="225"/>
      <c r="D105" s="219" t="s">
        <v>139</v>
      </c>
      <c r="E105" s="226" t="s">
        <v>19</v>
      </c>
      <c r="F105" s="227" t="s">
        <v>142</v>
      </c>
      <c r="G105" s="225"/>
      <c r="H105" s="228">
        <v>1054.624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139</v>
      </c>
      <c r="AU105" s="234" t="s">
        <v>83</v>
      </c>
      <c r="AV105" s="13" t="s">
        <v>83</v>
      </c>
      <c r="AW105" s="13" t="s">
        <v>35</v>
      </c>
      <c r="AX105" s="13" t="s">
        <v>73</v>
      </c>
      <c r="AY105" s="234" t="s">
        <v>128</v>
      </c>
    </row>
    <row r="106" s="13" customFormat="1">
      <c r="A106" s="13"/>
      <c r="B106" s="224"/>
      <c r="C106" s="225"/>
      <c r="D106" s="219" t="s">
        <v>139</v>
      </c>
      <c r="E106" s="226" t="s">
        <v>19</v>
      </c>
      <c r="F106" s="227" t="s">
        <v>143</v>
      </c>
      <c r="G106" s="225"/>
      <c r="H106" s="228">
        <v>138.339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139</v>
      </c>
      <c r="AU106" s="234" t="s">
        <v>83</v>
      </c>
      <c r="AV106" s="13" t="s">
        <v>83</v>
      </c>
      <c r="AW106" s="13" t="s">
        <v>35</v>
      </c>
      <c r="AX106" s="13" t="s">
        <v>73</v>
      </c>
      <c r="AY106" s="234" t="s">
        <v>128</v>
      </c>
    </row>
    <row r="107" s="14" customFormat="1">
      <c r="A107" s="14"/>
      <c r="B107" s="235"/>
      <c r="C107" s="236"/>
      <c r="D107" s="219" t="s">
        <v>139</v>
      </c>
      <c r="E107" s="237" t="s">
        <v>19</v>
      </c>
      <c r="F107" s="238" t="s">
        <v>144</v>
      </c>
      <c r="G107" s="236"/>
      <c r="H107" s="239">
        <v>7050.5780000000004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139</v>
      </c>
      <c r="AU107" s="245" t="s">
        <v>83</v>
      </c>
      <c r="AV107" s="14" t="s">
        <v>135</v>
      </c>
      <c r="AW107" s="14" t="s">
        <v>35</v>
      </c>
      <c r="AX107" s="14" t="s">
        <v>81</v>
      </c>
      <c r="AY107" s="245" t="s">
        <v>128</v>
      </c>
    </row>
    <row r="108" s="2" customFormat="1" ht="16.5" customHeight="1">
      <c r="A108" s="39"/>
      <c r="B108" s="40"/>
      <c r="C108" s="246" t="s">
        <v>83</v>
      </c>
      <c r="D108" s="246" t="s">
        <v>145</v>
      </c>
      <c r="E108" s="247" t="s">
        <v>146</v>
      </c>
      <c r="F108" s="248" t="s">
        <v>19</v>
      </c>
      <c r="G108" s="249" t="s">
        <v>147</v>
      </c>
      <c r="H108" s="250">
        <v>1996.1500000000001</v>
      </c>
      <c r="I108" s="251"/>
      <c r="J108" s="252">
        <f>ROUND(I108*H108,2)</f>
        <v>0</v>
      </c>
      <c r="K108" s="248" t="s">
        <v>133</v>
      </c>
      <c r="L108" s="45"/>
      <c r="M108" s="253" t="s">
        <v>19</v>
      </c>
      <c r="N108" s="254" t="s">
        <v>44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0.26000000000000001</v>
      </c>
      <c r="T108" s="216">
        <f>S108*H108</f>
        <v>518.99900000000002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135</v>
      </c>
      <c r="AT108" s="217" t="s">
        <v>145</v>
      </c>
      <c r="AU108" s="217" t="s">
        <v>83</v>
      </c>
      <c r="AY108" s="18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81</v>
      </c>
      <c r="BK108" s="218">
        <f>ROUND(I108*H108,2)</f>
        <v>0</v>
      </c>
      <c r="BL108" s="18" t="s">
        <v>135</v>
      </c>
      <c r="BM108" s="217" t="s">
        <v>148</v>
      </c>
    </row>
    <row r="109" s="2" customFormat="1">
      <c r="A109" s="39"/>
      <c r="B109" s="40"/>
      <c r="C109" s="41"/>
      <c r="D109" s="219" t="s">
        <v>137</v>
      </c>
      <c r="E109" s="41"/>
      <c r="F109" s="220" t="s">
        <v>149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137</v>
      </c>
      <c r="AU109" s="18" t="s">
        <v>83</v>
      </c>
    </row>
    <row r="110" s="2" customFormat="1">
      <c r="A110" s="39"/>
      <c r="B110" s="40"/>
      <c r="C110" s="41"/>
      <c r="D110" s="255" t="s">
        <v>150</v>
      </c>
      <c r="E110" s="41"/>
      <c r="F110" s="256" t="s">
        <v>151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83</v>
      </c>
    </row>
    <row r="111" s="2" customFormat="1">
      <c r="A111" s="39"/>
      <c r="B111" s="40"/>
      <c r="C111" s="41"/>
      <c r="D111" s="219" t="s">
        <v>152</v>
      </c>
      <c r="E111" s="41"/>
      <c r="F111" s="257" t="s">
        <v>153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152</v>
      </c>
      <c r="AU111" s="18" t="s">
        <v>83</v>
      </c>
    </row>
    <row r="112" s="13" customFormat="1">
      <c r="A112" s="13"/>
      <c r="B112" s="224"/>
      <c r="C112" s="225"/>
      <c r="D112" s="219" t="s">
        <v>139</v>
      </c>
      <c r="E112" s="226" t="s">
        <v>19</v>
      </c>
      <c r="F112" s="227" t="s">
        <v>154</v>
      </c>
      <c r="G112" s="225"/>
      <c r="H112" s="228">
        <v>1713.3499999999999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139</v>
      </c>
      <c r="AU112" s="234" t="s">
        <v>83</v>
      </c>
      <c r="AV112" s="13" t="s">
        <v>83</v>
      </c>
      <c r="AW112" s="13" t="s">
        <v>35</v>
      </c>
      <c r="AX112" s="13" t="s">
        <v>73</v>
      </c>
      <c r="AY112" s="234" t="s">
        <v>128</v>
      </c>
    </row>
    <row r="113" s="13" customFormat="1">
      <c r="A113" s="13"/>
      <c r="B113" s="224"/>
      <c r="C113" s="225"/>
      <c r="D113" s="219" t="s">
        <v>139</v>
      </c>
      <c r="E113" s="226" t="s">
        <v>19</v>
      </c>
      <c r="F113" s="227" t="s">
        <v>155</v>
      </c>
      <c r="G113" s="225"/>
      <c r="H113" s="228">
        <v>160.5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139</v>
      </c>
      <c r="AU113" s="234" t="s">
        <v>83</v>
      </c>
      <c r="AV113" s="13" t="s">
        <v>83</v>
      </c>
      <c r="AW113" s="13" t="s">
        <v>35</v>
      </c>
      <c r="AX113" s="13" t="s">
        <v>73</v>
      </c>
      <c r="AY113" s="234" t="s">
        <v>128</v>
      </c>
    </row>
    <row r="114" s="13" customFormat="1">
      <c r="A114" s="13"/>
      <c r="B114" s="224"/>
      <c r="C114" s="225"/>
      <c r="D114" s="219" t="s">
        <v>139</v>
      </c>
      <c r="E114" s="226" t="s">
        <v>19</v>
      </c>
      <c r="F114" s="227" t="s">
        <v>156</v>
      </c>
      <c r="G114" s="225"/>
      <c r="H114" s="228">
        <v>28.390000000000001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139</v>
      </c>
      <c r="AU114" s="234" t="s">
        <v>83</v>
      </c>
      <c r="AV114" s="13" t="s">
        <v>83</v>
      </c>
      <c r="AW114" s="13" t="s">
        <v>35</v>
      </c>
      <c r="AX114" s="13" t="s">
        <v>73</v>
      </c>
      <c r="AY114" s="234" t="s">
        <v>128</v>
      </c>
    </row>
    <row r="115" s="13" customFormat="1">
      <c r="A115" s="13"/>
      <c r="B115" s="224"/>
      <c r="C115" s="225"/>
      <c r="D115" s="219" t="s">
        <v>139</v>
      </c>
      <c r="E115" s="226" t="s">
        <v>19</v>
      </c>
      <c r="F115" s="227" t="s">
        <v>157</v>
      </c>
      <c r="G115" s="225"/>
      <c r="H115" s="228">
        <v>8.0600000000000005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139</v>
      </c>
      <c r="AU115" s="234" t="s">
        <v>83</v>
      </c>
      <c r="AV115" s="13" t="s">
        <v>83</v>
      </c>
      <c r="AW115" s="13" t="s">
        <v>35</v>
      </c>
      <c r="AX115" s="13" t="s">
        <v>73</v>
      </c>
      <c r="AY115" s="234" t="s">
        <v>128</v>
      </c>
    </row>
    <row r="116" s="13" customFormat="1">
      <c r="A116" s="13"/>
      <c r="B116" s="224"/>
      <c r="C116" s="225"/>
      <c r="D116" s="219" t="s">
        <v>139</v>
      </c>
      <c r="E116" s="226" t="s">
        <v>19</v>
      </c>
      <c r="F116" s="227" t="s">
        <v>158</v>
      </c>
      <c r="G116" s="225"/>
      <c r="H116" s="228">
        <v>40.850000000000001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139</v>
      </c>
      <c r="AU116" s="234" t="s">
        <v>83</v>
      </c>
      <c r="AV116" s="13" t="s">
        <v>83</v>
      </c>
      <c r="AW116" s="13" t="s">
        <v>35</v>
      </c>
      <c r="AX116" s="13" t="s">
        <v>73</v>
      </c>
      <c r="AY116" s="234" t="s">
        <v>128</v>
      </c>
    </row>
    <row r="117" s="13" customFormat="1">
      <c r="A117" s="13"/>
      <c r="B117" s="224"/>
      <c r="C117" s="225"/>
      <c r="D117" s="219" t="s">
        <v>139</v>
      </c>
      <c r="E117" s="226" t="s">
        <v>19</v>
      </c>
      <c r="F117" s="227" t="s">
        <v>159</v>
      </c>
      <c r="G117" s="225"/>
      <c r="H117" s="228">
        <v>45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139</v>
      </c>
      <c r="AU117" s="234" t="s">
        <v>83</v>
      </c>
      <c r="AV117" s="13" t="s">
        <v>83</v>
      </c>
      <c r="AW117" s="13" t="s">
        <v>35</v>
      </c>
      <c r="AX117" s="13" t="s">
        <v>73</v>
      </c>
      <c r="AY117" s="234" t="s">
        <v>128</v>
      </c>
    </row>
    <row r="118" s="14" customFormat="1">
      <c r="A118" s="14"/>
      <c r="B118" s="235"/>
      <c r="C118" s="236"/>
      <c r="D118" s="219" t="s">
        <v>139</v>
      </c>
      <c r="E118" s="237" t="s">
        <v>19</v>
      </c>
      <c r="F118" s="238" t="s">
        <v>144</v>
      </c>
      <c r="G118" s="236"/>
      <c r="H118" s="239">
        <v>1996.1499999999999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139</v>
      </c>
      <c r="AU118" s="245" t="s">
        <v>83</v>
      </c>
      <c r="AV118" s="14" t="s">
        <v>135</v>
      </c>
      <c r="AW118" s="14" t="s">
        <v>35</v>
      </c>
      <c r="AX118" s="14" t="s">
        <v>81</v>
      </c>
      <c r="AY118" s="245" t="s">
        <v>128</v>
      </c>
    </row>
    <row r="119" s="2" customFormat="1" ht="16.5" customHeight="1">
      <c r="A119" s="39"/>
      <c r="B119" s="40"/>
      <c r="C119" s="246" t="s">
        <v>160</v>
      </c>
      <c r="D119" s="246" t="s">
        <v>145</v>
      </c>
      <c r="E119" s="247" t="s">
        <v>161</v>
      </c>
      <c r="F119" s="248" t="s">
        <v>19</v>
      </c>
      <c r="G119" s="249" t="s">
        <v>147</v>
      </c>
      <c r="H119" s="250">
        <v>6533.8900000000003</v>
      </c>
      <c r="I119" s="251"/>
      <c r="J119" s="252">
        <f>ROUND(I119*H119,2)</f>
        <v>0</v>
      </c>
      <c r="K119" s="248" t="s">
        <v>133</v>
      </c>
      <c r="L119" s="45"/>
      <c r="M119" s="253" t="s">
        <v>19</v>
      </c>
      <c r="N119" s="254" t="s">
        <v>44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0.32000000000000001</v>
      </c>
      <c r="T119" s="216">
        <f>S119*H119</f>
        <v>2090.8448000000003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135</v>
      </c>
      <c r="AT119" s="217" t="s">
        <v>145</v>
      </c>
      <c r="AU119" s="217" t="s">
        <v>83</v>
      </c>
      <c r="AY119" s="18" t="s">
        <v>128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81</v>
      </c>
      <c r="BK119" s="218">
        <f>ROUND(I119*H119,2)</f>
        <v>0</v>
      </c>
      <c r="BL119" s="18" t="s">
        <v>135</v>
      </c>
      <c r="BM119" s="217" t="s">
        <v>162</v>
      </c>
    </row>
    <row r="120" s="2" customFormat="1">
      <c r="A120" s="39"/>
      <c r="B120" s="40"/>
      <c r="C120" s="41"/>
      <c r="D120" s="219" t="s">
        <v>137</v>
      </c>
      <c r="E120" s="41"/>
      <c r="F120" s="220" t="s">
        <v>163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83</v>
      </c>
    </row>
    <row r="121" s="2" customFormat="1">
      <c r="A121" s="39"/>
      <c r="B121" s="40"/>
      <c r="C121" s="41"/>
      <c r="D121" s="255" t="s">
        <v>150</v>
      </c>
      <c r="E121" s="41"/>
      <c r="F121" s="256" t="s">
        <v>164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150</v>
      </c>
      <c r="AU121" s="18" t="s">
        <v>83</v>
      </c>
    </row>
    <row r="122" s="13" customFormat="1">
      <c r="A122" s="13"/>
      <c r="B122" s="224"/>
      <c r="C122" s="225"/>
      <c r="D122" s="219" t="s">
        <v>139</v>
      </c>
      <c r="E122" s="226" t="s">
        <v>19</v>
      </c>
      <c r="F122" s="227" t="s">
        <v>165</v>
      </c>
      <c r="G122" s="225"/>
      <c r="H122" s="228">
        <v>4813.8699999999999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139</v>
      </c>
      <c r="AU122" s="234" t="s">
        <v>83</v>
      </c>
      <c r="AV122" s="13" t="s">
        <v>83</v>
      </c>
      <c r="AW122" s="13" t="s">
        <v>35</v>
      </c>
      <c r="AX122" s="13" t="s">
        <v>73</v>
      </c>
      <c r="AY122" s="234" t="s">
        <v>128</v>
      </c>
    </row>
    <row r="123" s="13" customFormat="1">
      <c r="A123" s="13"/>
      <c r="B123" s="224"/>
      <c r="C123" s="225"/>
      <c r="D123" s="219" t="s">
        <v>139</v>
      </c>
      <c r="E123" s="226" t="s">
        <v>19</v>
      </c>
      <c r="F123" s="227" t="s">
        <v>166</v>
      </c>
      <c r="G123" s="225"/>
      <c r="H123" s="228">
        <v>748.48000000000002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139</v>
      </c>
      <c r="AU123" s="234" t="s">
        <v>83</v>
      </c>
      <c r="AV123" s="13" t="s">
        <v>83</v>
      </c>
      <c r="AW123" s="13" t="s">
        <v>35</v>
      </c>
      <c r="AX123" s="13" t="s">
        <v>73</v>
      </c>
      <c r="AY123" s="234" t="s">
        <v>128</v>
      </c>
    </row>
    <row r="124" s="13" customFormat="1">
      <c r="A124" s="13"/>
      <c r="B124" s="224"/>
      <c r="C124" s="225"/>
      <c r="D124" s="219" t="s">
        <v>139</v>
      </c>
      <c r="E124" s="226" t="s">
        <v>19</v>
      </c>
      <c r="F124" s="227" t="s">
        <v>167</v>
      </c>
      <c r="G124" s="225"/>
      <c r="H124" s="228">
        <v>379.45999999999998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139</v>
      </c>
      <c r="AU124" s="234" t="s">
        <v>83</v>
      </c>
      <c r="AV124" s="13" t="s">
        <v>83</v>
      </c>
      <c r="AW124" s="13" t="s">
        <v>35</v>
      </c>
      <c r="AX124" s="13" t="s">
        <v>73</v>
      </c>
      <c r="AY124" s="234" t="s">
        <v>128</v>
      </c>
    </row>
    <row r="125" s="13" customFormat="1">
      <c r="A125" s="13"/>
      <c r="B125" s="224"/>
      <c r="C125" s="225"/>
      <c r="D125" s="219" t="s">
        <v>139</v>
      </c>
      <c r="E125" s="226" t="s">
        <v>19</v>
      </c>
      <c r="F125" s="227" t="s">
        <v>168</v>
      </c>
      <c r="G125" s="225"/>
      <c r="H125" s="228">
        <v>464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139</v>
      </c>
      <c r="AU125" s="234" t="s">
        <v>83</v>
      </c>
      <c r="AV125" s="13" t="s">
        <v>83</v>
      </c>
      <c r="AW125" s="13" t="s">
        <v>35</v>
      </c>
      <c r="AX125" s="13" t="s">
        <v>73</v>
      </c>
      <c r="AY125" s="234" t="s">
        <v>128</v>
      </c>
    </row>
    <row r="126" s="13" customFormat="1">
      <c r="A126" s="13"/>
      <c r="B126" s="224"/>
      <c r="C126" s="225"/>
      <c r="D126" s="219" t="s">
        <v>139</v>
      </c>
      <c r="E126" s="226" t="s">
        <v>19</v>
      </c>
      <c r="F126" s="227" t="s">
        <v>169</v>
      </c>
      <c r="G126" s="225"/>
      <c r="H126" s="228">
        <v>92.450000000000003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139</v>
      </c>
      <c r="AU126" s="234" t="s">
        <v>83</v>
      </c>
      <c r="AV126" s="13" t="s">
        <v>83</v>
      </c>
      <c r="AW126" s="13" t="s">
        <v>35</v>
      </c>
      <c r="AX126" s="13" t="s">
        <v>73</v>
      </c>
      <c r="AY126" s="234" t="s">
        <v>128</v>
      </c>
    </row>
    <row r="127" s="13" customFormat="1">
      <c r="A127" s="13"/>
      <c r="B127" s="224"/>
      <c r="C127" s="225"/>
      <c r="D127" s="219" t="s">
        <v>139</v>
      </c>
      <c r="E127" s="226" t="s">
        <v>19</v>
      </c>
      <c r="F127" s="227" t="s">
        <v>170</v>
      </c>
      <c r="G127" s="225"/>
      <c r="H127" s="228">
        <v>35.630000000000003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139</v>
      </c>
      <c r="AU127" s="234" t="s">
        <v>83</v>
      </c>
      <c r="AV127" s="13" t="s">
        <v>83</v>
      </c>
      <c r="AW127" s="13" t="s">
        <v>35</v>
      </c>
      <c r="AX127" s="13" t="s">
        <v>73</v>
      </c>
      <c r="AY127" s="234" t="s">
        <v>128</v>
      </c>
    </row>
    <row r="128" s="14" customFormat="1">
      <c r="A128" s="14"/>
      <c r="B128" s="235"/>
      <c r="C128" s="236"/>
      <c r="D128" s="219" t="s">
        <v>139</v>
      </c>
      <c r="E128" s="237" t="s">
        <v>19</v>
      </c>
      <c r="F128" s="238" t="s">
        <v>144</v>
      </c>
      <c r="G128" s="236"/>
      <c r="H128" s="239">
        <v>6533.8900000000003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139</v>
      </c>
      <c r="AU128" s="245" t="s">
        <v>83</v>
      </c>
      <c r="AV128" s="14" t="s">
        <v>135</v>
      </c>
      <c r="AW128" s="14" t="s">
        <v>35</v>
      </c>
      <c r="AX128" s="14" t="s">
        <v>81</v>
      </c>
      <c r="AY128" s="245" t="s">
        <v>128</v>
      </c>
    </row>
    <row r="129" s="2" customFormat="1" ht="16.5" customHeight="1">
      <c r="A129" s="39"/>
      <c r="B129" s="40"/>
      <c r="C129" s="246" t="s">
        <v>135</v>
      </c>
      <c r="D129" s="246" t="s">
        <v>145</v>
      </c>
      <c r="E129" s="247" t="s">
        <v>171</v>
      </c>
      <c r="F129" s="248" t="s">
        <v>172</v>
      </c>
      <c r="G129" s="249" t="s">
        <v>147</v>
      </c>
      <c r="H129" s="250">
        <v>356.868</v>
      </c>
      <c r="I129" s="251"/>
      <c r="J129" s="252">
        <f>ROUND(I129*H129,2)</f>
        <v>0</v>
      </c>
      <c r="K129" s="248" t="s">
        <v>133</v>
      </c>
      <c r="L129" s="45"/>
      <c r="M129" s="253" t="s">
        <v>19</v>
      </c>
      <c r="N129" s="254" t="s">
        <v>44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0.17999999999999999</v>
      </c>
      <c r="T129" s="216">
        <f>S129*H129</f>
        <v>64.236239999999995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135</v>
      </c>
      <c r="AT129" s="217" t="s">
        <v>145</v>
      </c>
      <c r="AU129" s="217" t="s">
        <v>83</v>
      </c>
      <c r="AY129" s="18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81</v>
      </c>
      <c r="BK129" s="218">
        <f>ROUND(I129*H129,2)</f>
        <v>0</v>
      </c>
      <c r="BL129" s="18" t="s">
        <v>135</v>
      </c>
      <c r="BM129" s="217" t="s">
        <v>173</v>
      </c>
    </row>
    <row r="130" s="2" customFormat="1">
      <c r="A130" s="39"/>
      <c r="B130" s="40"/>
      <c r="C130" s="41"/>
      <c r="D130" s="219" t="s">
        <v>137</v>
      </c>
      <c r="E130" s="41"/>
      <c r="F130" s="220" t="s">
        <v>174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83</v>
      </c>
    </row>
    <row r="131" s="2" customFormat="1">
      <c r="A131" s="39"/>
      <c r="B131" s="40"/>
      <c r="C131" s="41"/>
      <c r="D131" s="255" t="s">
        <v>150</v>
      </c>
      <c r="E131" s="41"/>
      <c r="F131" s="256" t="s">
        <v>175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83</v>
      </c>
    </row>
    <row r="132" s="13" customFormat="1">
      <c r="A132" s="13"/>
      <c r="B132" s="224"/>
      <c r="C132" s="225"/>
      <c r="D132" s="219" t="s">
        <v>139</v>
      </c>
      <c r="E132" s="226" t="s">
        <v>19</v>
      </c>
      <c r="F132" s="227" t="s">
        <v>176</v>
      </c>
      <c r="G132" s="225"/>
      <c r="H132" s="228">
        <v>566.07000000000005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139</v>
      </c>
      <c r="AU132" s="234" t="s">
        <v>83</v>
      </c>
      <c r="AV132" s="13" t="s">
        <v>83</v>
      </c>
      <c r="AW132" s="13" t="s">
        <v>35</v>
      </c>
      <c r="AX132" s="13" t="s">
        <v>73</v>
      </c>
      <c r="AY132" s="234" t="s">
        <v>128</v>
      </c>
    </row>
    <row r="133" s="13" customFormat="1">
      <c r="A133" s="13"/>
      <c r="B133" s="224"/>
      <c r="C133" s="225"/>
      <c r="D133" s="219" t="s">
        <v>139</v>
      </c>
      <c r="E133" s="226" t="s">
        <v>19</v>
      </c>
      <c r="F133" s="227" t="s">
        <v>177</v>
      </c>
      <c r="G133" s="225"/>
      <c r="H133" s="228">
        <v>7.29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139</v>
      </c>
      <c r="AU133" s="234" t="s">
        <v>83</v>
      </c>
      <c r="AV133" s="13" t="s">
        <v>83</v>
      </c>
      <c r="AW133" s="13" t="s">
        <v>35</v>
      </c>
      <c r="AX133" s="13" t="s">
        <v>73</v>
      </c>
      <c r="AY133" s="234" t="s">
        <v>128</v>
      </c>
    </row>
    <row r="134" s="13" customFormat="1">
      <c r="A134" s="13"/>
      <c r="B134" s="224"/>
      <c r="C134" s="225"/>
      <c r="D134" s="219" t="s">
        <v>139</v>
      </c>
      <c r="E134" s="226" t="s">
        <v>19</v>
      </c>
      <c r="F134" s="227" t="s">
        <v>178</v>
      </c>
      <c r="G134" s="225"/>
      <c r="H134" s="228">
        <v>236.81999999999999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139</v>
      </c>
      <c r="AU134" s="234" t="s">
        <v>83</v>
      </c>
      <c r="AV134" s="13" t="s">
        <v>83</v>
      </c>
      <c r="AW134" s="13" t="s">
        <v>35</v>
      </c>
      <c r="AX134" s="13" t="s">
        <v>73</v>
      </c>
      <c r="AY134" s="234" t="s">
        <v>128</v>
      </c>
    </row>
    <row r="135" s="13" customFormat="1">
      <c r="A135" s="13"/>
      <c r="B135" s="224"/>
      <c r="C135" s="225"/>
      <c r="D135" s="219" t="s">
        <v>139</v>
      </c>
      <c r="E135" s="226" t="s">
        <v>19</v>
      </c>
      <c r="F135" s="227" t="s">
        <v>179</v>
      </c>
      <c r="G135" s="225"/>
      <c r="H135" s="228">
        <v>81.989999999999995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139</v>
      </c>
      <c r="AU135" s="234" t="s">
        <v>83</v>
      </c>
      <c r="AV135" s="13" t="s">
        <v>83</v>
      </c>
      <c r="AW135" s="13" t="s">
        <v>35</v>
      </c>
      <c r="AX135" s="13" t="s">
        <v>73</v>
      </c>
      <c r="AY135" s="234" t="s">
        <v>128</v>
      </c>
    </row>
    <row r="136" s="14" customFormat="1">
      <c r="A136" s="14"/>
      <c r="B136" s="235"/>
      <c r="C136" s="236"/>
      <c r="D136" s="219" t="s">
        <v>139</v>
      </c>
      <c r="E136" s="237" t="s">
        <v>19</v>
      </c>
      <c r="F136" s="238" t="s">
        <v>144</v>
      </c>
      <c r="G136" s="236"/>
      <c r="H136" s="239">
        <v>892.17000000000007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139</v>
      </c>
      <c r="AU136" s="245" t="s">
        <v>83</v>
      </c>
      <c r="AV136" s="14" t="s">
        <v>135</v>
      </c>
      <c r="AW136" s="14" t="s">
        <v>35</v>
      </c>
      <c r="AX136" s="14" t="s">
        <v>73</v>
      </c>
      <c r="AY136" s="245" t="s">
        <v>128</v>
      </c>
    </row>
    <row r="137" s="13" customFormat="1">
      <c r="A137" s="13"/>
      <c r="B137" s="224"/>
      <c r="C137" s="225"/>
      <c r="D137" s="219" t="s">
        <v>139</v>
      </c>
      <c r="E137" s="226" t="s">
        <v>19</v>
      </c>
      <c r="F137" s="227" t="s">
        <v>180</v>
      </c>
      <c r="G137" s="225"/>
      <c r="H137" s="228">
        <v>356.868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139</v>
      </c>
      <c r="AU137" s="234" t="s">
        <v>83</v>
      </c>
      <c r="AV137" s="13" t="s">
        <v>83</v>
      </c>
      <c r="AW137" s="13" t="s">
        <v>35</v>
      </c>
      <c r="AX137" s="13" t="s">
        <v>81</v>
      </c>
      <c r="AY137" s="234" t="s">
        <v>128</v>
      </c>
    </row>
    <row r="138" s="2" customFormat="1" ht="16.5" customHeight="1">
      <c r="A138" s="39"/>
      <c r="B138" s="40"/>
      <c r="C138" s="246" t="s">
        <v>181</v>
      </c>
      <c r="D138" s="246" t="s">
        <v>145</v>
      </c>
      <c r="E138" s="247" t="s">
        <v>182</v>
      </c>
      <c r="F138" s="248" t="s">
        <v>183</v>
      </c>
      <c r="G138" s="249" t="s">
        <v>147</v>
      </c>
      <c r="H138" s="250">
        <v>4396.1800000000003</v>
      </c>
      <c r="I138" s="251"/>
      <c r="J138" s="252">
        <f>ROUND(I138*H138,2)</f>
        <v>0</v>
      </c>
      <c r="K138" s="248" t="s">
        <v>133</v>
      </c>
      <c r="L138" s="45"/>
      <c r="M138" s="253" t="s">
        <v>19</v>
      </c>
      <c r="N138" s="254" t="s">
        <v>44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0.29999999999999999</v>
      </c>
      <c r="T138" s="216">
        <f>S138*H138</f>
        <v>1318.854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135</v>
      </c>
      <c r="AT138" s="217" t="s">
        <v>145</v>
      </c>
      <c r="AU138" s="217" t="s">
        <v>83</v>
      </c>
      <c r="AY138" s="18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81</v>
      </c>
      <c r="BK138" s="218">
        <f>ROUND(I138*H138,2)</f>
        <v>0</v>
      </c>
      <c r="BL138" s="18" t="s">
        <v>135</v>
      </c>
      <c r="BM138" s="217" t="s">
        <v>184</v>
      </c>
    </row>
    <row r="139" s="2" customFormat="1">
      <c r="A139" s="39"/>
      <c r="B139" s="40"/>
      <c r="C139" s="41"/>
      <c r="D139" s="219" t="s">
        <v>137</v>
      </c>
      <c r="E139" s="41"/>
      <c r="F139" s="220" t="s">
        <v>185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137</v>
      </c>
      <c r="AU139" s="18" t="s">
        <v>83</v>
      </c>
    </row>
    <row r="140" s="2" customFormat="1">
      <c r="A140" s="39"/>
      <c r="B140" s="40"/>
      <c r="C140" s="41"/>
      <c r="D140" s="255" t="s">
        <v>150</v>
      </c>
      <c r="E140" s="41"/>
      <c r="F140" s="256" t="s">
        <v>186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83</v>
      </c>
    </row>
    <row r="141" s="13" customFormat="1">
      <c r="A141" s="13"/>
      <c r="B141" s="224"/>
      <c r="C141" s="225"/>
      <c r="D141" s="219" t="s">
        <v>139</v>
      </c>
      <c r="E141" s="226" t="s">
        <v>19</v>
      </c>
      <c r="F141" s="227" t="s">
        <v>187</v>
      </c>
      <c r="G141" s="225"/>
      <c r="H141" s="228">
        <v>92.260000000000005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139</v>
      </c>
      <c r="AU141" s="234" t="s">
        <v>83</v>
      </c>
      <c r="AV141" s="13" t="s">
        <v>83</v>
      </c>
      <c r="AW141" s="13" t="s">
        <v>35</v>
      </c>
      <c r="AX141" s="13" t="s">
        <v>73</v>
      </c>
      <c r="AY141" s="234" t="s">
        <v>128</v>
      </c>
    </row>
    <row r="142" s="13" customFormat="1">
      <c r="A142" s="13"/>
      <c r="B142" s="224"/>
      <c r="C142" s="225"/>
      <c r="D142" s="219" t="s">
        <v>139</v>
      </c>
      <c r="E142" s="226" t="s">
        <v>19</v>
      </c>
      <c r="F142" s="227" t="s">
        <v>188</v>
      </c>
      <c r="G142" s="225"/>
      <c r="H142" s="228">
        <v>236.81999999999999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139</v>
      </c>
      <c r="AU142" s="234" t="s">
        <v>83</v>
      </c>
      <c r="AV142" s="13" t="s">
        <v>83</v>
      </c>
      <c r="AW142" s="13" t="s">
        <v>35</v>
      </c>
      <c r="AX142" s="13" t="s">
        <v>73</v>
      </c>
      <c r="AY142" s="234" t="s">
        <v>128</v>
      </c>
    </row>
    <row r="143" s="13" customFormat="1">
      <c r="A143" s="13"/>
      <c r="B143" s="224"/>
      <c r="C143" s="225"/>
      <c r="D143" s="219" t="s">
        <v>139</v>
      </c>
      <c r="E143" s="226" t="s">
        <v>19</v>
      </c>
      <c r="F143" s="227" t="s">
        <v>189</v>
      </c>
      <c r="G143" s="225"/>
      <c r="H143" s="228">
        <v>81.989999999999995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139</v>
      </c>
      <c r="AU143" s="234" t="s">
        <v>83</v>
      </c>
      <c r="AV143" s="13" t="s">
        <v>83</v>
      </c>
      <c r="AW143" s="13" t="s">
        <v>35</v>
      </c>
      <c r="AX143" s="13" t="s">
        <v>73</v>
      </c>
      <c r="AY143" s="234" t="s">
        <v>128</v>
      </c>
    </row>
    <row r="144" s="13" customFormat="1">
      <c r="A144" s="13"/>
      <c r="B144" s="224"/>
      <c r="C144" s="225"/>
      <c r="D144" s="219" t="s">
        <v>139</v>
      </c>
      <c r="E144" s="226" t="s">
        <v>19</v>
      </c>
      <c r="F144" s="227" t="s">
        <v>190</v>
      </c>
      <c r="G144" s="225"/>
      <c r="H144" s="228">
        <v>1951.1500000000001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139</v>
      </c>
      <c r="AU144" s="234" t="s">
        <v>83</v>
      </c>
      <c r="AV144" s="13" t="s">
        <v>83</v>
      </c>
      <c r="AW144" s="13" t="s">
        <v>35</v>
      </c>
      <c r="AX144" s="13" t="s">
        <v>73</v>
      </c>
      <c r="AY144" s="234" t="s">
        <v>128</v>
      </c>
    </row>
    <row r="145" s="13" customFormat="1">
      <c r="A145" s="13"/>
      <c r="B145" s="224"/>
      <c r="C145" s="225"/>
      <c r="D145" s="219" t="s">
        <v>139</v>
      </c>
      <c r="E145" s="226" t="s">
        <v>19</v>
      </c>
      <c r="F145" s="227" t="s">
        <v>191</v>
      </c>
      <c r="G145" s="225"/>
      <c r="H145" s="228">
        <v>4300.5900000000001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139</v>
      </c>
      <c r="AU145" s="234" t="s">
        <v>83</v>
      </c>
      <c r="AV145" s="13" t="s">
        <v>83</v>
      </c>
      <c r="AW145" s="13" t="s">
        <v>35</v>
      </c>
      <c r="AX145" s="13" t="s">
        <v>73</v>
      </c>
      <c r="AY145" s="234" t="s">
        <v>128</v>
      </c>
    </row>
    <row r="146" s="13" customFormat="1">
      <c r="A146" s="13"/>
      <c r="B146" s="224"/>
      <c r="C146" s="225"/>
      <c r="D146" s="219" t="s">
        <v>139</v>
      </c>
      <c r="E146" s="226" t="s">
        <v>19</v>
      </c>
      <c r="F146" s="227" t="s">
        <v>192</v>
      </c>
      <c r="G146" s="225"/>
      <c r="H146" s="228">
        <v>3504.46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139</v>
      </c>
      <c r="AU146" s="234" t="s">
        <v>83</v>
      </c>
      <c r="AV146" s="13" t="s">
        <v>83</v>
      </c>
      <c r="AW146" s="13" t="s">
        <v>35</v>
      </c>
      <c r="AX146" s="13" t="s">
        <v>73</v>
      </c>
      <c r="AY146" s="234" t="s">
        <v>128</v>
      </c>
    </row>
    <row r="147" s="13" customFormat="1">
      <c r="A147" s="13"/>
      <c r="B147" s="224"/>
      <c r="C147" s="225"/>
      <c r="D147" s="219" t="s">
        <v>139</v>
      </c>
      <c r="E147" s="226" t="s">
        <v>19</v>
      </c>
      <c r="F147" s="227" t="s">
        <v>193</v>
      </c>
      <c r="G147" s="225"/>
      <c r="H147" s="228">
        <v>436.48000000000002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139</v>
      </c>
      <c r="AU147" s="234" t="s">
        <v>83</v>
      </c>
      <c r="AV147" s="13" t="s">
        <v>83</v>
      </c>
      <c r="AW147" s="13" t="s">
        <v>35</v>
      </c>
      <c r="AX147" s="13" t="s">
        <v>73</v>
      </c>
      <c r="AY147" s="234" t="s">
        <v>128</v>
      </c>
    </row>
    <row r="148" s="13" customFormat="1">
      <c r="A148" s="13"/>
      <c r="B148" s="224"/>
      <c r="C148" s="225"/>
      <c r="D148" s="219" t="s">
        <v>139</v>
      </c>
      <c r="E148" s="226" t="s">
        <v>19</v>
      </c>
      <c r="F148" s="227" t="s">
        <v>194</v>
      </c>
      <c r="G148" s="225"/>
      <c r="H148" s="228">
        <v>205.69999999999999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139</v>
      </c>
      <c r="AU148" s="234" t="s">
        <v>83</v>
      </c>
      <c r="AV148" s="13" t="s">
        <v>83</v>
      </c>
      <c r="AW148" s="13" t="s">
        <v>35</v>
      </c>
      <c r="AX148" s="13" t="s">
        <v>73</v>
      </c>
      <c r="AY148" s="234" t="s">
        <v>128</v>
      </c>
    </row>
    <row r="149" s="13" customFormat="1">
      <c r="A149" s="13"/>
      <c r="B149" s="224"/>
      <c r="C149" s="225"/>
      <c r="D149" s="219" t="s">
        <v>139</v>
      </c>
      <c r="E149" s="226" t="s">
        <v>19</v>
      </c>
      <c r="F149" s="227" t="s">
        <v>195</v>
      </c>
      <c r="G149" s="225"/>
      <c r="H149" s="228">
        <v>136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139</v>
      </c>
      <c r="AU149" s="234" t="s">
        <v>83</v>
      </c>
      <c r="AV149" s="13" t="s">
        <v>83</v>
      </c>
      <c r="AW149" s="13" t="s">
        <v>35</v>
      </c>
      <c r="AX149" s="13" t="s">
        <v>73</v>
      </c>
      <c r="AY149" s="234" t="s">
        <v>128</v>
      </c>
    </row>
    <row r="150" s="13" customFormat="1">
      <c r="A150" s="13"/>
      <c r="B150" s="224"/>
      <c r="C150" s="225"/>
      <c r="D150" s="219" t="s">
        <v>139</v>
      </c>
      <c r="E150" s="226" t="s">
        <v>19</v>
      </c>
      <c r="F150" s="227" t="s">
        <v>159</v>
      </c>
      <c r="G150" s="225"/>
      <c r="H150" s="228">
        <v>45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139</v>
      </c>
      <c r="AU150" s="234" t="s">
        <v>83</v>
      </c>
      <c r="AV150" s="13" t="s">
        <v>83</v>
      </c>
      <c r="AW150" s="13" t="s">
        <v>35</v>
      </c>
      <c r="AX150" s="13" t="s">
        <v>73</v>
      </c>
      <c r="AY150" s="234" t="s">
        <v>128</v>
      </c>
    </row>
    <row r="151" s="14" customFormat="1">
      <c r="A151" s="14"/>
      <c r="B151" s="235"/>
      <c r="C151" s="236"/>
      <c r="D151" s="219" t="s">
        <v>139</v>
      </c>
      <c r="E151" s="237" t="s">
        <v>19</v>
      </c>
      <c r="F151" s="238" t="s">
        <v>144</v>
      </c>
      <c r="G151" s="236"/>
      <c r="H151" s="239">
        <v>10990.450000000001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139</v>
      </c>
      <c r="AU151" s="245" t="s">
        <v>83</v>
      </c>
      <c r="AV151" s="14" t="s">
        <v>135</v>
      </c>
      <c r="AW151" s="14" t="s">
        <v>35</v>
      </c>
      <c r="AX151" s="14" t="s">
        <v>73</v>
      </c>
      <c r="AY151" s="245" t="s">
        <v>128</v>
      </c>
    </row>
    <row r="152" s="13" customFormat="1">
      <c r="A152" s="13"/>
      <c r="B152" s="224"/>
      <c r="C152" s="225"/>
      <c r="D152" s="219" t="s">
        <v>139</v>
      </c>
      <c r="E152" s="226" t="s">
        <v>19</v>
      </c>
      <c r="F152" s="227" t="s">
        <v>196</v>
      </c>
      <c r="G152" s="225"/>
      <c r="H152" s="228">
        <v>4396.1800000000003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139</v>
      </c>
      <c r="AU152" s="234" t="s">
        <v>83</v>
      </c>
      <c r="AV152" s="13" t="s">
        <v>83</v>
      </c>
      <c r="AW152" s="13" t="s">
        <v>35</v>
      </c>
      <c r="AX152" s="13" t="s">
        <v>81</v>
      </c>
      <c r="AY152" s="234" t="s">
        <v>128</v>
      </c>
    </row>
    <row r="153" s="2" customFormat="1" ht="16.5" customHeight="1">
      <c r="A153" s="39"/>
      <c r="B153" s="40"/>
      <c r="C153" s="246" t="s">
        <v>197</v>
      </c>
      <c r="D153" s="246" t="s">
        <v>145</v>
      </c>
      <c r="E153" s="247" t="s">
        <v>198</v>
      </c>
      <c r="F153" s="248" t="s">
        <v>199</v>
      </c>
      <c r="G153" s="249" t="s">
        <v>147</v>
      </c>
      <c r="H153" s="250">
        <v>980.01599999999996</v>
      </c>
      <c r="I153" s="251"/>
      <c r="J153" s="252">
        <f>ROUND(I153*H153,2)</f>
        <v>0</v>
      </c>
      <c r="K153" s="248" t="s">
        <v>133</v>
      </c>
      <c r="L153" s="45"/>
      <c r="M153" s="253" t="s">
        <v>19</v>
      </c>
      <c r="N153" s="254" t="s">
        <v>44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0.44</v>
      </c>
      <c r="T153" s="216">
        <f>S153*H153</f>
        <v>431.20704000000001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135</v>
      </c>
      <c r="AT153" s="217" t="s">
        <v>145</v>
      </c>
      <c r="AU153" s="217" t="s">
        <v>83</v>
      </c>
      <c r="AY153" s="18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81</v>
      </c>
      <c r="BK153" s="218">
        <f>ROUND(I153*H153,2)</f>
        <v>0</v>
      </c>
      <c r="BL153" s="18" t="s">
        <v>135</v>
      </c>
      <c r="BM153" s="217" t="s">
        <v>200</v>
      </c>
    </row>
    <row r="154" s="2" customFormat="1">
      <c r="A154" s="39"/>
      <c r="B154" s="40"/>
      <c r="C154" s="41"/>
      <c r="D154" s="219" t="s">
        <v>137</v>
      </c>
      <c r="E154" s="41"/>
      <c r="F154" s="220" t="s">
        <v>201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137</v>
      </c>
      <c r="AU154" s="18" t="s">
        <v>83</v>
      </c>
    </row>
    <row r="155" s="2" customFormat="1">
      <c r="A155" s="39"/>
      <c r="B155" s="40"/>
      <c r="C155" s="41"/>
      <c r="D155" s="255" t="s">
        <v>150</v>
      </c>
      <c r="E155" s="41"/>
      <c r="F155" s="256" t="s">
        <v>202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83</v>
      </c>
    </row>
    <row r="156" s="13" customFormat="1">
      <c r="A156" s="13"/>
      <c r="B156" s="224"/>
      <c r="C156" s="225"/>
      <c r="D156" s="219" t="s">
        <v>139</v>
      </c>
      <c r="E156" s="226" t="s">
        <v>19</v>
      </c>
      <c r="F156" s="227" t="s">
        <v>203</v>
      </c>
      <c r="G156" s="225"/>
      <c r="H156" s="228">
        <v>38.109999999999999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139</v>
      </c>
      <c r="AU156" s="234" t="s">
        <v>83</v>
      </c>
      <c r="AV156" s="13" t="s">
        <v>83</v>
      </c>
      <c r="AW156" s="13" t="s">
        <v>35</v>
      </c>
      <c r="AX156" s="13" t="s">
        <v>73</v>
      </c>
      <c r="AY156" s="234" t="s">
        <v>128</v>
      </c>
    </row>
    <row r="157" s="13" customFormat="1">
      <c r="A157" s="13"/>
      <c r="B157" s="224"/>
      <c r="C157" s="225"/>
      <c r="D157" s="219" t="s">
        <v>139</v>
      </c>
      <c r="E157" s="226" t="s">
        <v>19</v>
      </c>
      <c r="F157" s="227" t="s">
        <v>204</v>
      </c>
      <c r="G157" s="225"/>
      <c r="H157" s="228">
        <v>2019.8800000000001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139</v>
      </c>
      <c r="AU157" s="234" t="s">
        <v>83</v>
      </c>
      <c r="AV157" s="13" t="s">
        <v>83</v>
      </c>
      <c r="AW157" s="13" t="s">
        <v>35</v>
      </c>
      <c r="AX157" s="13" t="s">
        <v>73</v>
      </c>
      <c r="AY157" s="234" t="s">
        <v>128</v>
      </c>
    </row>
    <row r="158" s="13" customFormat="1">
      <c r="A158" s="13"/>
      <c r="B158" s="224"/>
      <c r="C158" s="225"/>
      <c r="D158" s="219" t="s">
        <v>139</v>
      </c>
      <c r="E158" s="226" t="s">
        <v>19</v>
      </c>
      <c r="F158" s="227" t="s">
        <v>205</v>
      </c>
      <c r="G158" s="225"/>
      <c r="H158" s="228">
        <v>392.05000000000001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139</v>
      </c>
      <c r="AU158" s="234" t="s">
        <v>83</v>
      </c>
      <c r="AV158" s="13" t="s">
        <v>83</v>
      </c>
      <c r="AW158" s="13" t="s">
        <v>35</v>
      </c>
      <c r="AX158" s="13" t="s">
        <v>73</v>
      </c>
      <c r="AY158" s="234" t="s">
        <v>128</v>
      </c>
    </row>
    <row r="159" s="14" customFormat="1">
      <c r="A159" s="14"/>
      <c r="B159" s="235"/>
      <c r="C159" s="236"/>
      <c r="D159" s="219" t="s">
        <v>139</v>
      </c>
      <c r="E159" s="237" t="s">
        <v>19</v>
      </c>
      <c r="F159" s="238" t="s">
        <v>144</v>
      </c>
      <c r="G159" s="236"/>
      <c r="H159" s="239">
        <v>2450.0400000000004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139</v>
      </c>
      <c r="AU159" s="245" t="s">
        <v>83</v>
      </c>
      <c r="AV159" s="14" t="s">
        <v>135</v>
      </c>
      <c r="AW159" s="14" t="s">
        <v>35</v>
      </c>
      <c r="AX159" s="14" t="s">
        <v>73</v>
      </c>
      <c r="AY159" s="245" t="s">
        <v>128</v>
      </c>
    </row>
    <row r="160" s="13" customFormat="1">
      <c r="A160" s="13"/>
      <c r="B160" s="224"/>
      <c r="C160" s="225"/>
      <c r="D160" s="219" t="s">
        <v>139</v>
      </c>
      <c r="E160" s="226" t="s">
        <v>19</v>
      </c>
      <c r="F160" s="227" t="s">
        <v>206</v>
      </c>
      <c r="G160" s="225"/>
      <c r="H160" s="228">
        <v>980.01599999999996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139</v>
      </c>
      <c r="AU160" s="234" t="s">
        <v>83</v>
      </c>
      <c r="AV160" s="13" t="s">
        <v>83</v>
      </c>
      <c r="AW160" s="13" t="s">
        <v>35</v>
      </c>
      <c r="AX160" s="13" t="s">
        <v>81</v>
      </c>
      <c r="AY160" s="234" t="s">
        <v>128</v>
      </c>
    </row>
    <row r="161" s="2" customFormat="1" ht="16.5" customHeight="1">
      <c r="A161" s="39"/>
      <c r="B161" s="40"/>
      <c r="C161" s="246" t="s">
        <v>207</v>
      </c>
      <c r="D161" s="246" t="s">
        <v>145</v>
      </c>
      <c r="E161" s="247" t="s">
        <v>208</v>
      </c>
      <c r="F161" s="248" t="s">
        <v>209</v>
      </c>
      <c r="G161" s="249" t="s">
        <v>147</v>
      </c>
      <c r="H161" s="250">
        <v>1442.3399999999999</v>
      </c>
      <c r="I161" s="251"/>
      <c r="J161" s="252">
        <f>ROUND(I161*H161,2)</f>
        <v>0</v>
      </c>
      <c r="K161" s="248" t="s">
        <v>133</v>
      </c>
      <c r="L161" s="45"/>
      <c r="M161" s="253" t="s">
        <v>19</v>
      </c>
      <c r="N161" s="254" t="s">
        <v>44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0.57999999999999996</v>
      </c>
      <c r="T161" s="216">
        <f>S161*H161</f>
        <v>836.55719999999985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135</v>
      </c>
      <c r="AT161" s="217" t="s">
        <v>145</v>
      </c>
      <c r="AU161" s="217" t="s">
        <v>83</v>
      </c>
      <c r="AY161" s="18" t="s">
        <v>128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81</v>
      </c>
      <c r="BK161" s="218">
        <f>ROUND(I161*H161,2)</f>
        <v>0</v>
      </c>
      <c r="BL161" s="18" t="s">
        <v>135</v>
      </c>
      <c r="BM161" s="217" t="s">
        <v>210</v>
      </c>
    </row>
    <row r="162" s="2" customFormat="1">
      <c r="A162" s="39"/>
      <c r="B162" s="40"/>
      <c r="C162" s="41"/>
      <c r="D162" s="219" t="s">
        <v>137</v>
      </c>
      <c r="E162" s="41"/>
      <c r="F162" s="220" t="s">
        <v>211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137</v>
      </c>
      <c r="AU162" s="18" t="s">
        <v>83</v>
      </c>
    </row>
    <row r="163" s="2" customFormat="1">
      <c r="A163" s="39"/>
      <c r="B163" s="40"/>
      <c r="C163" s="41"/>
      <c r="D163" s="255" t="s">
        <v>150</v>
      </c>
      <c r="E163" s="41"/>
      <c r="F163" s="256" t="s">
        <v>212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83</v>
      </c>
    </row>
    <row r="164" s="13" customFormat="1">
      <c r="A164" s="13"/>
      <c r="B164" s="224"/>
      <c r="C164" s="225"/>
      <c r="D164" s="219" t="s">
        <v>139</v>
      </c>
      <c r="E164" s="226" t="s">
        <v>19</v>
      </c>
      <c r="F164" s="227" t="s">
        <v>213</v>
      </c>
      <c r="G164" s="225"/>
      <c r="H164" s="228">
        <v>2793.9899999999998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139</v>
      </c>
      <c r="AU164" s="234" t="s">
        <v>83</v>
      </c>
      <c r="AV164" s="13" t="s">
        <v>83</v>
      </c>
      <c r="AW164" s="13" t="s">
        <v>35</v>
      </c>
      <c r="AX164" s="13" t="s">
        <v>73</v>
      </c>
      <c r="AY164" s="234" t="s">
        <v>128</v>
      </c>
    </row>
    <row r="165" s="13" customFormat="1">
      <c r="A165" s="13"/>
      <c r="B165" s="224"/>
      <c r="C165" s="225"/>
      <c r="D165" s="219" t="s">
        <v>139</v>
      </c>
      <c r="E165" s="226" t="s">
        <v>19</v>
      </c>
      <c r="F165" s="227" t="s">
        <v>214</v>
      </c>
      <c r="G165" s="225"/>
      <c r="H165" s="228">
        <v>356.43000000000001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139</v>
      </c>
      <c r="AU165" s="234" t="s">
        <v>83</v>
      </c>
      <c r="AV165" s="13" t="s">
        <v>83</v>
      </c>
      <c r="AW165" s="13" t="s">
        <v>35</v>
      </c>
      <c r="AX165" s="13" t="s">
        <v>73</v>
      </c>
      <c r="AY165" s="234" t="s">
        <v>128</v>
      </c>
    </row>
    <row r="166" s="13" customFormat="1">
      <c r="A166" s="13"/>
      <c r="B166" s="224"/>
      <c r="C166" s="225"/>
      <c r="D166" s="219" t="s">
        <v>139</v>
      </c>
      <c r="E166" s="226" t="s">
        <v>19</v>
      </c>
      <c r="F166" s="227" t="s">
        <v>167</v>
      </c>
      <c r="G166" s="225"/>
      <c r="H166" s="228">
        <v>379.45999999999998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139</v>
      </c>
      <c r="AU166" s="234" t="s">
        <v>83</v>
      </c>
      <c r="AV166" s="13" t="s">
        <v>83</v>
      </c>
      <c r="AW166" s="13" t="s">
        <v>35</v>
      </c>
      <c r="AX166" s="13" t="s">
        <v>73</v>
      </c>
      <c r="AY166" s="234" t="s">
        <v>128</v>
      </c>
    </row>
    <row r="167" s="13" customFormat="1">
      <c r="A167" s="13"/>
      <c r="B167" s="224"/>
      <c r="C167" s="225"/>
      <c r="D167" s="219" t="s">
        <v>139</v>
      </c>
      <c r="E167" s="226" t="s">
        <v>19</v>
      </c>
      <c r="F167" s="227" t="s">
        <v>215</v>
      </c>
      <c r="G167" s="225"/>
      <c r="H167" s="228">
        <v>56.009999999999998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139</v>
      </c>
      <c r="AU167" s="234" t="s">
        <v>83</v>
      </c>
      <c r="AV167" s="13" t="s">
        <v>83</v>
      </c>
      <c r="AW167" s="13" t="s">
        <v>35</v>
      </c>
      <c r="AX167" s="13" t="s">
        <v>73</v>
      </c>
      <c r="AY167" s="234" t="s">
        <v>128</v>
      </c>
    </row>
    <row r="168" s="13" customFormat="1">
      <c r="A168" s="13"/>
      <c r="B168" s="224"/>
      <c r="C168" s="225"/>
      <c r="D168" s="219" t="s">
        <v>139</v>
      </c>
      <c r="E168" s="226" t="s">
        <v>19</v>
      </c>
      <c r="F168" s="227" t="s">
        <v>216</v>
      </c>
      <c r="G168" s="225"/>
      <c r="H168" s="228">
        <v>16.960000000000001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139</v>
      </c>
      <c r="AU168" s="234" t="s">
        <v>83</v>
      </c>
      <c r="AV168" s="13" t="s">
        <v>83</v>
      </c>
      <c r="AW168" s="13" t="s">
        <v>35</v>
      </c>
      <c r="AX168" s="13" t="s">
        <v>73</v>
      </c>
      <c r="AY168" s="234" t="s">
        <v>128</v>
      </c>
    </row>
    <row r="169" s="14" customFormat="1">
      <c r="A169" s="14"/>
      <c r="B169" s="235"/>
      <c r="C169" s="236"/>
      <c r="D169" s="219" t="s">
        <v>139</v>
      </c>
      <c r="E169" s="237" t="s">
        <v>19</v>
      </c>
      <c r="F169" s="238" t="s">
        <v>144</v>
      </c>
      <c r="G169" s="236"/>
      <c r="H169" s="239">
        <v>3602.8499999999999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139</v>
      </c>
      <c r="AU169" s="245" t="s">
        <v>83</v>
      </c>
      <c r="AV169" s="14" t="s">
        <v>135</v>
      </c>
      <c r="AW169" s="14" t="s">
        <v>35</v>
      </c>
      <c r="AX169" s="14" t="s">
        <v>73</v>
      </c>
      <c r="AY169" s="245" t="s">
        <v>128</v>
      </c>
    </row>
    <row r="170" s="13" customFormat="1">
      <c r="A170" s="13"/>
      <c r="B170" s="224"/>
      <c r="C170" s="225"/>
      <c r="D170" s="219" t="s">
        <v>139</v>
      </c>
      <c r="E170" s="226" t="s">
        <v>19</v>
      </c>
      <c r="F170" s="227" t="s">
        <v>217</v>
      </c>
      <c r="G170" s="225"/>
      <c r="H170" s="228">
        <v>1442.3399999999999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139</v>
      </c>
      <c r="AU170" s="234" t="s">
        <v>83</v>
      </c>
      <c r="AV170" s="13" t="s">
        <v>83</v>
      </c>
      <c r="AW170" s="13" t="s">
        <v>35</v>
      </c>
      <c r="AX170" s="13" t="s">
        <v>81</v>
      </c>
      <c r="AY170" s="234" t="s">
        <v>128</v>
      </c>
    </row>
    <row r="171" s="2" customFormat="1" ht="16.5" customHeight="1">
      <c r="A171" s="39"/>
      <c r="B171" s="40"/>
      <c r="C171" s="246" t="s">
        <v>134</v>
      </c>
      <c r="D171" s="246" t="s">
        <v>145</v>
      </c>
      <c r="E171" s="247" t="s">
        <v>218</v>
      </c>
      <c r="F171" s="248" t="s">
        <v>219</v>
      </c>
      <c r="G171" s="249" t="s">
        <v>147</v>
      </c>
      <c r="H171" s="250">
        <v>648.56399999999996</v>
      </c>
      <c r="I171" s="251"/>
      <c r="J171" s="252">
        <f>ROUND(I171*H171,2)</f>
        <v>0</v>
      </c>
      <c r="K171" s="248" t="s">
        <v>133</v>
      </c>
      <c r="L171" s="45"/>
      <c r="M171" s="253" t="s">
        <v>19</v>
      </c>
      <c r="N171" s="254" t="s">
        <v>44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0.62</v>
      </c>
      <c r="T171" s="216">
        <f>S171*H171</f>
        <v>402.10967999999997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135</v>
      </c>
      <c r="AT171" s="217" t="s">
        <v>145</v>
      </c>
      <c r="AU171" s="217" t="s">
        <v>83</v>
      </c>
      <c r="AY171" s="18" t="s">
        <v>128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81</v>
      </c>
      <c r="BK171" s="218">
        <f>ROUND(I171*H171,2)</f>
        <v>0</v>
      </c>
      <c r="BL171" s="18" t="s">
        <v>135</v>
      </c>
      <c r="BM171" s="217" t="s">
        <v>220</v>
      </c>
    </row>
    <row r="172" s="2" customFormat="1">
      <c r="A172" s="39"/>
      <c r="B172" s="40"/>
      <c r="C172" s="41"/>
      <c r="D172" s="219" t="s">
        <v>137</v>
      </c>
      <c r="E172" s="41"/>
      <c r="F172" s="220" t="s">
        <v>221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137</v>
      </c>
      <c r="AU172" s="18" t="s">
        <v>83</v>
      </c>
    </row>
    <row r="173" s="2" customFormat="1">
      <c r="A173" s="39"/>
      <c r="B173" s="40"/>
      <c r="C173" s="41"/>
      <c r="D173" s="255" t="s">
        <v>150</v>
      </c>
      <c r="E173" s="41"/>
      <c r="F173" s="256" t="s">
        <v>222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83</v>
      </c>
    </row>
    <row r="174" s="13" customFormat="1">
      <c r="A174" s="13"/>
      <c r="B174" s="224"/>
      <c r="C174" s="225"/>
      <c r="D174" s="219" t="s">
        <v>139</v>
      </c>
      <c r="E174" s="226" t="s">
        <v>19</v>
      </c>
      <c r="F174" s="227" t="s">
        <v>223</v>
      </c>
      <c r="G174" s="225"/>
      <c r="H174" s="228">
        <v>1309.4100000000001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139</v>
      </c>
      <c r="AU174" s="234" t="s">
        <v>83</v>
      </c>
      <c r="AV174" s="13" t="s">
        <v>83</v>
      </c>
      <c r="AW174" s="13" t="s">
        <v>35</v>
      </c>
      <c r="AX174" s="13" t="s">
        <v>73</v>
      </c>
      <c r="AY174" s="234" t="s">
        <v>128</v>
      </c>
    </row>
    <row r="175" s="13" customFormat="1">
      <c r="A175" s="13"/>
      <c r="B175" s="224"/>
      <c r="C175" s="225"/>
      <c r="D175" s="219" t="s">
        <v>139</v>
      </c>
      <c r="E175" s="226" t="s">
        <v>19</v>
      </c>
      <c r="F175" s="227" t="s">
        <v>224</v>
      </c>
      <c r="G175" s="225"/>
      <c r="H175" s="228">
        <v>312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139</v>
      </c>
      <c r="AU175" s="234" t="s">
        <v>83</v>
      </c>
      <c r="AV175" s="13" t="s">
        <v>83</v>
      </c>
      <c r="AW175" s="13" t="s">
        <v>35</v>
      </c>
      <c r="AX175" s="13" t="s">
        <v>73</v>
      </c>
      <c r="AY175" s="234" t="s">
        <v>128</v>
      </c>
    </row>
    <row r="176" s="14" customFormat="1">
      <c r="A176" s="14"/>
      <c r="B176" s="235"/>
      <c r="C176" s="236"/>
      <c r="D176" s="219" t="s">
        <v>139</v>
      </c>
      <c r="E176" s="237" t="s">
        <v>19</v>
      </c>
      <c r="F176" s="238" t="s">
        <v>144</v>
      </c>
      <c r="G176" s="236"/>
      <c r="H176" s="239">
        <v>1621.4100000000001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139</v>
      </c>
      <c r="AU176" s="245" t="s">
        <v>83</v>
      </c>
      <c r="AV176" s="14" t="s">
        <v>135</v>
      </c>
      <c r="AW176" s="14" t="s">
        <v>35</v>
      </c>
      <c r="AX176" s="14" t="s">
        <v>73</v>
      </c>
      <c r="AY176" s="245" t="s">
        <v>128</v>
      </c>
    </row>
    <row r="177" s="13" customFormat="1">
      <c r="A177" s="13"/>
      <c r="B177" s="224"/>
      <c r="C177" s="225"/>
      <c r="D177" s="219" t="s">
        <v>139</v>
      </c>
      <c r="E177" s="226" t="s">
        <v>19</v>
      </c>
      <c r="F177" s="227" t="s">
        <v>225</v>
      </c>
      <c r="G177" s="225"/>
      <c r="H177" s="228">
        <v>648.56399999999996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139</v>
      </c>
      <c r="AU177" s="234" t="s">
        <v>83</v>
      </c>
      <c r="AV177" s="13" t="s">
        <v>83</v>
      </c>
      <c r="AW177" s="13" t="s">
        <v>35</v>
      </c>
      <c r="AX177" s="13" t="s">
        <v>81</v>
      </c>
      <c r="AY177" s="234" t="s">
        <v>128</v>
      </c>
    </row>
    <row r="178" s="2" customFormat="1" ht="16.5" customHeight="1">
      <c r="A178" s="39"/>
      <c r="B178" s="40"/>
      <c r="C178" s="246" t="s">
        <v>226</v>
      </c>
      <c r="D178" s="246" t="s">
        <v>145</v>
      </c>
      <c r="E178" s="247" t="s">
        <v>227</v>
      </c>
      <c r="F178" s="248" t="s">
        <v>228</v>
      </c>
      <c r="G178" s="249" t="s">
        <v>147</v>
      </c>
      <c r="H178" s="250">
        <v>255.048</v>
      </c>
      <c r="I178" s="251"/>
      <c r="J178" s="252">
        <f>ROUND(I178*H178,2)</f>
        <v>0</v>
      </c>
      <c r="K178" s="248" t="s">
        <v>133</v>
      </c>
      <c r="L178" s="45"/>
      <c r="M178" s="253" t="s">
        <v>19</v>
      </c>
      <c r="N178" s="254" t="s">
        <v>44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0.32500000000000001</v>
      </c>
      <c r="T178" s="216">
        <f>S178*H178</f>
        <v>82.890600000000006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135</v>
      </c>
      <c r="AT178" s="217" t="s">
        <v>145</v>
      </c>
      <c r="AU178" s="217" t="s">
        <v>83</v>
      </c>
      <c r="AY178" s="18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81</v>
      </c>
      <c r="BK178" s="218">
        <f>ROUND(I178*H178,2)</f>
        <v>0</v>
      </c>
      <c r="BL178" s="18" t="s">
        <v>135</v>
      </c>
      <c r="BM178" s="217" t="s">
        <v>229</v>
      </c>
    </row>
    <row r="179" s="2" customFormat="1">
      <c r="A179" s="39"/>
      <c r="B179" s="40"/>
      <c r="C179" s="41"/>
      <c r="D179" s="219" t="s">
        <v>137</v>
      </c>
      <c r="E179" s="41"/>
      <c r="F179" s="220" t="s">
        <v>230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137</v>
      </c>
      <c r="AU179" s="18" t="s">
        <v>83</v>
      </c>
    </row>
    <row r="180" s="2" customFormat="1">
      <c r="A180" s="39"/>
      <c r="B180" s="40"/>
      <c r="C180" s="41"/>
      <c r="D180" s="255" t="s">
        <v>150</v>
      </c>
      <c r="E180" s="41"/>
      <c r="F180" s="256" t="s">
        <v>231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83</v>
      </c>
    </row>
    <row r="181" s="13" customFormat="1">
      <c r="A181" s="13"/>
      <c r="B181" s="224"/>
      <c r="C181" s="225"/>
      <c r="D181" s="219" t="s">
        <v>139</v>
      </c>
      <c r="E181" s="226" t="s">
        <v>19</v>
      </c>
      <c r="F181" s="227" t="s">
        <v>232</v>
      </c>
      <c r="G181" s="225"/>
      <c r="H181" s="228">
        <v>236.81999999999999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139</v>
      </c>
      <c r="AU181" s="234" t="s">
        <v>83</v>
      </c>
      <c r="AV181" s="13" t="s">
        <v>83</v>
      </c>
      <c r="AW181" s="13" t="s">
        <v>35</v>
      </c>
      <c r="AX181" s="13" t="s">
        <v>73</v>
      </c>
      <c r="AY181" s="234" t="s">
        <v>128</v>
      </c>
    </row>
    <row r="182" s="13" customFormat="1">
      <c r="A182" s="13"/>
      <c r="B182" s="224"/>
      <c r="C182" s="225"/>
      <c r="D182" s="219" t="s">
        <v>139</v>
      </c>
      <c r="E182" s="226" t="s">
        <v>19</v>
      </c>
      <c r="F182" s="227" t="s">
        <v>233</v>
      </c>
      <c r="G182" s="225"/>
      <c r="H182" s="228">
        <v>236.81999999999999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139</v>
      </c>
      <c r="AU182" s="234" t="s">
        <v>83</v>
      </c>
      <c r="AV182" s="13" t="s">
        <v>83</v>
      </c>
      <c r="AW182" s="13" t="s">
        <v>35</v>
      </c>
      <c r="AX182" s="13" t="s">
        <v>73</v>
      </c>
      <c r="AY182" s="234" t="s">
        <v>128</v>
      </c>
    </row>
    <row r="183" s="13" customFormat="1">
      <c r="A183" s="13"/>
      <c r="B183" s="224"/>
      <c r="C183" s="225"/>
      <c r="D183" s="219" t="s">
        <v>139</v>
      </c>
      <c r="E183" s="226" t="s">
        <v>19</v>
      </c>
      <c r="F183" s="227" t="s">
        <v>189</v>
      </c>
      <c r="G183" s="225"/>
      <c r="H183" s="228">
        <v>81.989999999999995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139</v>
      </c>
      <c r="AU183" s="234" t="s">
        <v>83</v>
      </c>
      <c r="AV183" s="13" t="s">
        <v>83</v>
      </c>
      <c r="AW183" s="13" t="s">
        <v>35</v>
      </c>
      <c r="AX183" s="13" t="s">
        <v>73</v>
      </c>
      <c r="AY183" s="234" t="s">
        <v>128</v>
      </c>
    </row>
    <row r="184" s="13" customFormat="1">
      <c r="A184" s="13"/>
      <c r="B184" s="224"/>
      <c r="C184" s="225"/>
      <c r="D184" s="219" t="s">
        <v>139</v>
      </c>
      <c r="E184" s="226" t="s">
        <v>19</v>
      </c>
      <c r="F184" s="227" t="s">
        <v>234</v>
      </c>
      <c r="G184" s="225"/>
      <c r="H184" s="228">
        <v>81.989999999999995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139</v>
      </c>
      <c r="AU184" s="234" t="s">
        <v>83</v>
      </c>
      <c r="AV184" s="13" t="s">
        <v>83</v>
      </c>
      <c r="AW184" s="13" t="s">
        <v>35</v>
      </c>
      <c r="AX184" s="13" t="s">
        <v>73</v>
      </c>
      <c r="AY184" s="234" t="s">
        <v>128</v>
      </c>
    </row>
    <row r="185" s="14" customFormat="1">
      <c r="A185" s="14"/>
      <c r="B185" s="235"/>
      <c r="C185" s="236"/>
      <c r="D185" s="219" t="s">
        <v>139</v>
      </c>
      <c r="E185" s="237" t="s">
        <v>19</v>
      </c>
      <c r="F185" s="238" t="s">
        <v>144</v>
      </c>
      <c r="G185" s="236"/>
      <c r="H185" s="239">
        <v>637.62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139</v>
      </c>
      <c r="AU185" s="245" t="s">
        <v>83</v>
      </c>
      <c r="AV185" s="14" t="s">
        <v>135</v>
      </c>
      <c r="AW185" s="14" t="s">
        <v>35</v>
      </c>
      <c r="AX185" s="14" t="s">
        <v>73</v>
      </c>
      <c r="AY185" s="245" t="s">
        <v>128</v>
      </c>
    </row>
    <row r="186" s="13" customFormat="1">
      <c r="A186" s="13"/>
      <c r="B186" s="224"/>
      <c r="C186" s="225"/>
      <c r="D186" s="219" t="s">
        <v>139</v>
      </c>
      <c r="E186" s="226" t="s">
        <v>19</v>
      </c>
      <c r="F186" s="227" t="s">
        <v>235</v>
      </c>
      <c r="G186" s="225"/>
      <c r="H186" s="228">
        <v>255.048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139</v>
      </c>
      <c r="AU186" s="234" t="s">
        <v>83</v>
      </c>
      <c r="AV186" s="13" t="s">
        <v>83</v>
      </c>
      <c r="AW186" s="13" t="s">
        <v>35</v>
      </c>
      <c r="AX186" s="13" t="s">
        <v>81</v>
      </c>
      <c r="AY186" s="234" t="s">
        <v>128</v>
      </c>
    </row>
    <row r="187" s="2" customFormat="1" ht="16.5" customHeight="1">
      <c r="A187" s="39"/>
      <c r="B187" s="40"/>
      <c r="C187" s="246" t="s">
        <v>236</v>
      </c>
      <c r="D187" s="246" t="s">
        <v>145</v>
      </c>
      <c r="E187" s="247" t="s">
        <v>237</v>
      </c>
      <c r="F187" s="248" t="s">
        <v>238</v>
      </c>
      <c r="G187" s="249" t="s">
        <v>147</v>
      </c>
      <c r="H187" s="250">
        <v>1774.636</v>
      </c>
      <c r="I187" s="251"/>
      <c r="J187" s="252">
        <f>ROUND(I187*H187,2)</f>
        <v>0</v>
      </c>
      <c r="K187" s="248" t="s">
        <v>133</v>
      </c>
      <c r="L187" s="45"/>
      <c r="M187" s="253" t="s">
        <v>19</v>
      </c>
      <c r="N187" s="254" t="s">
        <v>44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0.625</v>
      </c>
      <c r="T187" s="216">
        <f>S187*H187</f>
        <v>1109.1475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135</v>
      </c>
      <c r="AT187" s="217" t="s">
        <v>145</v>
      </c>
      <c r="AU187" s="217" t="s">
        <v>83</v>
      </c>
      <c r="AY187" s="18" t="s">
        <v>128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81</v>
      </c>
      <c r="BK187" s="218">
        <f>ROUND(I187*H187,2)</f>
        <v>0</v>
      </c>
      <c r="BL187" s="18" t="s">
        <v>135</v>
      </c>
      <c r="BM187" s="217" t="s">
        <v>239</v>
      </c>
    </row>
    <row r="188" s="2" customFormat="1">
      <c r="A188" s="39"/>
      <c r="B188" s="40"/>
      <c r="C188" s="41"/>
      <c r="D188" s="219" t="s">
        <v>137</v>
      </c>
      <c r="E188" s="41"/>
      <c r="F188" s="220" t="s">
        <v>240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137</v>
      </c>
      <c r="AU188" s="18" t="s">
        <v>83</v>
      </c>
    </row>
    <row r="189" s="2" customFormat="1">
      <c r="A189" s="39"/>
      <c r="B189" s="40"/>
      <c r="C189" s="41"/>
      <c r="D189" s="255" t="s">
        <v>150</v>
      </c>
      <c r="E189" s="41"/>
      <c r="F189" s="256" t="s">
        <v>241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83</v>
      </c>
    </row>
    <row r="190" s="13" customFormat="1">
      <c r="A190" s="13"/>
      <c r="B190" s="224"/>
      <c r="C190" s="225"/>
      <c r="D190" s="219" t="s">
        <v>139</v>
      </c>
      <c r="E190" s="226" t="s">
        <v>19</v>
      </c>
      <c r="F190" s="227" t="s">
        <v>242</v>
      </c>
      <c r="G190" s="225"/>
      <c r="H190" s="228">
        <v>3394.6900000000001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139</v>
      </c>
      <c r="AU190" s="234" t="s">
        <v>83</v>
      </c>
      <c r="AV190" s="13" t="s">
        <v>83</v>
      </c>
      <c r="AW190" s="13" t="s">
        <v>35</v>
      </c>
      <c r="AX190" s="13" t="s">
        <v>73</v>
      </c>
      <c r="AY190" s="234" t="s">
        <v>128</v>
      </c>
    </row>
    <row r="191" s="13" customFormat="1">
      <c r="A191" s="13"/>
      <c r="B191" s="224"/>
      <c r="C191" s="225"/>
      <c r="D191" s="219" t="s">
        <v>139</v>
      </c>
      <c r="E191" s="226" t="s">
        <v>19</v>
      </c>
      <c r="F191" s="227" t="s">
        <v>243</v>
      </c>
      <c r="G191" s="225"/>
      <c r="H191" s="228">
        <v>352.69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139</v>
      </c>
      <c r="AU191" s="234" t="s">
        <v>83</v>
      </c>
      <c r="AV191" s="13" t="s">
        <v>83</v>
      </c>
      <c r="AW191" s="13" t="s">
        <v>35</v>
      </c>
      <c r="AX191" s="13" t="s">
        <v>73</v>
      </c>
      <c r="AY191" s="234" t="s">
        <v>128</v>
      </c>
    </row>
    <row r="192" s="13" customFormat="1">
      <c r="A192" s="13"/>
      <c r="B192" s="224"/>
      <c r="C192" s="225"/>
      <c r="D192" s="219" t="s">
        <v>139</v>
      </c>
      <c r="E192" s="226" t="s">
        <v>19</v>
      </c>
      <c r="F192" s="227" t="s">
        <v>244</v>
      </c>
      <c r="G192" s="225"/>
      <c r="H192" s="228">
        <v>548.78999999999996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139</v>
      </c>
      <c r="AU192" s="234" t="s">
        <v>83</v>
      </c>
      <c r="AV192" s="13" t="s">
        <v>83</v>
      </c>
      <c r="AW192" s="13" t="s">
        <v>35</v>
      </c>
      <c r="AX192" s="13" t="s">
        <v>73</v>
      </c>
      <c r="AY192" s="234" t="s">
        <v>128</v>
      </c>
    </row>
    <row r="193" s="13" customFormat="1">
      <c r="A193" s="13"/>
      <c r="B193" s="224"/>
      <c r="C193" s="225"/>
      <c r="D193" s="219" t="s">
        <v>139</v>
      </c>
      <c r="E193" s="226" t="s">
        <v>19</v>
      </c>
      <c r="F193" s="227" t="s">
        <v>245</v>
      </c>
      <c r="G193" s="225"/>
      <c r="H193" s="228">
        <v>4.4199999999999999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139</v>
      </c>
      <c r="AU193" s="234" t="s">
        <v>83</v>
      </c>
      <c r="AV193" s="13" t="s">
        <v>83</v>
      </c>
      <c r="AW193" s="13" t="s">
        <v>35</v>
      </c>
      <c r="AX193" s="13" t="s">
        <v>73</v>
      </c>
      <c r="AY193" s="234" t="s">
        <v>128</v>
      </c>
    </row>
    <row r="194" s="13" customFormat="1">
      <c r="A194" s="13"/>
      <c r="B194" s="224"/>
      <c r="C194" s="225"/>
      <c r="D194" s="219" t="s">
        <v>139</v>
      </c>
      <c r="E194" s="226" t="s">
        <v>19</v>
      </c>
      <c r="F194" s="227" t="s">
        <v>246</v>
      </c>
      <c r="G194" s="225"/>
      <c r="H194" s="228">
        <v>136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139</v>
      </c>
      <c r="AU194" s="234" t="s">
        <v>83</v>
      </c>
      <c r="AV194" s="13" t="s">
        <v>83</v>
      </c>
      <c r="AW194" s="13" t="s">
        <v>35</v>
      </c>
      <c r="AX194" s="13" t="s">
        <v>73</v>
      </c>
      <c r="AY194" s="234" t="s">
        <v>128</v>
      </c>
    </row>
    <row r="195" s="14" customFormat="1">
      <c r="A195" s="14"/>
      <c r="B195" s="235"/>
      <c r="C195" s="236"/>
      <c r="D195" s="219" t="s">
        <v>139</v>
      </c>
      <c r="E195" s="237" t="s">
        <v>19</v>
      </c>
      <c r="F195" s="238" t="s">
        <v>144</v>
      </c>
      <c r="G195" s="236"/>
      <c r="H195" s="239">
        <v>4436.5900000000001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139</v>
      </c>
      <c r="AU195" s="245" t="s">
        <v>83</v>
      </c>
      <c r="AV195" s="14" t="s">
        <v>135</v>
      </c>
      <c r="AW195" s="14" t="s">
        <v>35</v>
      </c>
      <c r="AX195" s="14" t="s">
        <v>73</v>
      </c>
      <c r="AY195" s="245" t="s">
        <v>128</v>
      </c>
    </row>
    <row r="196" s="13" customFormat="1">
      <c r="A196" s="13"/>
      <c r="B196" s="224"/>
      <c r="C196" s="225"/>
      <c r="D196" s="219" t="s">
        <v>139</v>
      </c>
      <c r="E196" s="226" t="s">
        <v>19</v>
      </c>
      <c r="F196" s="227" t="s">
        <v>247</v>
      </c>
      <c r="G196" s="225"/>
      <c r="H196" s="228">
        <v>1774.636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139</v>
      </c>
      <c r="AU196" s="234" t="s">
        <v>83</v>
      </c>
      <c r="AV196" s="13" t="s">
        <v>83</v>
      </c>
      <c r="AW196" s="13" t="s">
        <v>35</v>
      </c>
      <c r="AX196" s="13" t="s">
        <v>81</v>
      </c>
      <c r="AY196" s="234" t="s">
        <v>128</v>
      </c>
    </row>
    <row r="197" s="2" customFormat="1" ht="16.5" customHeight="1">
      <c r="A197" s="39"/>
      <c r="B197" s="40"/>
      <c r="C197" s="246" t="s">
        <v>248</v>
      </c>
      <c r="D197" s="246" t="s">
        <v>145</v>
      </c>
      <c r="E197" s="247" t="s">
        <v>249</v>
      </c>
      <c r="F197" s="248" t="s">
        <v>250</v>
      </c>
      <c r="G197" s="249" t="s">
        <v>147</v>
      </c>
      <c r="H197" s="250">
        <v>36.904000000000003</v>
      </c>
      <c r="I197" s="251"/>
      <c r="J197" s="252">
        <f>ROUND(I197*H197,2)</f>
        <v>0</v>
      </c>
      <c r="K197" s="248" t="s">
        <v>133</v>
      </c>
      <c r="L197" s="45"/>
      <c r="M197" s="253" t="s">
        <v>19</v>
      </c>
      <c r="N197" s="254" t="s">
        <v>44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0.63</v>
      </c>
      <c r="T197" s="216">
        <f>S197*H197</f>
        <v>23.249520000000004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135</v>
      </c>
      <c r="AT197" s="217" t="s">
        <v>145</v>
      </c>
      <c r="AU197" s="217" t="s">
        <v>83</v>
      </c>
      <c r="AY197" s="18" t="s">
        <v>128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81</v>
      </c>
      <c r="BK197" s="218">
        <f>ROUND(I197*H197,2)</f>
        <v>0</v>
      </c>
      <c r="BL197" s="18" t="s">
        <v>135</v>
      </c>
      <c r="BM197" s="217" t="s">
        <v>251</v>
      </c>
    </row>
    <row r="198" s="2" customFormat="1">
      <c r="A198" s="39"/>
      <c r="B198" s="40"/>
      <c r="C198" s="41"/>
      <c r="D198" s="219" t="s">
        <v>137</v>
      </c>
      <c r="E198" s="41"/>
      <c r="F198" s="220" t="s">
        <v>252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137</v>
      </c>
      <c r="AU198" s="18" t="s">
        <v>83</v>
      </c>
    </row>
    <row r="199" s="2" customFormat="1">
      <c r="A199" s="39"/>
      <c r="B199" s="40"/>
      <c r="C199" s="41"/>
      <c r="D199" s="255" t="s">
        <v>150</v>
      </c>
      <c r="E199" s="41"/>
      <c r="F199" s="256" t="s">
        <v>253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83</v>
      </c>
    </row>
    <row r="200" s="13" customFormat="1">
      <c r="A200" s="13"/>
      <c r="B200" s="224"/>
      <c r="C200" s="225"/>
      <c r="D200" s="219" t="s">
        <v>139</v>
      </c>
      <c r="E200" s="226" t="s">
        <v>19</v>
      </c>
      <c r="F200" s="227" t="s">
        <v>254</v>
      </c>
      <c r="G200" s="225"/>
      <c r="H200" s="228">
        <v>92.260000000000005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139</v>
      </c>
      <c r="AU200" s="234" t="s">
        <v>83</v>
      </c>
      <c r="AV200" s="13" t="s">
        <v>83</v>
      </c>
      <c r="AW200" s="13" t="s">
        <v>35</v>
      </c>
      <c r="AX200" s="13" t="s">
        <v>73</v>
      </c>
      <c r="AY200" s="234" t="s">
        <v>128</v>
      </c>
    </row>
    <row r="201" s="14" customFormat="1">
      <c r="A201" s="14"/>
      <c r="B201" s="235"/>
      <c r="C201" s="236"/>
      <c r="D201" s="219" t="s">
        <v>139</v>
      </c>
      <c r="E201" s="237" t="s">
        <v>19</v>
      </c>
      <c r="F201" s="238" t="s">
        <v>144</v>
      </c>
      <c r="G201" s="236"/>
      <c r="H201" s="239">
        <v>92.260000000000005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139</v>
      </c>
      <c r="AU201" s="245" t="s">
        <v>83</v>
      </c>
      <c r="AV201" s="14" t="s">
        <v>135</v>
      </c>
      <c r="AW201" s="14" t="s">
        <v>35</v>
      </c>
      <c r="AX201" s="14" t="s">
        <v>73</v>
      </c>
      <c r="AY201" s="245" t="s">
        <v>128</v>
      </c>
    </row>
    <row r="202" s="13" customFormat="1">
      <c r="A202" s="13"/>
      <c r="B202" s="224"/>
      <c r="C202" s="225"/>
      <c r="D202" s="219" t="s">
        <v>139</v>
      </c>
      <c r="E202" s="226" t="s">
        <v>19</v>
      </c>
      <c r="F202" s="227" t="s">
        <v>255</v>
      </c>
      <c r="G202" s="225"/>
      <c r="H202" s="228">
        <v>36.904000000000003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139</v>
      </c>
      <c r="AU202" s="234" t="s">
        <v>83</v>
      </c>
      <c r="AV202" s="13" t="s">
        <v>83</v>
      </c>
      <c r="AW202" s="13" t="s">
        <v>35</v>
      </c>
      <c r="AX202" s="13" t="s">
        <v>81</v>
      </c>
      <c r="AY202" s="234" t="s">
        <v>128</v>
      </c>
    </row>
    <row r="203" s="2" customFormat="1" ht="16.5" customHeight="1">
      <c r="A203" s="39"/>
      <c r="B203" s="40"/>
      <c r="C203" s="246" t="s">
        <v>8</v>
      </c>
      <c r="D203" s="246" t="s">
        <v>145</v>
      </c>
      <c r="E203" s="247" t="s">
        <v>256</v>
      </c>
      <c r="F203" s="248" t="s">
        <v>19</v>
      </c>
      <c r="G203" s="249" t="s">
        <v>147</v>
      </c>
      <c r="H203" s="250">
        <v>535.30200000000002</v>
      </c>
      <c r="I203" s="251"/>
      <c r="J203" s="252">
        <f>ROUND(I203*H203,2)</f>
        <v>0</v>
      </c>
      <c r="K203" s="248" t="s">
        <v>133</v>
      </c>
      <c r="L203" s="45"/>
      <c r="M203" s="253" t="s">
        <v>19</v>
      </c>
      <c r="N203" s="254" t="s">
        <v>44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0.17000000000000001</v>
      </c>
      <c r="T203" s="216">
        <f>S203*H203</f>
        <v>91.001340000000013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135</v>
      </c>
      <c r="AT203" s="217" t="s">
        <v>145</v>
      </c>
      <c r="AU203" s="217" t="s">
        <v>83</v>
      </c>
      <c r="AY203" s="18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81</v>
      </c>
      <c r="BK203" s="218">
        <f>ROUND(I203*H203,2)</f>
        <v>0</v>
      </c>
      <c r="BL203" s="18" t="s">
        <v>135</v>
      </c>
      <c r="BM203" s="217" t="s">
        <v>257</v>
      </c>
    </row>
    <row r="204" s="2" customFormat="1">
      <c r="A204" s="39"/>
      <c r="B204" s="40"/>
      <c r="C204" s="41"/>
      <c r="D204" s="219" t="s">
        <v>137</v>
      </c>
      <c r="E204" s="41"/>
      <c r="F204" s="220" t="s">
        <v>258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137</v>
      </c>
      <c r="AU204" s="18" t="s">
        <v>83</v>
      </c>
    </row>
    <row r="205" s="2" customFormat="1">
      <c r="A205" s="39"/>
      <c r="B205" s="40"/>
      <c r="C205" s="41"/>
      <c r="D205" s="255" t="s">
        <v>150</v>
      </c>
      <c r="E205" s="41"/>
      <c r="F205" s="256" t="s">
        <v>259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83</v>
      </c>
    </row>
    <row r="206" s="13" customFormat="1">
      <c r="A206" s="13"/>
      <c r="B206" s="224"/>
      <c r="C206" s="225"/>
      <c r="D206" s="219" t="s">
        <v>139</v>
      </c>
      <c r="E206" s="226" t="s">
        <v>19</v>
      </c>
      <c r="F206" s="227" t="s">
        <v>176</v>
      </c>
      <c r="G206" s="225"/>
      <c r="H206" s="228">
        <v>566.07000000000005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139</v>
      </c>
      <c r="AU206" s="234" t="s">
        <v>83</v>
      </c>
      <c r="AV206" s="13" t="s">
        <v>83</v>
      </c>
      <c r="AW206" s="13" t="s">
        <v>35</v>
      </c>
      <c r="AX206" s="13" t="s">
        <v>73</v>
      </c>
      <c r="AY206" s="234" t="s">
        <v>128</v>
      </c>
    </row>
    <row r="207" s="13" customFormat="1">
      <c r="A207" s="13"/>
      <c r="B207" s="224"/>
      <c r="C207" s="225"/>
      <c r="D207" s="219" t="s">
        <v>139</v>
      </c>
      <c r="E207" s="226" t="s">
        <v>19</v>
      </c>
      <c r="F207" s="227" t="s">
        <v>177</v>
      </c>
      <c r="G207" s="225"/>
      <c r="H207" s="228">
        <v>7.29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139</v>
      </c>
      <c r="AU207" s="234" t="s">
        <v>83</v>
      </c>
      <c r="AV207" s="13" t="s">
        <v>83</v>
      </c>
      <c r="AW207" s="13" t="s">
        <v>35</v>
      </c>
      <c r="AX207" s="13" t="s">
        <v>73</v>
      </c>
      <c r="AY207" s="234" t="s">
        <v>128</v>
      </c>
    </row>
    <row r="208" s="13" customFormat="1">
      <c r="A208" s="13"/>
      <c r="B208" s="224"/>
      <c r="C208" s="225"/>
      <c r="D208" s="219" t="s">
        <v>139</v>
      </c>
      <c r="E208" s="226" t="s">
        <v>19</v>
      </c>
      <c r="F208" s="227" t="s">
        <v>178</v>
      </c>
      <c r="G208" s="225"/>
      <c r="H208" s="228">
        <v>236.81999999999999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139</v>
      </c>
      <c r="AU208" s="234" t="s">
        <v>83</v>
      </c>
      <c r="AV208" s="13" t="s">
        <v>83</v>
      </c>
      <c r="AW208" s="13" t="s">
        <v>35</v>
      </c>
      <c r="AX208" s="13" t="s">
        <v>73</v>
      </c>
      <c r="AY208" s="234" t="s">
        <v>128</v>
      </c>
    </row>
    <row r="209" s="13" customFormat="1">
      <c r="A209" s="13"/>
      <c r="B209" s="224"/>
      <c r="C209" s="225"/>
      <c r="D209" s="219" t="s">
        <v>139</v>
      </c>
      <c r="E209" s="226" t="s">
        <v>19</v>
      </c>
      <c r="F209" s="227" t="s">
        <v>179</v>
      </c>
      <c r="G209" s="225"/>
      <c r="H209" s="228">
        <v>81.989999999999995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139</v>
      </c>
      <c r="AU209" s="234" t="s">
        <v>83</v>
      </c>
      <c r="AV209" s="13" t="s">
        <v>83</v>
      </c>
      <c r="AW209" s="13" t="s">
        <v>35</v>
      </c>
      <c r="AX209" s="13" t="s">
        <v>73</v>
      </c>
      <c r="AY209" s="234" t="s">
        <v>128</v>
      </c>
    </row>
    <row r="210" s="14" customFormat="1">
      <c r="A210" s="14"/>
      <c r="B210" s="235"/>
      <c r="C210" s="236"/>
      <c r="D210" s="219" t="s">
        <v>139</v>
      </c>
      <c r="E210" s="237" t="s">
        <v>19</v>
      </c>
      <c r="F210" s="238" t="s">
        <v>144</v>
      </c>
      <c r="G210" s="236"/>
      <c r="H210" s="239">
        <v>892.17000000000007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139</v>
      </c>
      <c r="AU210" s="245" t="s">
        <v>83</v>
      </c>
      <c r="AV210" s="14" t="s">
        <v>135</v>
      </c>
      <c r="AW210" s="14" t="s">
        <v>35</v>
      </c>
      <c r="AX210" s="14" t="s">
        <v>73</v>
      </c>
      <c r="AY210" s="245" t="s">
        <v>128</v>
      </c>
    </row>
    <row r="211" s="13" customFormat="1">
      <c r="A211" s="13"/>
      <c r="B211" s="224"/>
      <c r="C211" s="225"/>
      <c r="D211" s="219" t="s">
        <v>139</v>
      </c>
      <c r="E211" s="226" t="s">
        <v>19</v>
      </c>
      <c r="F211" s="227" t="s">
        <v>260</v>
      </c>
      <c r="G211" s="225"/>
      <c r="H211" s="228">
        <v>535.30200000000002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139</v>
      </c>
      <c r="AU211" s="234" t="s">
        <v>83</v>
      </c>
      <c r="AV211" s="13" t="s">
        <v>83</v>
      </c>
      <c r="AW211" s="13" t="s">
        <v>35</v>
      </c>
      <c r="AX211" s="13" t="s">
        <v>81</v>
      </c>
      <c r="AY211" s="234" t="s">
        <v>128</v>
      </c>
    </row>
    <row r="212" s="2" customFormat="1" ht="16.5" customHeight="1">
      <c r="A212" s="39"/>
      <c r="B212" s="40"/>
      <c r="C212" s="246" t="s">
        <v>261</v>
      </c>
      <c r="D212" s="246" t="s">
        <v>145</v>
      </c>
      <c r="E212" s="247" t="s">
        <v>262</v>
      </c>
      <c r="F212" s="248" t="s">
        <v>19</v>
      </c>
      <c r="G212" s="249" t="s">
        <v>147</v>
      </c>
      <c r="H212" s="250">
        <v>6594.2700000000004</v>
      </c>
      <c r="I212" s="251"/>
      <c r="J212" s="252">
        <f>ROUND(I212*H212,2)</f>
        <v>0</v>
      </c>
      <c r="K212" s="248" t="s">
        <v>133</v>
      </c>
      <c r="L212" s="45"/>
      <c r="M212" s="253" t="s">
        <v>19</v>
      </c>
      <c r="N212" s="254" t="s">
        <v>44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0.28999999999999998</v>
      </c>
      <c r="T212" s="216">
        <f>S212*H212</f>
        <v>1912.3382999999999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135</v>
      </c>
      <c r="AT212" s="217" t="s">
        <v>145</v>
      </c>
      <c r="AU212" s="217" t="s">
        <v>83</v>
      </c>
      <c r="AY212" s="18" t="s">
        <v>128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81</v>
      </c>
      <c r="BK212" s="218">
        <f>ROUND(I212*H212,2)</f>
        <v>0</v>
      </c>
      <c r="BL212" s="18" t="s">
        <v>135</v>
      </c>
      <c r="BM212" s="217" t="s">
        <v>263</v>
      </c>
    </row>
    <row r="213" s="2" customFormat="1">
      <c r="A213" s="39"/>
      <c r="B213" s="40"/>
      <c r="C213" s="41"/>
      <c r="D213" s="219" t="s">
        <v>137</v>
      </c>
      <c r="E213" s="41"/>
      <c r="F213" s="220" t="s">
        <v>264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137</v>
      </c>
      <c r="AU213" s="18" t="s">
        <v>83</v>
      </c>
    </row>
    <row r="214" s="2" customFormat="1">
      <c r="A214" s="39"/>
      <c r="B214" s="40"/>
      <c r="C214" s="41"/>
      <c r="D214" s="255" t="s">
        <v>150</v>
      </c>
      <c r="E214" s="41"/>
      <c r="F214" s="256" t="s">
        <v>265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83</v>
      </c>
    </row>
    <row r="215" s="13" customFormat="1">
      <c r="A215" s="13"/>
      <c r="B215" s="224"/>
      <c r="C215" s="225"/>
      <c r="D215" s="219" t="s">
        <v>139</v>
      </c>
      <c r="E215" s="226" t="s">
        <v>19</v>
      </c>
      <c r="F215" s="227" t="s">
        <v>187</v>
      </c>
      <c r="G215" s="225"/>
      <c r="H215" s="228">
        <v>92.260000000000005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139</v>
      </c>
      <c r="AU215" s="234" t="s">
        <v>83</v>
      </c>
      <c r="AV215" s="13" t="s">
        <v>83</v>
      </c>
      <c r="AW215" s="13" t="s">
        <v>35</v>
      </c>
      <c r="AX215" s="13" t="s">
        <v>73</v>
      </c>
      <c r="AY215" s="234" t="s">
        <v>128</v>
      </c>
    </row>
    <row r="216" s="13" customFormat="1">
      <c r="A216" s="13"/>
      <c r="B216" s="224"/>
      <c r="C216" s="225"/>
      <c r="D216" s="219" t="s">
        <v>139</v>
      </c>
      <c r="E216" s="226" t="s">
        <v>19</v>
      </c>
      <c r="F216" s="227" t="s">
        <v>188</v>
      </c>
      <c r="G216" s="225"/>
      <c r="H216" s="228">
        <v>236.81999999999999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139</v>
      </c>
      <c r="AU216" s="234" t="s">
        <v>83</v>
      </c>
      <c r="AV216" s="13" t="s">
        <v>83</v>
      </c>
      <c r="AW216" s="13" t="s">
        <v>35</v>
      </c>
      <c r="AX216" s="13" t="s">
        <v>73</v>
      </c>
      <c r="AY216" s="234" t="s">
        <v>128</v>
      </c>
    </row>
    <row r="217" s="13" customFormat="1">
      <c r="A217" s="13"/>
      <c r="B217" s="224"/>
      <c r="C217" s="225"/>
      <c r="D217" s="219" t="s">
        <v>139</v>
      </c>
      <c r="E217" s="226" t="s">
        <v>19</v>
      </c>
      <c r="F217" s="227" t="s">
        <v>189</v>
      </c>
      <c r="G217" s="225"/>
      <c r="H217" s="228">
        <v>81.989999999999995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139</v>
      </c>
      <c r="AU217" s="234" t="s">
        <v>83</v>
      </c>
      <c r="AV217" s="13" t="s">
        <v>83</v>
      </c>
      <c r="AW217" s="13" t="s">
        <v>35</v>
      </c>
      <c r="AX217" s="13" t="s">
        <v>73</v>
      </c>
      <c r="AY217" s="234" t="s">
        <v>128</v>
      </c>
    </row>
    <row r="218" s="13" customFormat="1">
      <c r="A218" s="13"/>
      <c r="B218" s="224"/>
      <c r="C218" s="225"/>
      <c r="D218" s="219" t="s">
        <v>139</v>
      </c>
      <c r="E218" s="226" t="s">
        <v>19</v>
      </c>
      <c r="F218" s="227" t="s">
        <v>190</v>
      </c>
      <c r="G218" s="225"/>
      <c r="H218" s="228">
        <v>1951.1500000000001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139</v>
      </c>
      <c r="AU218" s="234" t="s">
        <v>83</v>
      </c>
      <c r="AV218" s="13" t="s">
        <v>83</v>
      </c>
      <c r="AW218" s="13" t="s">
        <v>35</v>
      </c>
      <c r="AX218" s="13" t="s">
        <v>73</v>
      </c>
      <c r="AY218" s="234" t="s">
        <v>128</v>
      </c>
    </row>
    <row r="219" s="13" customFormat="1">
      <c r="A219" s="13"/>
      <c r="B219" s="224"/>
      <c r="C219" s="225"/>
      <c r="D219" s="219" t="s">
        <v>139</v>
      </c>
      <c r="E219" s="226" t="s">
        <v>19</v>
      </c>
      <c r="F219" s="227" t="s">
        <v>191</v>
      </c>
      <c r="G219" s="225"/>
      <c r="H219" s="228">
        <v>4300.5900000000001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139</v>
      </c>
      <c r="AU219" s="234" t="s">
        <v>83</v>
      </c>
      <c r="AV219" s="13" t="s">
        <v>83</v>
      </c>
      <c r="AW219" s="13" t="s">
        <v>35</v>
      </c>
      <c r="AX219" s="13" t="s">
        <v>73</v>
      </c>
      <c r="AY219" s="234" t="s">
        <v>128</v>
      </c>
    </row>
    <row r="220" s="13" customFormat="1">
      <c r="A220" s="13"/>
      <c r="B220" s="224"/>
      <c r="C220" s="225"/>
      <c r="D220" s="219" t="s">
        <v>139</v>
      </c>
      <c r="E220" s="226" t="s">
        <v>19</v>
      </c>
      <c r="F220" s="227" t="s">
        <v>192</v>
      </c>
      <c r="G220" s="225"/>
      <c r="H220" s="228">
        <v>3504.46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139</v>
      </c>
      <c r="AU220" s="234" t="s">
        <v>83</v>
      </c>
      <c r="AV220" s="13" t="s">
        <v>83</v>
      </c>
      <c r="AW220" s="13" t="s">
        <v>35</v>
      </c>
      <c r="AX220" s="13" t="s">
        <v>73</v>
      </c>
      <c r="AY220" s="234" t="s">
        <v>128</v>
      </c>
    </row>
    <row r="221" s="13" customFormat="1">
      <c r="A221" s="13"/>
      <c r="B221" s="224"/>
      <c r="C221" s="225"/>
      <c r="D221" s="219" t="s">
        <v>139</v>
      </c>
      <c r="E221" s="226" t="s">
        <v>19</v>
      </c>
      <c r="F221" s="227" t="s">
        <v>193</v>
      </c>
      <c r="G221" s="225"/>
      <c r="H221" s="228">
        <v>436.48000000000002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139</v>
      </c>
      <c r="AU221" s="234" t="s">
        <v>83</v>
      </c>
      <c r="AV221" s="13" t="s">
        <v>83</v>
      </c>
      <c r="AW221" s="13" t="s">
        <v>35</v>
      </c>
      <c r="AX221" s="13" t="s">
        <v>73</v>
      </c>
      <c r="AY221" s="234" t="s">
        <v>128</v>
      </c>
    </row>
    <row r="222" s="13" customFormat="1">
      <c r="A222" s="13"/>
      <c r="B222" s="224"/>
      <c r="C222" s="225"/>
      <c r="D222" s="219" t="s">
        <v>139</v>
      </c>
      <c r="E222" s="226" t="s">
        <v>19</v>
      </c>
      <c r="F222" s="227" t="s">
        <v>194</v>
      </c>
      <c r="G222" s="225"/>
      <c r="H222" s="228">
        <v>205.69999999999999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139</v>
      </c>
      <c r="AU222" s="234" t="s">
        <v>83</v>
      </c>
      <c r="AV222" s="13" t="s">
        <v>83</v>
      </c>
      <c r="AW222" s="13" t="s">
        <v>35</v>
      </c>
      <c r="AX222" s="13" t="s">
        <v>73</v>
      </c>
      <c r="AY222" s="234" t="s">
        <v>128</v>
      </c>
    </row>
    <row r="223" s="13" customFormat="1">
      <c r="A223" s="13"/>
      <c r="B223" s="224"/>
      <c r="C223" s="225"/>
      <c r="D223" s="219" t="s">
        <v>139</v>
      </c>
      <c r="E223" s="226" t="s">
        <v>19</v>
      </c>
      <c r="F223" s="227" t="s">
        <v>195</v>
      </c>
      <c r="G223" s="225"/>
      <c r="H223" s="228">
        <v>136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139</v>
      </c>
      <c r="AU223" s="234" t="s">
        <v>83</v>
      </c>
      <c r="AV223" s="13" t="s">
        <v>83</v>
      </c>
      <c r="AW223" s="13" t="s">
        <v>35</v>
      </c>
      <c r="AX223" s="13" t="s">
        <v>73</v>
      </c>
      <c r="AY223" s="234" t="s">
        <v>128</v>
      </c>
    </row>
    <row r="224" s="13" customFormat="1">
      <c r="A224" s="13"/>
      <c r="B224" s="224"/>
      <c r="C224" s="225"/>
      <c r="D224" s="219" t="s">
        <v>139</v>
      </c>
      <c r="E224" s="226" t="s">
        <v>19</v>
      </c>
      <c r="F224" s="227" t="s">
        <v>159</v>
      </c>
      <c r="G224" s="225"/>
      <c r="H224" s="228">
        <v>45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139</v>
      </c>
      <c r="AU224" s="234" t="s">
        <v>83</v>
      </c>
      <c r="AV224" s="13" t="s">
        <v>83</v>
      </c>
      <c r="AW224" s="13" t="s">
        <v>35</v>
      </c>
      <c r="AX224" s="13" t="s">
        <v>73</v>
      </c>
      <c r="AY224" s="234" t="s">
        <v>128</v>
      </c>
    </row>
    <row r="225" s="14" customFormat="1">
      <c r="A225" s="14"/>
      <c r="B225" s="235"/>
      <c r="C225" s="236"/>
      <c r="D225" s="219" t="s">
        <v>139</v>
      </c>
      <c r="E225" s="237" t="s">
        <v>19</v>
      </c>
      <c r="F225" s="238" t="s">
        <v>144</v>
      </c>
      <c r="G225" s="236"/>
      <c r="H225" s="239">
        <v>10990.450000000001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139</v>
      </c>
      <c r="AU225" s="245" t="s">
        <v>83</v>
      </c>
      <c r="AV225" s="14" t="s">
        <v>135</v>
      </c>
      <c r="AW225" s="14" t="s">
        <v>35</v>
      </c>
      <c r="AX225" s="14" t="s">
        <v>73</v>
      </c>
      <c r="AY225" s="245" t="s">
        <v>128</v>
      </c>
    </row>
    <row r="226" s="13" customFormat="1">
      <c r="A226" s="13"/>
      <c r="B226" s="224"/>
      <c r="C226" s="225"/>
      <c r="D226" s="219" t="s">
        <v>139</v>
      </c>
      <c r="E226" s="226" t="s">
        <v>19</v>
      </c>
      <c r="F226" s="227" t="s">
        <v>266</v>
      </c>
      <c r="G226" s="225"/>
      <c r="H226" s="228">
        <v>6594.2700000000004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139</v>
      </c>
      <c r="AU226" s="234" t="s">
        <v>83</v>
      </c>
      <c r="AV226" s="13" t="s">
        <v>83</v>
      </c>
      <c r="AW226" s="13" t="s">
        <v>35</v>
      </c>
      <c r="AX226" s="13" t="s">
        <v>81</v>
      </c>
      <c r="AY226" s="234" t="s">
        <v>128</v>
      </c>
    </row>
    <row r="227" s="2" customFormat="1" ht="16.5" customHeight="1">
      <c r="A227" s="39"/>
      <c r="B227" s="40"/>
      <c r="C227" s="246" t="s">
        <v>267</v>
      </c>
      <c r="D227" s="246" t="s">
        <v>145</v>
      </c>
      <c r="E227" s="247" t="s">
        <v>268</v>
      </c>
      <c r="F227" s="248" t="s">
        <v>19</v>
      </c>
      <c r="G227" s="249" t="s">
        <v>147</v>
      </c>
      <c r="H227" s="250">
        <v>1470.0239999999999</v>
      </c>
      <c r="I227" s="251"/>
      <c r="J227" s="252">
        <f>ROUND(I227*H227,2)</f>
        <v>0</v>
      </c>
      <c r="K227" s="248" t="s">
        <v>133</v>
      </c>
      <c r="L227" s="45"/>
      <c r="M227" s="253" t="s">
        <v>19</v>
      </c>
      <c r="N227" s="254" t="s">
        <v>44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0.44</v>
      </c>
      <c r="T227" s="216">
        <f>S227*H227</f>
        <v>646.81056000000001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135</v>
      </c>
      <c r="AT227" s="217" t="s">
        <v>145</v>
      </c>
      <c r="AU227" s="217" t="s">
        <v>83</v>
      </c>
      <c r="AY227" s="18" t="s">
        <v>128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81</v>
      </c>
      <c r="BK227" s="218">
        <f>ROUND(I227*H227,2)</f>
        <v>0</v>
      </c>
      <c r="BL227" s="18" t="s">
        <v>135</v>
      </c>
      <c r="BM227" s="217" t="s">
        <v>269</v>
      </c>
    </row>
    <row r="228" s="2" customFormat="1">
      <c r="A228" s="39"/>
      <c r="B228" s="40"/>
      <c r="C228" s="41"/>
      <c r="D228" s="219" t="s">
        <v>137</v>
      </c>
      <c r="E228" s="41"/>
      <c r="F228" s="220" t="s">
        <v>270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137</v>
      </c>
      <c r="AU228" s="18" t="s">
        <v>83</v>
      </c>
    </row>
    <row r="229" s="2" customFormat="1">
      <c r="A229" s="39"/>
      <c r="B229" s="40"/>
      <c r="C229" s="41"/>
      <c r="D229" s="255" t="s">
        <v>150</v>
      </c>
      <c r="E229" s="41"/>
      <c r="F229" s="256" t="s">
        <v>271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83</v>
      </c>
    </row>
    <row r="230" s="13" customFormat="1">
      <c r="A230" s="13"/>
      <c r="B230" s="224"/>
      <c r="C230" s="225"/>
      <c r="D230" s="219" t="s">
        <v>139</v>
      </c>
      <c r="E230" s="226" t="s">
        <v>19</v>
      </c>
      <c r="F230" s="227" t="s">
        <v>203</v>
      </c>
      <c r="G230" s="225"/>
      <c r="H230" s="228">
        <v>38.109999999999999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139</v>
      </c>
      <c r="AU230" s="234" t="s">
        <v>83</v>
      </c>
      <c r="AV230" s="13" t="s">
        <v>83</v>
      </c>
      <c r="AW230" s="13" t="s">
        <v>35</v>
      </c>
      <c r="AX230" s="13" t="s">
        <v>73</v>
      </c>
      <c r="AY230" s="234" t="s">
        <v>128</v>
      </c>
    </row>
    <row r="231" s="13" customFormat="1">
      <c r="A231" s="13"/>
      <c r="B231" s="224"/>
      <c r="C231" s="225"/>
      <c r="D231" s="219" t="s">
        <v>139</v>
      </c>
      <c r="E231" s="226" t="s">
        <v>19</v>
      </c>
      <c r="F231" s="227" t="s">
        <v>204</v>
      </c>
      <c r="G231" s="225"/>
      <c r="H231" s="228">
        <v>2019.8800000000001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139</v>
      </c>
      <c r="AU231" s="234" t="s">
        <v>83</v>
      </c>
      <c r="AV231" s="13" t="s">
        <v>83</v>
      </c>
      <c r="AW231" s="13" t="s">
        <v>35</v>
      </c>
      <c r="AX231" s="13" t="s">
        <v>73</v>
      </c>
      <c r="AY231" s="234" t="s">
        <v>128</v>
      </c>
    </row>
    <row r="232" s="13" customFormat="1">
      <c r="A232" s="13"/>
      <c r="B232" s="224"/>
      <c r="C232" s="225"/>
      <c r="D232" s="219" t="s">
        <v>139</v>
      </c>
      <c r="E232" s="226" t="s">
        <v>19</v>
      </c>
      <c r="F232" s="227" t="s">
        <v>205</v>
      </c>
      <c r="G232" s="225"/>
      <c r="H232" s="228">
        <v>392.05000000000001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139</v>
      </c>
      <c r="AU232" s="234" t="s">
        <v>83</v>
      </c>
      <c r="AV232" s="13" t="s">
        <v>83</v>
      </c>
      <c r="AW232" s="13" t="s">
        <v>35</v>
      </c>
      <c r="AX232" s="13" t="s">
        <v>73</v>
      </c>
      <c r="AY232" s="234" t="s">
        <v>128</v>
      </c>
    </row>
    <row r="233" s="14" customFormat="1">
      <c r="A233" s="14"/>
      <c r="B233" s="235"/>
      <c r="C233" s="236"/>
      <c r="D233" s="219" t="s">
        <v>139</v>
      </c>
      <c r="E233" s="237" t="s">
        <v>19</v>
      </c>
      <c r="F233" s="238" t="s">
        <v>144</v>
      </c>
      <c r="G233" s="236"/>
      <c r="H233" s="239">
        <v>2450.0400000000004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139</v>
      </c>
      <c r="AU233" s="245" t="s">
        <v>83</v>
      </c>
      <c r="AV233" s="14" t="s">
        <v>135</v>
      </c>
      <c r="AW233" s="14" t="s">
        <v>35</v>
      </c>
      <c r="AX233" s="14" t="s">
        <v>73</v>
      </c>
      <c r="AY233" s="245" t="s">
        <v>128</v>
      </c>
    </row>
    <row r="234" s="13" customFormat="1">
      <c r="A234" s="13"/>
      <c r="B234" s="224"/>
      <c r="C234" s="225"/>
      <c r="D234" s="219" t="s">
        <v>139</v>
      </c>
      <c r="E234" s="226" t="s">
        <v>19</v>
      </c>
      <c r="F234" s="227" t="s">
        <v>272</v>
      </c>
      <c r="G234" s="225"/>
      <c r="H234" s="228">
        <v>1470.0239999999999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139</v>
      </c>
      <c r="AU234" s="234" t="s">
        <v>83</v>
      </c>
      <c r="AV234" s="13" t="s">
        <v>83</v>
      </c>
      <c r="AW234" s="13" t="s">
        <v>35</v>
      </c>
      <c r="AX234" s="13" t="s">
        <v>81</v>
      </c>
      <c r="AY234" s="234" t="s">
        <v>128</v>
      </c>
    </row>
    <row r="235" s="2" customFormat="1" ht="16.5" customHeight="1">
      <c r="A235" s="39"/>
      <c r="B235" s="40"/>
      <c r="C235" s="246" t="s">
        <v>273</v>
      </c>
      <c r="D235" s="246" t="s">
        <v>145</v>
      </c>
      <c r="E235" s="247" t="s">
        <v>274</v>
      </c>
      <c r="F235" s="248" t="s">
        <v>19</v>
      </c>
      <c r="G235" s="249" t="s">
        <v>147</v>
      </c>
      <c r="H235" s="250">
        <v>2163.5100000000002</v>
      </c>
      <c r="I235" s="251"/>
      <c r="J235" s="252">
        <f>ROUND(I235*H235,2)</f>
        <v>0</v>
      </c>
      <c r="K235" s="248" t="s">
        <v>133</v>
      </c>
      <c r="L235" s="45"/>
      <c r="M235" s="253" t="s">
        <v>19</v>
      </c>
      <c r="N235" s="254" t="s">
        <v>44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0.57999999999999996</v>
      </c>
      <c r="T235" s="216">
        <f>S235*H235</f>
        <v>1254.8358000000001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135</v>
      </c>
      <c r="AT235" s="217" t="s">
        <v>145</v>
      </c>
      <c r="AU235" s="217" t="s">
        <v>83</v>
      </c>
      <c r="AY235" s="18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81</v>
      </c>
      <c r="BK235" s="218">
        <f>ROUND(I235*H235,2)</f>
        <v>0</v>
      </c>
      <c r="BL235" s="18" t="s">
        <v>135</v>
      </c>
      <c r="BM235" s="217" t="s">
        <v>275</v>
      </c>
    </row>
    <row r="236" s="2" customFormat="1">
      <c r="A236" s="39"/>
      <c r="B236" s="40"/>
      <c r="C236" s="41"/>
      <c r="D236" s="219" t="s">
        <v>137</v>
      </c>
      <c r="E236" s="41"/>
      <c r="F236" s="220" t="s">
        <v>276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137</v>
      </c>
      <c r="AU236" s="18" t="s">
        <v>83</v>
      </c>
    </row>
    <row r="237" s="2" customFormat="1">
      <c r="A237" s="39"/>
      <c r="B237" s="40"/>
      <c r="C237" s="41"/>
      <c r="D237" s="255" t="s">
        <v>150</v>
      </c>
      <c r="E237" s="41"/>
      <c r="F237" s="256" t="s">
        <v>277</v>
      </c>
      <c r="G237" s="41"/>
      <c r="H237" s="41"/>
      <c r="I237" s="221"/>
      <c r="J237" s="41"/>
      <c r="K237" s="41"/>
      <c r="L237" s="45"/>
      <c r="M237" s="222"/>
      <c r="N237" s="223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83</v>
      </c>
    </row>
    <row r="238" s="13" customFormat="1">
      <c r="A238" s="13"/>
      <c r="B238" s="224"/>
      <c r="C238" s="225"/>
      <c r="D238" s="219" t="s">
        <v>139</v>
      </c>
      <c r="E238" s="226" t="s">
        <v>19</v>
      </c>
      <c r="F238" s="227" t="s">
        <v>213</v>
      </c>
      <c r="G238" s="225"/>
      <c r="H238" s="228">
        <v>2793.9899999999998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139</v>
      </c>
      <c r="AU238" s="234" t="s">
        <v>83</v>
      </c>
      <c r="AV238" s="13" t="s">
        <v>83</v>
      </c>
      <c r="AW238" s="13" t="s">
        <v>35</v>
      </c>
      <c r="AX238" s="13" t="s">
        <v>73</v>
      </c>
      <c r="AY238" s="234" t="s">
        <v>128</v>
      </c>
    </row>
    <row r="239" s="13" customFormat="1">
      <c r="A239" s="13"/>
      <c r="B239" s="224"/>
      <c r="C239" s="225"/>
      <c r="D239" s="219" t="s">
        <v>139</v>
      </c>
      <c r="E239" s="226" t="s">
        <v>19</v>
      </c>
      <c r="F239" s="227" t="s">
        <v>214</v>
      </c>
      <c r="G239" s="225"/>
      <c r="H239" s="228">
        <v>356.43000000000001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139</v>
      </c>
      <c r="AU239" s="234" t="s">
        <v>83</v>
      </c>
      <c r="AV239" s="13" t="s">
        <v>83</v>
      </c>
      <c r="AW239" s="13" t="s">
        <v>35</v>
      </c>
      <c r="AX239" s="13" t="s">
        <v>73</v>
      </c>
      <c r="AY239" s="234" t="s">
        <v>128</v>
      </c>
    </row>
    <row r="240" s="13" customFormat="1">
      <c r="A240" s="13"/>
      <c r="B240" s="224"/>
      <c r="C240" s="225"/>
      <c r="D240" s="219" t="s">
        <v>139</v>
      </c>
      <c r="E240" s="226" t="s">
        <v>19</v>
      </c>
      <c r="F240" s="227" t="s">
        <v>167</v>
      </c>
      <c r="G240" s="225"/>
      <c r="H240" s="228">
        <v>379.45999999999998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139</v>
      </c>
      <c r="AU240" s="234" t="s">
        <v>83</v>
      </c>
      <c r="AV240" s="13" t="s">
        <v>83</v>
      </c>
      <c r="AW240" s="13" t="s">
        <v>35</v>
      </c>
      <c r="AX240" s="13" t="s">
        <v>73</v>
      </c>
      <c r="AY240" s="234" t="s">
        <v>128</v>
      </c>
    </row>
    <row r="241" s="13" customFormat="1">
      <c r="A241" s="13"/>
      <c r="B241" s="224"/>
      <c r="C241" s="225"/>
      <c r="D241" s="219" t="s">
        <v>139</v>
      </c>
      <c r="E241" s="226" t="s">
        <v>19</v>
      </c>
      <c r="F241" s="227" t="s">
        <v>215</v>
      </c>
      <c r="G241" s="225"/>
      <c r="H241" s="228">
        <v>56.009999999999998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139</v>
      </c>
      <c r="AU241" s="234" t="s">
        <v>83</v>
      </c>
      <c r="AV241" s="13" t="s">
        <v>83</v>
      </c>
      <c r="AW241" s="13" t="s">
        <v>35</v>
      </c>
      <c r="AX241" s="13" t="s">
        <v>73</v>
      </c>
      <c r="AY241" s="234" t="s">
        <v>128</v>
      </c>
    </row>
    <row r="242" s="13" customFormat="1">
      <c r="A242" s="13"/>
      <c r="B242" s="224"/>
      <c r="C242" s="225"/>
      <c r="D242" s="219" t="s">
        <v>139</v>
      </c>
      <c r="E242" s="226" t="s">
        <v>19</v>
      </c>
      <c r="F242" s="227" t="s">
        <v>216</v>
      </c>
      <c r="G242" s="225"/>
      <c r="H242" s="228">
        <v>16.960000000000001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139</v>
      </c>
      <c r="AU242" s="234" t="s">
        <v>83</v>
      </c>
      <c r="AV242" s="13" t="s">
        <v>83</v>
      </c>
      <c r="AW242" s="13" t="s">
        <v>35</v>
      </c>
      <c r="AX242" s="13" t="s">
        <v>73</v>
      </c>
      <c r="AY242" s="234" t="s">
        <v>128</v>
      </c>
    </row>
    <row r="243" s="14" customFormat="1">
      <c r="A243" s="14"/>
      <c r="B243" s="235"/>
      <c r="C243" s="236"/>
      <c r="D243" s="219" t="s">
        <v>139</v>
      </c>
      <c r="E243" s="237" t="s">
        <v>19</v>
      </c>
      <c r="F243" s="238" t="s">
        <v>144</v>
      </c>
      <c r="G243" s="236"/>
      <c r="H243" s="239">
        <v>3602.8499999999999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139</v>
      </c>
      <c r="AU243" s="245" t="s">
        <v>83</v>
      </c>
      <c r="AV243" s="14" t="s">
        <v>135</v>
      </c>
      <c r="AW243" s="14" t="s">
        <v>35</v>
      </c>
      <c r="AX243" s="14" t="s">
        <v>73</v>
      </c>
      <c r="AY243" s="245" t="s">
        <v>128</v>
      </c>
    </row>
    <row r="244" s="13" customFormat="1">
      <c r="A244" s="13"/>
      <c r="B244" s="224"/>
      <c r="C244" s="225"/>
      <c r="D244" s="219" t="s">
        <v>139</v>
      </c>
      <c r="E244" s="226" t="s">
        <v>19</v>
      </c>
      <c r="F244" s="227" t="s">
        <v>278</v>
      </c>
      <c r="G244" s="225"/>
      <c r="H244" s="228">
        <v>2163.5100000000002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139</v>
      </c>
      <c r="AU244" s="234" t="s">
        <v>83</v>
      </c>
      <c r="AV244" s="13" t="s">
        <v>83</v>
      </c>
      <c r="AW244" s="13" t="s">
        <v>35</v>
      </c>
      <c r="AX244" s="13" t="s">
        <v>81</v>
      </c>
      <c r="AY244" s="234" t="s">
        <v>128</v>
      </c>
    </row>
    <row r="245" s="2" customFormat="1" ht="16.5" customHeight="1">
      <c r="A245" s="39"/>
      <c r="B245" s="40"/>
      <c r="C245" s="246" t="s">
        <v>279</v>
      </c>
      <c r="D245" s="246" t="s">
        <v>145</v>
      </c>
      <c r="E245" s="247" t="s">
        <v>280</v>
      </c>
      <c r="F245" s="248" t="s">
        <v>19</v>
      </c>
      <c r="G245" s="249" t="s">
        <v>147</v>
      </c>
      <c r="H245" s="250">
        <v>972.846</v>
      </c>
      <c r="I245" s="251"/>
      <c r="J245" s="252">
        <f>ROUND(I245*H245,2)</f>
        <v>0</v>
      </c>
      <c r="K245" s="248" t="s">
        <v>133</v>
      </c>
      <c r="L245" s="45"/>
      <c r="M245" s="253" t="s">
        <v>19</v>
      </c>
      <c r="N245" s="254" t="s">
        <v>44</v>
      </c>
      <c r="O245" s="85"/>
      <c r="P245" s="215">
        <f>O245*H245</f>
        <v>0</v>
      </c>
      <c r="Q245" s="215">
        <v>0</v>
      </c>
      <c r="R245" s="215">
        <f>Q245*H245</f>
        <v>0</v>
      </c>
      <c r="S245" s="215">
        <v>0.62</v>
      </c>
      <c r="T245" s="216">
        <f>S245*H245</f>
        <v>603.16452000000004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135</v>
      </c>
      <c r="AT245" s="217" t="s">
        <v>145</v>
      </c>
      <c r="AU245" s="217" t="s">
        <v>83</v>
      </c>
      <c r="AY245" s="18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81</v>
      </c>
      <c r="BK245" s="218">
        <f>ROUND(I245*H245,2)</f>
        <v>0</v>
      </c>
      <c r="BL245" s="18" t="s">
        <v>135</v>
      </c>
      <c r="BM245" s="217" t="s">
        <v>281</v>
      </c>
    </row>
    <row r="246" s="2" customFormat="1">
      <c r="A246" s="39"/>
      <c r="B246" s="40"/>
      <c r="C246" s="41"/>
      <c r="D246" s="219" t="s">
        <v>137</v>
      </c>
      <c r="E246" s="41"/>
      <c r="F246" s="220" t="s">
        <v>282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137</v>
      </c>
      <c r="AU246" s="18" t="s">
        <v>83</v>
      </c>
    </row>
    <row r="247" s="2" customFormat="1">
      <c r="A247" s="39"/>
      <c r="B247" s="40"/>
      <c r="C247" s="41"/>
      <c r="D247" s="255" t="s">
        <v>150</v>
      </c>
      <c r="E247" s="41"/>
      <c r="F247" s="256" t="s">
        <v>283</v>
      </c>
      <c r="G247" s="41"/>
      <c r="H247" s="41"/>
      <c r="I247" s="221"/>
      <c r="J247" s="41"/>
      <c r="K247" s="41"/>
      <c r="L247" s="45"/>
      <c r="M247" s="222"/>
      <c r="N247" s="223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83</v>
      </c>
    </row>
    <row r="248" s="13" customFormat="1">
      <c r="A248" s="13"/>
      <c r="B248" s="224"/>
      <c r="C248" s="225"/>
      <c r="D248" s="219" t="s">
        <v>139</v>
      </c>
      <c r="E248" s="226" t="s">
        <v>19</v>
      </c>
      <c r="F248" s="227" t="s">
        <v>223</v>
      </c>
      <c r="G248" s="225"/>
      <c r="H248" s="228">
        <v>1309.4100000000001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139</v>
      </c>
      <c r="AU248" s="234" t="s">
        <v>83</v>
      </c>
      <c r="AV248" s="13" t="s">
        <v>83</v>
      </c>
      <c r="AW248" s="13" t="s">
        <v>35</v>
      </c>
      <c r="AX248" s="13" t="s">
        <v>73</v>
      </c>
      <c r="AY248" s="234" t="s">
        <v>128</v>
      </c>
    </row>
    <row r="249" s="13" customFormat="1">
      <c r="A249" s="13"/>
      <c r="B249" s="224"/>
      <c r="C249" s="225"/>
      <c r="D249" s="219" t="s">
        <v>139</v>
      </c>
      <c r="E249" s="226" t="s">
        <v>19</v>
      </c>
      <c r="F249" s="227" t="s">
        <v>224</v>
      </c>
      <c r="G249" s="225"/>
      <c r="H249" s="228">
        <v>312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139</v>
      </c>
      <c r="AU249" s="234" t="s">
        <v>83</v>
      </c>
      <c r="AV249" s="13" t="s">
        <v>83</v>
      </c>
      <c r="AW249" s="13" t="s">
        <v>35</v>
      </c>
      <c r="AX249" s="13" t="s">
        <v>73</v>
      </c>
      <c r="AY249" s="234" t="s">
        <v>128</v>
      </c>
    </row>
    <row r="250" s="14" customFormat="1">
      <c r="A250" s="14"/>
      <c r="B250" s="235"/>
      <c r="C250" s="236"/>
      <c r="D250" s="219" t="s">
        <v>139</v>
      </c>
      <c r="E250" s="237" t="s">
        <v>19</v>
      </c>
      <c r="F250" s="238" t="s">
        <v>144</v>
      </c>
      <c r="G250" s="236"/>
      <c r="H250" s="239">
        <v>1621.4100000000001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139</v>
      </c>
      <c r="AU250" s="245" t="s">
        <v>83</v>
      </c>
      <c r="AV250" s="14" t="s">
        <v>135</v>
      </c>
      <c r="AW250" s="14" t="s">
        <v>35</v>
      </c>
      <c r="AX250" s="14" t="s">
        <v>73</v>
      </c>
      <c r="AY250" s="245" t="s">
        <v>128</v>
      </c>
    </row>
    <row r="251" s="13" customFormat="1">
      <c r="A251" s="13"/>
      <c r="B251" s="224"/>
      <c r="C251" s="225"/>
      <c r="D251" s="219" t="s">
        <v>139</v>
      </c>
      <c r="E251" s="226" t="s">
        <v>19</v>
      </c>
      <c r="F251" s="227" t="s">
        <v>284</v>
      </c>
      <c r="G251" s="225"/>
      <c r="H251" s="228">
        <v>972.846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139</v>
      </c>
      <c r="AU251" s="234" t="s">
        <v>83</v>
      </c>
      <c r="AV251" s="13" t="s">
        <v>83</v>
      </c>
      <c r="AW251" s="13" t="s">
        <v>35</v>
      </c>
      <c r="AX251" s="13" t="s">
        <v>81</v>
      </c>
      <c r="AY251" s="234" t="s">
        <v>128</v>
      </c>
    </row>
    <row r="252" s="2" customFormat="1" ht="16.5" customHeight="1">
      <c r="A252" s="39"/>
      <c r="B252" s="40"/>
      <c r="C252" s="246" t="s">
        <v>285</v>
      </c>
      <c r="D252" s="246" t="s">
        <v>145</v>
      </c>
      <c r="E252" s="247" t="s">
        <v>286</v>
      </c>
      <c r="F252" s="248" t="s">
        <v>19</v>
      </c>
      <c r="G252" s="249" t="s">
        <v>147</v>
      </c>
      <c r="H252" s="250">
        <v>382.572</v>
      </c>
      <c r="I252" s="251"/>
      <c r="J252" s="252">
        <f>ROUND(I252*H252,2)</f>
        <v>0</v>
      </c>
      <c r="K252" s="248" t="s">
        <v>133</v>
      </c>
      <c r="L252" s="45"/>
      <c r="M252" s="253" t="s">
        <v>19</v>
      </c>
      <c r="N252" s="254" t="s">
        <v>44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0.32500000000000001</v>
      </c>
      <c r="T252" s="216">
        <f>S252*H252</f>
        <v>124.33590000000001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135</v>
      </c>
      <c r="AT252" s="217" t="s">
        <v>145</v>
      </c>
      <c r="AU252" s="217" t="s">
        <v>83</v>
      </c>
      <c r="AY252" s="18" t="s">
        <v>128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81</v>
      </c>
      <c r="BK252" s="218">
        <f>ROUND(I252*H252,2)</f>
        <v>0</v>
      </c>
      <c r="BL252" s="18" t="s">
        <v>135</v>
      </c>
      <c r="BM252" s="217" t="s">
        <v>287</v>
      </c>
    </row>
    <row r="253" s="2" customFormat="1">
      <c r="A253" s="39"/>
      <c r="B253" s="40"/>
      <c r="C253" s="41"/>
      <c r="D253" s="219" t="s">
        <v>137</v>
      </c>
      <c r="E253" s="41"/>
      <c r="F253" s="220" t="s">
        <v>288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137</v>
      </c>
      <c r="AU253" s="18" t="s">
        <v>83</v>
      </c>
    </row>
    <row r="254" s="2" customFormat="1">
      <c r="A254" s="39"/>
      <c r="B254" s="40"/>
      <c r="C254" s="41"/>
      <c r="D254" s="255" t="s">
        <v>150</v>
      </c>
      <c r="E254" s="41"/>
      <c r="F254" s="256" t="s">
        <v>289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83</v>
      </c>
    </row>
    <row r="255" s="13" customFormat="1">
      <c r="A255" s="13"/>
      <c r="B255" s="224"/>
      <c r="C255" s="225"/>
      <c r="D255" s="219" t="s">
        <v>139</v>
      </c>
      <c r="E255" s="226" t="s">
        <v>19</v>
      </c>
      <c r="F255" s="227" t="s">
        <v>232</v>
      </c>
      <c r="G255" s="225"/>
      <c r="H255" s="228">
        <v>236.81999999999999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139</v>
      </c>
      <c r="AU255" s="234" t="s">
        <v>83</v>
      </c>
      <c r="AV255" s="13" t="s">
        <v>83</v>
      </c>
      <c r="AW255" s="13" t="s">
        <v>35</v>
      </c>
      <c r="AX255" s="13" t="s">
        <v>73</v>
      </c>
      <c r="AY255" s="234" t="s">
        <v>128</v>
      </c>
    </row>
    <row r="256" s="13" customFormat="1">
      <c r="A256" s="13"/>
      <c r="B256" s="224"/>
      <c r="C256" s="225"/>
      <c r="D256" s="219" t="s">
        <v>139</v>
      </c>
      <c r="E256" s="226" t="s">
        <v>19</v>
      </c>
      <c r="F256" s="227" t="s">
        <v>233</v>
      </c>
      <c r="G256" s="225"/>
      <c r="H256" s="228">
        <v>236.81999999999999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139</v>
      </c>
      <c r="AU256" s="234" t="s">
        <v>83</v>
      </c>
      <c r="AV256" s="13" t="s">
        <v>83</v>
      </c>
      <c r="AW256" s="13" t="s">
        <v>35</v>
      </c>
      <c r="AX256" s="13" t="s">
        <v>73</v>
      </c>
      <c r="AY256" s="234" t="s">
        <v>128</v>
      </c>
    </row>
    <row r="257" s="13" customFormat="1">
      <c r="A257" s="13"/>
      <c r="B257" s="224"/>
      <c r="C257" s="225"/>
      <c r="D257" s="219" t="s">
        <v>139</v>
      </c>
      <c r="E257" s="226" t="s">
        <v>19</v>
      </c>
      <c r="F257" s="227" t="s">
        <v>189</v>
      </c>
      <c r="G257" s="225"/>
      <c r="H257" s="228">
        <v>81.989999999999995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139</v>
      </c>
      <c r="AU257" s="234" t="s">
        <v>83</v>
      </c>
      <c r="AV257" s="13" t="s">
        <v>83</v>
      </c>
      <c r="AW257" s="13" t="s">
        <v>35</v>
      </c>
      <c r="AX257" s="13" t="s">
        <v>73</v>
      </c>
      <c r="AY257" s="234" t="s">
        <v>128</v>
      </c>
    </row>
    <row r="258" s="13" customFormat="1">
      <c r="A258" s="13"/>
      <c r="B258" s="224"/>
      <c r="C258" s="225"/>
      <c r="D258" s="219" t="s">
        <v>139</v>
      </c>
      <c r="E258" s="226" t="s">
        <v>19</v>
      </c>
      <c r="F258" s="227" t="s">
        <v>234</v>
      </c>
      <c r="G258" s="225"/>
      <c r="H258" s="228">
        <v>81.989999999999995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139</v>
      </c>
      <c r="AU258" s="234" t="s">
        <v>83</v>
      </c>
      <c r="AV258" s="13" t="s">
        <v>83</v>
      </c>
      <c r="AW258" s="13" t="s">
        <v>35</v>
      </c>
      <c r="AX258" s="13" t="s">
        <v>73</v>
      </c>
      <c r="AY258" s="234" t="s">
        <v>128</v>
      </c>
    </row>
    <row r="259" s="14" customFormat="1">
      <c r="A259" s="14"/>
      <c r="B259" s="235"/>
      <c r="C259" s="236"/>
      <c r="D259" s="219" t="s">
        <v>139</v>
      </c>
      <c r="E259" s="237" t="s">
        <v>19</v>
      </c>
      <c r="F259" s="238" t="s">
        <v>144</v>
      </c>
      <c r="G259" s="236"/>
      <c r="H259" s="239">
        <v>637.62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139</v>
      </c>
      <c r="AU259" s="245" t="s">
        <v>83</v>
      </c>
      <c r="AV259" s="14" t="s">
        <v>135</v>
      </c>
      <c r="AW259" s="14" t="s">
        <v>35</v>
      </c>
      <c r="AX259" s="14" t="s">
        <v>73</v>
      </c>
      <c r="AY259" s="245" t="s">
        <v>128</v>
      </c>
    </row>
    <row r="260" s="13" customFormat="1">
      <c r="A260" s="13"/>
      <c r="B260" s="224"/>
      <c r="C260" s="225"/>
      <c r="D260" s="219" t="s">
        <v>139</v>
      </c>
      <c r="E260" s="226" t="s">
        <v>19</v>
      </c>
      <c r="F260" s="227" t="s">
        <v>290</v>
      </c>
      <c r="G260" s="225"/>
      <c r="H260" s="228">
        <v>382.572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139</v>
      </c>
      <c r="AU260" s="234" t="s">
        <v>83</v>
      </c>
      <c r="AV260" s="13" t="s">
        <v>83</v>
      </c>
      <c r="AW260" s="13" t="s">
        <v>35</v>
      </c>
      <c r="AX260" s="13" t="s">
        <v>81</v>
      </c>
      <c r="AY260" s="234" t="s">
        <v>128</v>
      </c>
    </row>
    <row r="261" s="2" customFormat="1" ht="16.5" customHeight="1">
      <c r="A261" s="39"/>
      <c r="B261" s="40"/>
      <c r="C261" s="246" t="s">
        <v>291</v>
      </c>
      <c r="D261" s="246" t="s">
        <v>145</v>
      </c>
      <c r="E261" s="247" t="s">
        <v>292</v>
      </c>
      <c r="F261" s="248" t="s">
        <v>19</v>
      </c>
      <c r="G261" s="249" t="s">
        <v>147</v>
      </c>
      <c r="H261" s="250">
        <v>2661.9540000000002</v>
      </c>
      <c r="I261" s="251"/>
      <c r="J261" s="252">
        <f>ROUND(I261*H261,2)</f>
        <v>0</v>
      </c>
      <c r="K261" s="248" t="s">
        <v>133</v>
      </c>
      <c r="L261" s="45"/>
      <c r="M261" s="253" t="s">
        <v>19</v>
      </c>
      <c r="N261" s="254" t="s">
        <v>44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0.625</v>
      </c>
      <c r="T261" s="216">
        <f>S261*H261</f>
        <v>1663.7212500000001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135</v>
      </c>
      <c r="AT261" s="217" t="s">
        <v>145</v>
      </c>
      <c r="AU261" s="217" t="s">
        <v>83</v>
      </c>
      <c r="AY261" s="18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81</v>
      </c>
      <c r="BK261" s="218">
        <f>ROUND(I261*H261,2)</f>
        <v>0</v>
      </c>
      <c r="BL261" s="18" t="s">
        <v>135</v>
      </c>
      <c r="BM261" s="217" t="s">
        <v>293</v>
      </c>
    </row>
    <row r="262" s="2" customFormat="1">
      <c r="A262" s="39"/>
      <c r="B262" s="40"/>
      <c r="C262" s="41"/>
      <c r="D262" s="219" t="s">
        <v>137</v>
      </c>
      <c r="E262" s="41"/>
      <c r="F262" s="220" t="s">
        <v>294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137</v>
      </c>
      <c r="AU262" s="18" t="s">
        <v>83</v>
      </c>
    </row>
    <row r="263" s="2" customFormat="1">
      <c r="A263" s="39"/>
      <c r="B263" s="40"/>
      <c r="C263" s="41"/>
      <c r="D263" s="255" t="s">
        <v>150</v>
      </c>
      <c r="E263" s="41"/>
      <c r="F263" s="256" t="s">
        <v>295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150</v>
      </c>
      <c r="AU263" s="18" t="s">
        <v>83</v>
      </c>
    </row>
    <row r="264" s="13" customFormat="1">
      <c r="A264" s="13"/>
      <c r="B264" s="224"/>
      <c r="C264" s="225"/>
      <c r="D264" s="219" t="s">
        <v>139</v>
      </c>
      <c r="E264" s="226" t="s">
        <v>19</v>
      </c>
      <c r="F264" s="227" t="s">
        <v>242</v>
      </c>
      <c r="G264" s="225"/>
      <c r="H264" s="228">
        <v>3394.6900000000001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139</v>
      </c>
      <c r="AU264" s="234" t="s">
        <v>83</v>
      </c>
      <c r="AV264" s="13" t="s">
        <v>83</v>
      </c>
      <c r="AW264" s="13" t="s">
        <v>35</v>
      </c>
      <c r="AX264" s="13" t="s">
        <v>73</v>
      </c>
      <c r="AY264" s="234" t="s">
        <v>128</v>
      </c>
    </row>
    <row r="265" s="13" customFormat="1">
      <c r="A265" s="13"/>
      <c r="B265" s="224"/>
      <c r="C265" s="225"/>
      <c r="D265" s="219" t="s">
        <v>139</v>
      </c>
      <c r="E265" s="226" t="s">
        <v>19</v>
      </c>
      <c r="F265" s="227" t="s">
        <v>243</v>
      </c>
      <c r="G265" s="225"/>
      <c r="H265" s="228">
        <v>352.69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139</v>
      </c>
      <c r="AU265" s="234" t="s">
        <v>83</v>
      </c>
      <c r="AV265" s="13" t="s">
        <v>83</v>
      </c>
      <c r="AW265" s="13" t="s">
        <v>35</v>
      </c>
      <c r="AX265" s="13" t="s">
        <v>73</v>
      </c>
      <c r="AY265" s="234" t="s">
        <v>128</v>
      </c>
    </row>
    <row r="266" s="13" customFormat="1">
      <c r="A266" s="13"/>
      <c r="B266" s="224"/>
      <c r="C266" s="225"/>
      <c r="D266" s="219" t="s">
        <v>139</v>
      </c>
      <c r="E266" s="226" t="s">
        <v>19</v>
      </c>
      <c r="F266" s="227" t="s">
        <v>244</v>
      </c>
      <c r="G266" s="225"/>
      <c r="H266" s="228">
        <v>548.78999999999996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139</v>
      </c>
      <c r="AU266" s="234" t="s">
        <v>83</v>
      </c>
      <c r="AV266" s="13" t="s">
        <v>83</v>
      </c>
      <c r="AW266" s="13" t="s">
        <v>35</v>
      </c>
      <c r="AX266" s="13" t="s">
        <v>73</v>
      </c>
      <c r="AY266" s="234" t="s">
        <v>128</v>
      </c>
    </row>
    <row r="267" s="13" customFormat="1">
      <c r="A267" s="13"/>
      <c r="B267" s="224"/>
      <c r="C267" s="225"/>
      <c r="D267" s="219" t="s">
        <v>139</v>
      </c>
      <c r="E267" s="226" t="s">
        <v>19</v>
      </c>
      <c r="F267" s="227" t="s">
        <v>245</v>
      </c>
      <c r="G267" s="225"/>
      <c r="H267" s="228">
        <v>4.4199999999999999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139</v>
      </c>
      <c r="AU267" s="234" t="s">
        <v>83</v>
      </c>
      <c r="AV267" s="13" t="s">
        <v>83</v>
      </c>
      <c r="AW267" s="13" t="s">
        <v>35</v>
      </c>
      <c r="AX267" s="13" t="s">
        <v>73</v>
      </c>
      <c r="AY267" s="234" t="s">
        <v>128</v>
      </c>
    </row>
    <row r="268" s="13" customFormat="1">
      <c r="A268" s="13"/>
      <c r="B268" s="224"/>
      <c r="C268" s="225"/>
      <c r="D268" s="219" t="s">
        <v>139</v>
      </c>
      <c r="E268" s="226" t="s">
        <v>19</v>
      </c>
      <c r="F268" s="227" t="s">
        <v>246</v>
      </c>
      <c r="G268" s="225"/>
      <c r="H268" s="228">
        <v>136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139</v>
      </c>
      <c r="AU268" s="234" t="s">
        <v>83</v>
      </c>
      <c r="AV268" s="13" t="s">
        <v>83</v>
      </c>
      <c r="AW268" s="13" t="s">
        <v>35</v>
      </c>
      <c r="AX268" s="13" t="s">
        <v>73</v>
      </c>
      <c r="AY268" s="234" t="s">
        <v>128</v>
      </c>
    </row>
    <row r="269" s="14" customFormat="1">
      <c r="A269" s="14"/>
      <c r="B269" s="235"/>
      <c r="C269" s="236"/>
      <c r="D269" s="219" t="s">
        <v>139</v>
      </c>
      <c r="E269" s="237" t="s">
        <v>19</v>
      </c>
      <c r="F269" s="238" t="s">
        <v>144</v>
      </c>
      <c r="G269" s="236"/>
      <c r="H269" s="239">
        <v>4436.5900000000001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139</v>
      </c>
      <c r="AU269" s="245" t="s">
        <v>83</v>
      </c>
      <c r="AV269" s="14" t="s">
        <v>135</v>
      </c>
      <c r="AW269" s="14" t="s">
        <v>35</v>
      </c>
      <c r="AX269" s="14" t="s">
        <v>73</v>
      </c>
      <c r="AY269" s="245" t="s">
        <v>128</v>
      </c>
    </row>
    <row r="270" s="13" customFormat="1">
      <c r="A270" s="13"/>
      <c r="B270" s="224"/>
      <c r="C270" s="225"/>
      <c r="D270" s="219" t="s">
        <v>139</v>
      </c>
      <c r="E270" s="226" t="s">
        <v>19</v>
      </c>
      <c r="F270" s="227" t="s">
        <v>296</v>
      </c>
      <c r="G270" s="225"/>
      <c r="H270" s="228">
        <v>2661.9540000000002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139</v>
      </c>
      <c r="AU270" s="234" t="s">
        <v>83</v>
      </c>
      <c r="AV270" s="13" t="s">
        <v>83</v>
      </c>
      <c r="AW270" s="13" t="s">
        <v>35</v>
      </c>
      <c r="AX270" s="13" t="s">
        <v>81</v>
      </c>
      <c r="AY270" s="234" t="s">
        <v>128</v>
      </c>
    </row>
    <row r="271" s="2" customFormat="1" ht="16.5" customHeight="1">
      <c r="A271" s="39"/>
      <c r="B271" s="40"/>
      <c r="C271" s="246" t="s">
        <v>297</v>
      </c>
      <c r="D271" s="246" t="s">
        <v>145</v>
      </c>
      <c r="E271" s="247" t="s">
        <v>298</v>
      </c>
      <c r="F271" s="248" t="s">
        <v>19</v>
      </c>
      <c r="G271" s="249" t="s">
        <v>147</v>
      </c>
      <c r="H271" s="250">
        <v>55.356000000000002</v>
      </c>
      <c r="I271" s="251"/>
      <c r="J271" s="252">
        <f>ROUND(I271*H271,2)</f>
        <v>0</v>
      </c>
      <c r="K271" s="248" t="s">
        <v>133</v>
      </c>
      <c r="L271" s="45"/>
      <c r="M271" s="253" t="s">
        <v>19</v>
      </c>
      <c r="N271" s="254" t="s">
        <v>44</v>
      </c>
      <c r="O271" s="85"/>
      <c r="P271" s="215">
        <f>O271*H271</f>
        <v>0</v>
      </c>
      <c r="Q271" s="215">
        <v>0</v>
      </c>
      <c r="R271" s="215">
        <f>Q271*H271</f>
        <v>0</v>
      </c>
      <c r="S271" s="215">
        <v>0.63</v>
      </c>
      <c r="T271" s="216">
        <f>S271*H271</f>
        <v>34.874279999999999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135</v>
      </c>
      <c r="AT271" s="217" t="s">
        <v>145</v>
      </c>
      <c r="AU271" s="217" t="s">
        <v>83</v>
      </c>
      <c r="AY271" s="18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81</v>
      </c>
      <c r="BK271" s="218">
        <f>ROUND(I271*H271,2)</f>
        <v>0</v>
      </c>
      <c r="BL271" s="18" t="s">
        <v>135</v>
      </c>
      <c r="BM271" s="217" t="s">
        <v>299</v>
      </c>
    </row>
    <row r="272" s="2" customFormat="1">
      <c r="A272" s="39"/>
      <c r="B272" s="40"/>
      <c r="C272" s="41"/>
      <c r="D272" s="219" t="s">
        <v>137</v>
      </c>
      <c r="E272" s="41"/>
      <c r="F272" s="220" t="s">
        <v>300</v>
      </c>
      <c r="G272" s="41"/>
      <c r="H272" s="41"/>
      <c r="I272" s="221"/>
      <c r="J272" s="41"/>
      <c r="K272" s="41"/>
      <c r="L272" s="45"/>
      <c r="M272" s="222"/>
      <c r="N272" s="223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137</v>
      </c>
      <c r="AU272" s="18" t="s">
        <v>83</v>
      </c>
    </row>
    <row r="273" s="2" customFormat="1">
      <c r="A273" s="39"/>
      <c r="B273" s="40"/>
      <c r="C273" s="41"/>
      <c r="D273" s="255" t="s">
        <v>150</v>
      </c>
      <c r="E273" s="41"/>
      <c r="F273" s="256" t="s">
        <v>301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150</v>
      </c>
      <c r="AU273" s="18" t="s">
        <v>83</v>
      </c>
    </row>
    <row r="274" s="13" customFormat="1">
      <c r="A274" s="13"/>
      <c r="B274" s="224"/>
      <c r="C274" s="225"/>
      <c r="D274" s="219" t="s">
        <v>139</v>
      </c>
      <c r="E274" s="226" t="s">
        <v>19</v>
      </c>
      <c r="F274" s="227" t="s">
        <v>254</v>
      </c>
      <c r="G274" s="225"/>
      <c r="H274" s="228">
        <v>92.260000000000005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139</v>
      </c>
      <c r="AU274" s="234" t="s">
        <v>83</v>
      </c>
      <c r="AV274" s="13" t="s">
        <v>83</v>
      </c>
      <c r="AW274" s="13" t="s">
        <v>35</v>
      </c>
      <c r="AX274" s="13" t="s">
        <v>73</v>
      </c>
      <c r="AY274" s="234" t="s">
        <v>128</v>
      </c>
    </row>
    <row r="275" s="14" customFormat="1">
      <c r="A275" s="14"/>
      <c r="B275" s="235"/>
      <c r="C275" s="236"/>
      <c r="D275" s="219" t="s">
        <v>139</v>
      </c>
      <c r="E275" s="237" t="s">
        <v>19</v>
      </c>
      <c r="F275" s="238" t="s">
        <v>144</v>
      </c>
      <c r="G275" s="236"/>
      <c r="H275" s="239">
        <v>92.260000000000005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139</v>
      </c>
      <c r="AU275" s="245" t="s">
        <v>83</v>
      </c>
      <c r="AV275" s="14" t="s">
        <v>135</v>
      </c>
      <c r="AW275" s="14" t="s">
        <v>35</v>
      </c>
      <c r="AX275" s="14" t="s">
        <v>73</v>
      </c>
      <c r="AY275" s="245" t="s">
        <v>128</v>
      </c>
    </row>
    <row r="276" s="13" customFormat="1">
      <c r="A276" s="13"/>
      <c r="B276" s="224"/>
      <c r="C276" s="225"/>
      <c r="D276" s="219" t="s">
        <v>139</v>
      </c>
      <c r="E276" s="226" t="s">
        <v>19</v>
      </c>
      <c r="F276" s="227" t="s">
        <v>302</v>
      </c>
      <c r="G276" s="225"/>
      <c r="H276" s="228">
        <v>55.356000000000002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139</v>
      </c>
      <c r="AU276" s="234" t="s">
        <v>83</v>
      </c>
      <c r="AV276" s="13" t="s">
        <v>83</v>
      </c>
      <c r="AW276" s="13" t="s">
        <v>35</v>
      </c>
      <c r="AX276" s="13" t="s">
        <v>81</v>
      </c>
      <c r="AY276" s="234" t="s">
        <v>128</v>
      </c>
    </row>
    <row r="277" s="2" customFormat="1" ht="16.5" customHeight="1">
      <c r="A277" s="39"/>
      <c r="B277" s="40"/>
      <c r="C277" s="246" t="s">
        <v>303</v>
      </c>
      <c r="D277" s="246" t="s">
        <v>145</v>
      </c>
      <c r="E277" s="247" t="s">
        <v>304</v>
      </c>
      <c r="F277" s="248" t="s">
        <v>19</v>
      </c>
      <c r="G277" s="249" t="s">
        <v>147</v>
      </c>
      <c r="H277" s="250">
        <v>11079.700000000001</v>
      </c>
      <c r="I277" s="251"/>
      <c r="J277" s="252">
        <f>ROUND(I277*H277,2)</f>
        <v>0</v>
      </c>
      <c r="K277" s="248" t="s">
        <v>305</v>
      </c>
      <c r="L277" s="45"/>
      <c r="M277" s="253" t="s">
        <v>19</v>
      </c>
      <c r="N277" s="254" t="s">
        <v>44</v>
      </c>
      <c r="O277" s="85"/>
      <c r="P277" s="215">
        <f>O277*H277</f>
        <v>0</v>
      </c>
      <c r="Q277" s="215">
        <v>0</v>
      </c>
      <c r="R277" s="215">
        <f>Q277*H277</f>
        <v>0</v>
      </c>
      <c r="S277" s="215">
        <v>0.098000000000000004</v>
      </c>
      <c r="T277" s="216">
        <f>S277*H277</f>
        <v>1085.8106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135</v>
      </c>
      <c r="AT277" s="217" t="s">
        <v>145</v>
      </c>
      <c r="AU277" s="217" t="s">
        <v>83</v>
      </c>
      <c r="AY277" s="18" t="s">
        <v>128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81</v>
      </c>
      <c r="BK277" s="218">
        <f>ROUND(I277*H277,2)</f>
        <v>0</v>
      </c>
      <c r="BL277" s="18" t="s">
        <v>135</v>
      </c>
      <c r="BM277" s="217" t="s">
        <v>306</v>
      </c>
    </row>
    <row r="278" s="2" customFormat="1">
      <c r="A278" s="39"/>
      <c r="B278" s="40"/>
      <c r="C278" s="41"/>
      <c r="D278" s="219" t="s">
        <v>137</v>
      </c>
      <c r="E278" s="41"/>
      <c r="F278" s="220" t="s">
        <v>307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137</v>
      </c>
      <c r="AU278" s="18" t="s">
        <v>83</v>
      </c>
    </row>
    <row r="279" s="2" customFormat="1">
      <c r="A279" s="39"/>
      <c r="B279" s="40"/>
      <c r="C279" s="41"/>
      <c r="D279" s="255" t="s">
        <v>150</v>
      </c>
      <c r="E279" s="41"/>
      <c r="F279" s="256" t="s">
        <v>308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150</v>
      </c>
      <c r="AU279" s="18" t="s">
        <v>83</v>
      </c>
    </row>
    <row r="280" s="13" customFormat="1">
      <c r="A280" s="13"/>
      <c r="B280" s="224"/>
      <c r="C280" s="225"/>
      <c r="D280" s="219" t="s">
        <v>139</v>
      </c>
      <c r="E280" s="226" t="s">
        <v>19</v>
      </c>
      <c r="F280" s="227" t="s">
        <v>309</v>
      </c>
      <c r="G280" s="225"/>
      <c r="H280" s="228">
        <v>4813.8699999999999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139</v>
      </c>
      <c r="AU280" s="234" t="s">
        <v>83</v>
      </c>
      <c r="AV280" s="13" t="s">
        <v>83</v>
      </c>
      <c r="AW280" s="13" t="s">
        <v>35</v>
      </c>
      <c r="AX280" s="13" t="s">
        <v>73</v>
      </c>
      <c r="AY280" s="234" t="s">
        <v>128</v>
      </c>
    </row>
    <row r="281" s="13" customFormat="1">
      <c r="A281" s="13"/>
      <c r="B281" s="224"/>
      <c r="C281" s="225"/>
      <c r="D281" s="219" t="s">
        <v>139</v>
      </c>
      <c r="E281" s="226" t="s">
        <v>19</v>
      </c>
      <c r="F281" s="227" t="s">
        <v>310</v>
      </c>
      <c r="G281" s="225"/>
      <c r="H281" s="228">
        <v>748.48000000000002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139</v>
      </c>
      <c r="AU281" s="234" t="s">
        <v>83</v>
      </c>
      <c r="AV281" s="13" t="s">
        <v>83</v>
      </c>
      <c r="AW281" s="13" t="s">
        <v>35</v>
      </c>
      <c r="AX281" s="13" t="s">
        <v>73</v>
      </c>
      <c r="AY281" s="234" t="s">
        <v>128</v>
      </c>
    </row>
    <row r="282" s="13" customFormat="1">
      <c r="A282" s="13"/>
      <c r="B282" s="224"/>
      <c r="C282" s="225"/>
      <c r="D282" s="219" t="s">
        <v>139</v>
      </c>
      <c r="E282" s="226" t="s">
        <v>19</v>
      </c>
      <c r="F282" s="227" t="s">
        <v>311</v>
      </c>
      <c r="G282" s="225"/>
      <c r="H282" s="228">
        <v>379.45999999999998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139</v>
      </c>
      <c r="AU282" s="234" t="s">
        <v>83</v>
      </c>
      <c r="AV282" s="13" t="s">
        <v>83</v>
      </c>
      <c r="AW282" s="13" t="s">
        <v>35</v>
      </c>
      <c r="AX282" s="13" t="s">
        <v>73</v>
      </c>
      <c r="AY282" s="234" t="s">
        <v>128</v>
      </c>
    </row>
    <row r="283" s="13" customFormat="1">
      <c r="A283" s="13"/>
      <c r="B283" s="224"/>
      <c r="C283" s="225"/>
      <c r="D283" s="219" t="s">
        <v>139</v>
      </c>
      <c r="E283" s="226" t="s">
        <v>19</v>
      </c>
      <c r="F283" s="227" t="s">
        <v>312</v>
      </c>
      <c r="G283" s="225"/>
      <c r="H283" s="228">
        <v>464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139</v>
      </c>
      <c r="AU283" s="234" t="s">
        <v>83</v>
      </c>
      <c r="AV283" s="13" t="s">
        <v>83</v>
      </c>
      <c r="AW283" s="13" t="s">
        <v>35</v>
      </c>
      <c r="AX283" s="13" t="s">
        <v>73</v>
      </c>
      <c r="AY283" s="234" t="s">
        <v>128</v>
      </c>
    </row>
    <row r="284" s="13" customFormat="1">
      <c r="A284" s="13"/>
      <c r="B284" s="224"/>
      <c r="C284" s="225"/>
      <c r="D284" s="219" t="s">
        <v>139</v>
      </c>
      <c r="E284" s="226" t="s">
        <v>19</v>
      </c>
      <c r="F284" s="227" t="s">
        <v>313</v>
      </c>
      <c r="G284" s="225"/>
      <c r="H284" s="228">
        <v>92.450000000000003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139</v>
      </c>
      <c r="AU284" s="234" t="s">
        <v>83</v>
      </c>
      <c r="AV284" s="13" t="s">
        <v>83</v>
      </c>
      <c r="AW284" s="13" t="s">
        <v>35</v>
      </c>
      <c r="AX284" s="13" t="s">
        <v>73</v>
      </c>
      <c r="AY284" s="234" t="s">
        <v>128</v>
      </c>
    </row>
    <row r="285" s="13" customFormat="1">
      <c r="A285" s="13"/>
      <c r="B285" s="224"/>
      <c r="C285" s="225"/>
      <c r="D285" s="219" t="s">
        <v>139</v>
      </c>
      <c r="E285" s="226" t="s">
        <v>19</v>
      </c>
      <c r="F285" s="227" t="s">
        <v>314</v>
      </c>
      <c r="G285" s="225"/>
      <c r="H285" s="228">
        <v>35.630000000000003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139</v>
      </c>
      <c r="AU285" s="234" t="s">
        <v>83</v>
      </c>
      <c r="AV285" s="13" t="s">
        <v>83</v>
      </c>
      <c r="AW285" s="13" t="s">
        <v>35</v>
      </c>
      <c r="AX285" s="13" t="s">
        <v>73</v>
      </c>
      <c r="AY285" s="234" t="s">
        <v>128</v>
      </c>
    </row>
    <row r="286" s="13" customFormat="1">
      <c r="A286" s="13"/>
      <c r="B286" s="224"/>
      <c r="C286" s="225"/>
      <c r="D286" s="219" t="s">
        <v>139</v>
      </c>
      <c r="E286" s="226" t="s">
        <v>19</v>
      </c>
      <c r="F286" s="227" t="s">
        <v>315</v>
      </c>
      <c r="G286" s="225"/>
      <c r="H286" s="228">
        <v>109.22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139</v>
      </c>
      <c r="AU286" s="234" t="s">
        <v>83</v>
      </c>
      <c r="AV286" s="13" t="s">
        <v>83</v>
      </c>
      <c r="AW286" s="13" t="s">
        <v>35</v>
      </c>
      <c r="AX286" s="13" t="s">
        <v>73</v>
      </c>
      <c r="AY286" s="234" t="s">
        <v>128</v>
      </c>
    </row>
    <row r="287" s="13" customFormat="1">
      <c r="A287" s="13"/>
      <c r="B287" s="224"/>
      <c r="C287" s="225"/>
      <c r="D287" s="219" t="s">
        <v>139</v>
      </c>
      <c r="E287" s="226" t="s">
        <v>19</v>
      </c>
      <c r="F287" s="227" t="s">
        <v>242</v>
      </c>
      <c r="G287" s="225"/>
      <c r="H287" s="228">
        <v>3394.6900000000001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139</v>
      </c>
      <c r="AU287" s="234" t="s">
        <v>83</v>
      </c>
      <c r="AV287" s="13" t="s">
        <v>83</v>
      </c>
      <c r="AW287" s="13" t="s">
        <v>35</v>
      </c>
      <c r="AX287" s="13" t="s">
        <v>73</v>
      </c>
      <c r="AY287" s="234" t="s">
        <v>128</v>
      </c>
    </row>
    <row r="288" s="13" customFormat="1">
      <c r="A288" s="13"/>
      <c r="B288" s="224"/>
      <c r="C288" s="225"/>
      <c r="D288" s="219" t="s">
        <v>139</v>
      </c>
      <c r="E288" s="226" t="s">
        <v>19</v>
      </c>
      <c r="F288" s="227" t="s">
        <v>243</v>
      </c>
      <c r="G288" s="225"/>
      <c r="H288" s="228">
        <v>352.69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139</v>
      </c>
      <c r="AU288" s="234" t="s">
        <v>83</v>
      </c>
      <c r="AV288" s="13" t="s">
        <v>83</v>
      </c>
      <c r="AW288" s="13" t="s">
        <v>35</v>
      </c>
      <c r="AX288" s="13" t="s">
        <v>73</v>
      </c>
      <c r="AY288" s="234" t="s">
        <v>128</v>
      </c>
    </row>
    <row r="289" s="13" customFormat="1">
      <c r="A289" s="13"/>
      <c r="B289" s="224"/>
      <c r="C289" s="225"/>
      <c r="D289" s="219" t="s">
        <v>139</v>
      </c>
      <c r="E289" s="226" t="s">
        <v>19</v>
      </c>
      <c r="F289" s="227" t="s">
        <v>244</v>
      </c>
      <c r="G289" s="225"/>
      <c r="H289" s="228">
        <v>548.78999999999996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139</v>
      </c>
      <c r="AU289" s="234" t="s">
        <v>83</v>
      </c>
      <c r="AV289" s="13" t="s">
        <v>83</v>
      </c>
      <c r="AW289" s="13" t="s">
        <v>35</v>
      </c>
      <c r="AX289" s="13" t="s">
        <v>73</v>
      </c>
      <c r="AY289" s="234" t="s">
        <v>128</v>
      </c>
    </row>
    <row r="290" s="13" customFormat="1">
      <c r="A290" s="13"/>
      <c r="B290" s="224"/>
      <c r="C290" s="225"/>
      <c r="D290" s="219" t="s">
        <v>139</v>
      </c>
      <c r="E290" s="226" t="s">
        <v>19</v>
      </c>
      <c r="F290" s="227" t="s">
        <v>245</v>
      </c>
      <c r="G290" s="225"/>
      <c r="H290" s="228">
        <v>4.4199999999999999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139</v>
      </c>
      <c r="AU290" s="234" t="s">
        <v>83</v>
      </c>
      <c r="AV290" s="13" t="s">
        <v>83</v>
      </c>
      <c r="AW290" s="13" t="s">
        <v>35</v>
      </c>
      <c r="AX290" s="13" t="s">
        <v>73</v>
      </c>
      <c r="AY290" s="234" t="s">
        <v>128</v>
      </c>
    </row>
    <row r="291" s="13" customFormat="1">
      <c r="A291" s="13"/>
      <c r="B291" s="224"/>
      <c r="C291" s="225"/>
      <c r="D291" s="219" t="s">
        <v>139</v>
      </c>
      <c r="E291" s="226" t="s">
        <v>19</v>
      </c>
      <c r="F291" s="227" t="s">
        <v>316</v>
      </c>
      <c r="G291" s="225"/>
      <c r="H291" s="228">
        <v>136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139</v>
      </c>
      <c r="AU291" s="234" t="s">
        <v>83</v>
      </c>
      <c r="AV291" s="13" t="s">
        <v>83</v>
      </c>
      <c r="AW291" s="13" t="s">
        <v>35</v>
      </c>
      <c r="AX291" s="13" t="s">
        <v>73</v>
      </c>
      <c r="AY291" s="234" t="s">
        <v>128</v>
      </c>
    </row>
    <row r="292" s="14" customFormat="1">
      <c r="A292" s="14"/>
      <c r="B292" s="235"/>
      <c r="C292" s="236"/>
      <c r="D292" s="219" t="s">
        <v>139</v>
      </c>
      <c r="E292" s="237" t="s">
        <v>19</v>
      </c>
      <c r="F292" s="238" t="s">
        <v>144</v>
      </c>
      <c r="G292" s="236"/>
      <c r="H292" s="239">
        <v>11079.700000000003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139</v>
      </c>
      <c r="AU292" s="245" t="s">
        <v>83</v>
      </c>
      <c r="AV292" s="14" t="s">
        <v>135</v>
      </c>
      <c r="AW292" s="14" t="s">
        <v>35</v>
      </c>
      <c r="AX292" s="14" t="s">
        <v>81</v>
      </c>
      <c r="AY292" s="245" t="s">
        <v>128</v>
      </c>
    </row>
    <row r="293" s="2" customFormat="1" ht="16.5" customHeight="1">
      <c r="A293" s="39"/>
      <c r="B293" s="40"/>
      <c r="C293" s="246" t="s">
        <v>7</v>
      </c>
      <c r="D293" s="246" t="s">
        <v>145</v>
      </c>
      <c r="E293" s="247" t="s">
        <v>317</v>
      </c>
      <c r="F293" s="248" t="s">
        <v>19</v>
      </c>
      <c r="G293" s="249" t="s">
        <v>147</v>
      </c>
      <c r="H293" s="250">
        <v>420.87</v>
      </c>
      <c r="I293" s="251"/>
      <c r="J293" s="252">
        <f>ROUND(I293*H293,2)</f>
        <v>0</v>
      </c>
      <c r="K293" s="248" t="s">
        <v>133</v>
      </c>
      <c r="L293" s="45"/>
      <c r="M293" s="253" t="s">
        <v>19</v>
      </c>
      <c r="N293" s="254" t="s">
        <v>44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0.58199999999999996</v>
      </c>
      <c r="T293" s="216">
        <f>S293*H293</f>
        <v>244.94633999999999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135</v>
      </c>
      <c r="AT293" s="217" t="s">
        <v>145</v>
      </c>
      <c r="AU293" s="217" t="s">
        <v>83</v>
      </c>
      <c r="AY293" s="18" t="s">
        <v>128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81</v>
      </c>
      <c r="BK293" s="218">
        <f>ROUND(I293*H293,2)</f>
        <v>0</v>
      </c>
      <c r="BL293" s="18" t="s">
        <v>135</v>
      </c>
      <c r="BM293" s="217" t="s">
        <v>318</v>
      </c>
    </row>
    <row r="294" s="2" customFormat="1">
      <c r="A294" s="39"/>
      <c r="B294" s="40"/>
      <c r="C294" s="41"/>
      <c r="D294" s="219" t="s">
        <v>137</v>
      </c>
      <c r="E294" s="41"/>
      <c r="F294" s="220" t="s">
        <v>319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137</v>
      </c>
      <c r="AU294" s="18" t="s">
        <v>83</v>
      </c>
    </row>
    <row r="295" s="2" customFormat="1">
      <c r="A295" s="39"/>
      <c r="B295" s="40"/>
      <c r="C295" s="41"/>
      <c r="D295" s="255" t="s">
        <v>150</v>
      </c>
      <c r="E295" s="41"/>
      <c r="F295" s="256" t="s">
        <v>320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150</v>
      </c>
      <c r="AU295" s="18" t="s">
        <v>83</v>
      </c>
    </row>
    <row r="296" s="13" customFormat="1">
      <c r="A296" s="13"/>
      <c r="B296" s="224"/>
      <c r="C296" s="225"/>
      <c r="D296" s="219" t="s">
        <v>139</v>
      </c>
      <c r="E296" s="226" t="s">
        <v>19</v>
      </c>
      <c r="F296" s="227" t="s">
        <v>188</v>
      </c>
      <c r="G296" s="225"/>
      <c r="H296" s="228">
        <v>236.81999999999999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139</v>
      </c>
      <c r="AU296" s="234" t="s">
        <v>83</v>
      </c>
      <c r="AV296" s="13" t="s">
        <v>83</v>
      </c>
      <c r="AW296" s="13" t="s">
        <v>35</v>
      </c>
      <c r="AX296" s="13" t="s">
        <v>73</v>
      </c>
      <c r="AY296" s="234" t="s">
        <v>128</v>
      </c>
    </row>
    <row r="297" s="13" customFormat="1">
      <c r="A297" s="13"/>
      <c r="B297" s="224"/>
      <c r="C297" s="225"/>
      <c r="D297" s="219" t="s">
        <v>139</v>
      </c>
      <c r="E297" s="226" t="s">
        <v>19</v>
      </c>
      <c r="F297" s="227" t="s">
        <v>189</v>
      </c>
      <c r="G297" s="225"/>
      <c r="H297" s="228">
        <v>81.989999999999995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139</v>
      </c>
      <c r="AU297" s="234" t="s">
        <v>83</v>
      </c>
      <c r="AV297" s="13" t="s">
        <v>83</v>
      </c>
      <c r="AW297" s="13" t="s">
        <v>35</v>
      </c>
      <c r="AX297" s="13" t="s">
        <v>73</v>
      </c>
      <c r="AY297" s="234" t="s">
        <v>128</v>
      </c>
    </row>
    <row r="298" s="13" customFormat="1">
      <c r="A298" s="13"/>
      <c r="B298" s="224"/>
      <c r="C298" s="225"/>
      <c r="D298" s="219" t="s">
        <v>139</v>
      </c>
      <c r="E298" s="226" t="s">
        <v>19</v>
      </c>
      <c r="F298" s="227" t="s">
        <v>321</v>
      </c>
      <c r="G298" s="225"/>
      <c r="H298" s="228">
        <v>102.06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139</v>
      </c>
      <c r="AU298" s="234" t="s">
        <v>83</v>
      </c>
      <c r="AV298" s="13" t="s">
        <v>83</v>
      </c>
      <c r="AW298" s="13" t="s">
        <v>35</v>
      </c>
      <c r="AX298" s="13" t="s">
        <v>73</v>
      </c>
      <c r="AY298" s="234" t="s">
        <v>128</v>
      </c>
    </row>
    <row r="299" s="14" customFormat="1">
      <c r="A299" s="14"/>
      <c r="B299" s="235"/>
      <c r="C299" s="236"/>
      <c r="D299" s="219" t="s">
        <v>139</v>
      </c>
      <c r="E299" s="237" t="s">
        <v>19</v>
      </c>
      <c r="F299" s="238" t="s">
        <v>144</v>
      </c>
      <c r="G299" s="236"/>
      <c r="H299" s="239">
        <v>420.87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139</v>
      </c>
      <c r="AU299" s="245" t="s">
        <v>83</v>
      </c>
      <c r="AV299" s="14" t="s">
        <v>135</v>
      </c>
      <c r="AW299" s="14" t="s">
        <v>35</v>
      </c>
      <c r="AX299" s="14" t="s">
        <v>81</v>
      </c>
      <c r="AY299" s="245" t="s">
        <v>128</v>
      </c>
    </row>
    <row r="300" s="2" customFormat="1" ht="16.5" customHeight="1">
      <c r="A300" s="39"/>
      <c r="B300" s="40"/>
      <c r="C300" s="246" t="s">
        <v>322</v>
      </c>
      <c r="D300" s="246" t="s">
        <v>145</v>
      </c>
      <c r="E300" s="247" t="s">
        <v>323</v>
      </c>
      <c r="F300" s="248" t="s">
        <v>19</v>
      </c>
      <c r="G300" s="249" t="s">
        <v>147</v>
      </c>
      <c r="H300" s="250">
        <v>6971.7299999999996</v>
      </c>
      <c r="I300" s="251"/>
      <c r="J300" s="252">
        <f>ROUND(I300*H300,2)</f>
        <v>0</v>
      </c>
      <c r="K300" s="248" t="s">
        <v>305</v>
      </c>
      <c r="L300" s="45"/>
      <c r="M300" s="253" t="s">
        <v>19</v>
      </c>
      <c r="N300" s="254" t="s">
        <v>44</v>
      </c>
      <c r="O300" s="85"/>
      <c r="P300" s="215">
        <f>O300*H300</f>
        <v>0</v>
      </c>
      <c r="Q300" s="215">
        <v>0.00016000000000000001</v>
      </c>
      <c r="R300" s="215">
        <f>Q300*H300</f>
        <v>1.1154767999999999</v>
      </c>
      <c r="S300" s="215">
        <v>0.23000000000000001</v>
      </c>
      <c r="T300" s="216">
        <f>S300*H300</f>
        <v>1603.4979000000001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135</v>
      </c>
      <c r="AT300" s="217" t="s">
        <v>145</v>
      </c>
      <c r="AU300" s="217" t="s">
        <v>83</v>
      </c>
      <c r="AY300" s="18" t="s">
        <v>128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81</v>
      </c>
      <c r="BK300" s="218">
        <f>ROUND(I300*H300,2)</f>
        <v>0</v>
      </c>
      <c r="BL300" s="18" t="s">
        <v>135</v>
      </c>
      <c r="BM300" s="217" t="s">
        <v>324</v>
      </c>
    </row>
    <row r="301" s="2" customFormat="1">
      <c r="A301" s="39"/>
      <c r="B301" s="40"/>
      <c r="C301" s="41"/>
      <c r="D301" s="219" t="s">
        <v>137</v>
      </c>
      <c r="E301" s="41"/>
      <c r="F301" s="220" t="s">
        <v>325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137</v>
      </c>
      <c r="AU301" s="18" t="s">
        <v>83</v>
      </c>
    </row>
    <row r="302" s="2" customFormat="1">
      <c r="A302" s="39"/>
      <c r="B302" s="40"/>
      <c r="C302" s="41"/>
      <c r="D302" s="255" t="s">
        <v>150</v>
      </c>
      <c r="E302" s="41"/>
      <c r="F302" s="256" t="s">
        <v>326</v>
      </c>
      <c r="G302" s="41"/>
      <c r="H302" s="41"/>
      <c r="I302" s="221"/>
      <c r="J302" s="41"/>
      <c r="K302" s="41"/>
      <c r="L302" s="45"/>
      <c r="M302" s="222"/>
      <c r="N302" s="223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150</v>
      </c>
      <c r="AU302" s="18" t="s">
        <v>83</v>
      </c>
    </row>
    <row r="303" s="13" customFormat="1">
      <c r="A303" s="13"/>
      <c r="B303" s="224"/>
      <c r="C303" s="225"/>
      <c r="D303" s="219" t="s">
        <v>139</v>
      </c>
      <c r="E303" s="226" t="s">
        <v>19</v>
      </c>
      <c r="F303" s="227" t="s">
        <v>327</v>
      </c>
      <c r="G303" s="225"/>
      <c r="H303" s="228">
        <v>5050.6899999999996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139</v>
      </c>
      <c r="AU303" s="234" t="s">
        <v>83</v>
      </c>
      <c r="AV303" s="13" t="s">
        <v>83</v>
      </c>
      <c r="AW303" s="13" t="s">
        <v>35</v>
      </c>
      <c r="AX303" s="13" t="s">
        <v>73</v>
      </c>
      <c r="AY303" s="234" t="s">
        <v>128</v>
      </c>
    </row>
    <row r="304" s="13" customFormat="1">
      <c r="A304" s="13"/>
      <c r="B304" s="224"/>
      <c r="C304" s="225"/>
      <c r="D304" s="219" t="s">
        <v>139</v>
      </c>
      <c r="E304" s="226" t="s">
        <v>19</v>
      </c>
      <c r="F304" s="227" t="s">
        <v>328</v>
      </c>
      <c r="G304" s="225"/>
      <c r="H304" s="228">
        <v>830.47000000000003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139</v>
      </c>
      <c r="AU304" s="234" t="s">
        <v>83</v>
      </c>
      <c r="AV304" s="13" t="s">
        <v>83</v>
      </c>
      <c r="AW304" s="13" t="s">
        <v>35</v>
      </c>
      <c r="AX304" s="13" t="s">
        <v>73</v>
      </c>
      <c r="AY304" s="234" t="s">
        <v>128</v>
      </c>
    </row>
    <row r="305" s="13" customFormat="1">
      <c r="A305" s="13"/>
      <c r="B305" s="224"/>
      <c r="C305" s="225"/>
      <c r="D305" s="219" t="s">
        <v>139</v>
      </c>
      <c r="E305" s="226" t="s">
        <v>19</v>
      </c>
      <c r="F305" s="227" t="s">
        <v>167</v>
      </c>
      <c r="G305" s="225"/>
      <c r="H305" s="228">
        <v>379.45999999999998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139</v>
      </c>
      <c r="AU305" s="234" t="s">
        <v>83</v>
      </c>
      <c r="AV305" s="13" t="s">
        <v>83</v>
      </c>
      <c r="AW305" s="13" t="s">
        <v>35</v>
      </c>
      <c r="AX305" s="13" t="s">
        <v>73</v>
      </c>
      <c r="AY305" s="234" t="s">
        <v>128</v>
      </c>
    </row>
    <row r="306" s="13" customFormat="1">
      <c r="A306" s="13"/>
      <c r="B306" s="224"/>
      <c r="C306" s="225"/>
      <c r="D306" s="219" t="s">
        <v>139</v>
      </c>
      <c r="E306" s="226" t="s">
        <v>19</v>
      </c>
      <c r="F306" s="227" t="s">
        <v>176</v>
      </c>
      <c r="G306" s="225"/>
      <c r="H306" s="228">
        <v>566.07000000000005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139</v>
      </c>
      <c r="AU306" s="234" t="s">
        <v>83</v>
      </c>
      <c r="AV306" s="13" t="s">
        <v>83</v>
      </c>
      <c r="AW306" s="13" t="s">
        <v>35</v>
      </c>
      <c r="AX306" s="13" t="s">
        <v>73</v>
      </c>
      <c r="AY306" s="234" t="s">
        <v>128</v>
      </c>
    </row>
    <row r="307" s="13" customFormat="1">
      <c r="A307" s="13"/>
      <c r="B307" s="224"/>
      <c r="C307" s="225"/>
      <c r="D307" s="219" t="s">
        <v>139</v>
      </c>
      <c r="E307" s="226" t="s">
        <v>19</v>
      </c>
      <c r="F307" s="227" t="s">
        <v>169</v>
      </c>
      <c r="G307" s="225"/>
      <c r="H307" s="228">
        <v>92.450000000000003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139</v>
      </c>
      <c r="AU307" s="234" t="s">
        <v>83</v>
      </c>
      <c r="AV307" s="13" t="s">
        <v>83</v>
      </c>
      <c r="AW307" s="13" t="s">
        <v>35</v>
      </c>
      <c r="AX307" s="13" t="s">
        <v>73</v>
      </c>
      <c r="AY307" s="234" t="s">
        <v>128</v>
      </c>
    </row>
    <row r="308" s="13" customFormat="1">
      <c r="A308" s="13"/>
      <c r="B308" s="224"/>
      <c r="C308" s="225"/>
      <c r="D308" s="219" t="s">
        <v>139</v>
      </c>
      <c r="E308" s="226" t="s">
        <v>19</v>
      </c>
      <c r="F308" s="227" t="s">
        <v>170</v>
      </c>
      <c r="G308" s="225"/>
      <c r="H308" s="228">
        <v>35.630000000000003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139</v>
      </c>
      <c r="AU308" s="234" t="s">
        <v>83</v>
      </c>
      <c r="AV308" s="13" t="s">
        <v>83</v>
      </c>
      <c r="AW308" s="13" t="s">
        <v>35</v>
      </c>
      <c r="AX308" s="13" t="s">
        <v>73</v>
      </c>
      <c r="AY308" s="234" t="s">
        <v>128</v>
      </c>
    </row>
    <row r="309" s="13" customFormat="1">
      <c r="A309" s="13"/>
      <c r="B309" s="224"/>
      <c r="C309" s="225"/>
      <c r="D309" s="219" t="s">
        <v>139</v>
      </c>
      <c r="E309" s="226" t="s">
        <v>19</v>
      </c>
      <c r="F309" s="227" t="s">
        <v>329</v>
      </c>
      <c r="G309" s="225"/>
      <c r="H309" s="228">
        <v>16.960000000000001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139</v>
      </c>
      <c r="AU309" s="234" t="s">
        <v>83</v>
      </c>
      <c r="AV309" s="13" t="s">
        <v>83</v>
      </c>
      <c r="AW309" s="13" t="s">
        <v>35</v>
      </c>
      <c r="AX309" s="13" t="s">
        <v>73</v>
      </c>
      <c r="AY309" s="234" t="s">
        <v>128</v>
      </c>
    </row>
    <row r="310" s="14" customFormat="1">
      <c r="A310" s="14"/>
      <c r="B310" s="235"/>
      <c r="C310" s="236"/>
      <c r="D310" s="219" t="s">
        <v>139</v>
      </c>
      <c r="E310" s="237" t="s">
        <v>19</v>
      </c>
      <c r="F310" s="238" t="s">
        <v>144</v>
      </c>
      <c r="G310" s="236"/>
      <c r="H310" s="239">
        <v>6971.7299999999996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139</v>
      </c>
      <c r="AU310" s="245" t="s">
        <v>83</v>
      </c>
      <c r="AV310" s="14" t="s">
        <v>135</v>
      </c>
      <c r="AW310" s="14" t="s">
        <v>35</v>
      </c>
      <c r="AX310" s="14" t="s">
        <v>81</v>
      </c>
      <c r="AY310" s="245" t="s">
        <v>128</v>
      </c>
    </row>
    <row r="311" s="2" customFormat="1" ht="16.5" customHeight="1">
      <c r="A311" s="39"/>
      <c r="B311" s="40"/>
      <c r="C311" s="246" t="s">
        <v>330</v>
      </c>
      <c r="D311" s="246" t="s">
        <v>145</v>
      </c>
      <c r="E311" s="247" t="s">
        <v>331</v>
      </c>
      <c r="F311" s="248" t="s">
        <v>19</v>
      </c>
      <c r="G311" s="249" t="s">
        <v>332</v>
      </c>
      <c r="H311" s="250">
        <v>1791.1600000000001</v>
      </c>
      <c r="I311" s="251"/>
      <c r="J311" s="252">
        <f>ROUND(I311*H311,2)</f>
        <v>0</v>
      </c>
      <c r="K311" s="248" t="s">
        <v>133</v>
      </c>
      <c r="L311" s="45"/>
      <c r="M311" s="253" t="s">
        <v>19</v>
      </c>
      <c r="N311" s="254" t="s">
        <v>44</v>
      </c>
      <c r="O311" s="85"/>
      <c r="P311" s="215">
        <f>O311*H311</f>
        <v>0</v>
      </c>
      <c r="Q311" s="215">
        <v>0</v>
      </c>
      <c r="R311" s="215">
        <f>Q311*H311</f>
        <v>0</v>
      </c>
      <c r="S311" s="215">
        <v>0.28999999999999998</v>
      </c>
      <c r="T311" s="216">
        <f>S311*H311</f>
        <v>519.43639999999994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135</v>
      </c>
      <c r="AT311" s="217" t="s">
        <v>145</v>
      </c>
      <c r="AU311" s="217" t="s">
        <v>83</v>
      </c>
      <c r="AY311" s="18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81</v>
      </c>
      <c r="BK311" s="218">
        <f>ROUND(I311*H311,2)</f>
        <v>0</v>
      </c>
      <c r="BL311" s="18" t="s">
        <v>135</v>
      </c>
      <c r="BM311" s="217" t="s">
        <v>333</v>
      </c>
    </row>
    <row r="312" s="2" customFormat="1">
      <c r="A312" s="39"/>
      <c r="B312" s="40"/>
      <c r="C312" s="41"/>
      <c r="D312" s="219" t="s">
        <v>137</v>
      </c>
      <c r="E312" s="41"/>
      <c r="F312" s="220" t="s">
        <v>334</v>
      </c>
      <c r="G312" s="41"/>
      <c r="H312" s="41"/>
      <c r="I312" s="221"/>
      <c r="J312" s="41"/>
      <c r="K312" s="41"/>
      <c r="L312" s="45"/>
      <c r="M312" s="222"/>
      <c r="N312" s="223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137</v>
      </c>
      <c r="AU312" s="18" t="s">
        <v>83</v>
      </c>
    </row>
    <row r="313" s="2" customFormat="1">
      <c r="A313" s="39"/>
      <c r="B313" s="40"/>
      <c r="C313" s="41"/>
      <c r="D313" s="255" t="s">
        <v>150</v>
      </c>
      <c r="E313" s="41"/>
      <c r="F313" s="256" t="s">
        <v>335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150</v>
      </c>
      <c r="AU313" s="18" t="s">
        <v>83</v>
      </c>
    </row>
    <row r="314" s="2" customFormat="1">
      <c r="A314" s="39"/>
      <c r="B314" s="40"/>
      <c r="C314" s="41"/>
      <c r="D314" s="219" t="s">
        <v>152</v>
      </c>
      <c r="E314" s="41"/>
      <c r="F314" s="257" t="s">
        <v>336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152</v>
      </c>
      <c r="AU314" s="18" t="s">
        <v>83</v>
      </c>
    </row>
    <row r="315" s="13" customFormat="1">
      <c r="A315" s="13"/>
      <c r="B315" s="224"/>
      <c r="C315" s="225"/>
      <c r="D315" s="219" t="s">
        <v>139</v>
      </c>
      <c r="E315" s="226" t="s">
        <v>19</v>
      </c>
      <c r="F315" s="227" t="s">
        <v>337</v>
      </c>
      <c r="G315" s="225"/>
      <c r="H315" s="228">
        <v>345.5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139</v>
      </c>
      <c r="AU315" s="234" t="s">
        <v>83</v>
      </c>
      <c r="AV315" s="13" t="s">
        <v>83</v>
      </c>
      <c r="AW315" s="13" t="s">
        <v>35</v>
      </c>
      <c r="AX315" s="13" t="s">
        <v>73</v>
      </c>
      <c r="AY315" s="234" t="s">
        <v>128</v>
      </c>
    </row>
    <row r="316" s="13" customFormat="1">
      <c r="A316" s="13"/>
      <c r="B316" s="224"/>
      <c r="C316" s="225"/>
      <c r="D316" s="219" t="s">
        <v>139</v>
      </c>
      <c r="E316" s="226" t="s">
        <v>19</v>
      </c>
      <c r="F316" s="227" t="s">
        <v>338</v>
      </c>
      <c r="G316" s="225"/>
      <c r="H316" s="228">
        <v>1445.6600000000001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139</v>
      </c>
      <c r="AU316" s="234" t="s">
        <v>83</v>
      </c>
      <c r="AV316" s="13" t="s">
        <v>83</v>
      </c>
      <c r="AW316" s="13" t="s">
        <v>35</v>
      </c>
      <c r="AX316" s="13" t="s">
        <v>73</v>
      </c>
      <c r="AY316" s="234" t="s">
        <v>128</v>
      </c>
    </row>
    <row r="317" s="14" customFormat="1">
      <c r="A317" s="14"/>
      <c r="B317" s="235"/>
      <c r="C317" s="236"/>
      <c r="D317" s="219" t="s">
        <v>139</v>
      </c>
      <c r="E317" s="237" t="s">
        <v>19</v>
      </c>
      <c r="F317" s="238" t="s">
        <v>144</v>
      </c>
      <c r="G317" s="236"/>
      <c r="H317" s="239">
        <v>1791.1600000000001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139</v>
      </c>
      <c r="AU317" s="245" t="s">
        <v>83</v>
      </c>
      <c r="AV317" s="14" t="s">
        <v>135</v>
      </c>
      <c r="AW317" s="14" t="s">
        <v>35</v>
      </c>
      <c r="AX317" s="14" t="s">
        <v>81</v>
      </c>
      <c r="AY317" s="245" t="s">
        <v>128</v>
      </c>
    </row>
    <row r="318" s="2" customFormat="1" ht="16.5" customHeight="1">
      <c r="A318" s="39"/>
      <c r="B318" s="40"/>
      <c r="C318" s="246" t="s">
        <v>339</v>
      </c>
      <c r="D318" s="246" t="s">
        <v>145</v>
      </c>
      <c r="E318" s="247" t="s">
        <v>340</v>
      </c>
      <c r="F318" s="248" t="s">
        <v>19</v>
      </c>
      <c r="G318" s="249" t="s">
        <v>332</v>
      </c>
      <c r="H318" s="250">
        <v>235.47</v>
      </c>
      <c r="I318" s="251"/>
      <c r="J318" s="252">
        <f>ROUND(I318*H318,2)</f>
        <v>0</v>
      </c>
      <c r="K318" s="248" t="s">
        <v>133</v>
      </c>
      <c r="L318" s="45"/>
      <c r="M318" s="253" t="s">
        <v>19</v>
      </c>
      <c r="N318" s="254" t="s">
        <v>44</v>
      </c>
      <c r="O318" s="85"/>
      <c r="P318" s="215">
        <f>O318*H318</f>
        <v>0</v>
      </c>
      <c r="Q318" s="215">
        <v>0</v>
      </c>
      <c r="R318" s="215">
        <f>Q318*H318</f>
        <v>0</v>
      </c>
      <c r="S318" s="215">
        <v>0.040000000000000001</v>
      </c>
      <c r="T318" s="216">
        <f>S318*H318</f>
        <v>9.4188000000000009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135</v>
      </c>
      <c r="AT318" s="217" t="s">
        <v>145</v>
      </c>
      <c r="AU318" s="217" t="s">
        <v>83</v>
      </c>
      <c r="AY318" s="18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81</v>
      </c>
      <c r="BK318" s="218">
        <f>ROUND(I318*H318,2)</f>
        <v>0</v>
      </c>
      <c r="BL318" s="18" t="s">
        <v>135</v>
      </c>
      <c r="BM318" s="217" t="s">
        <v>341</v>
      </c>
    </row>
    <row r="319" s="2" customFormat="1">
      <c r="A319" s="39"/>
      <c r="B319" s="40"/>
      <c r="C319" s="41"/>
      <c r="D319" s="219" t="s">
        <v>137</v>
      </c>
      <c r="E319" s="41"/>
      <c r="F319" s="220" t="s">
        <v>342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137</v>
      </c>
      <c r="AU319" s="18" t="s">
        <v>83</v>
      </c>
    </row>
    <row r="320" s="2" customFormat="1">
      <c r="A320" s="39"/>
      <c r="B320" s="40"/>
      <c r="C320" s="41"/>
      <c r="D320" s="255" t="s">
        <v>150</v>
      </c>
      <c r="E320" s="41"/>
      <c r="F320" s="256" t="s">
        <v>343</v>
      </c>
      <c r="G320" s="41"/>
      <c r="H320" s="41"/>
      <c r="I320" s="221"/>
      <c r="J320" s="41"/>
      <c r="K320" s="41"/>
      <c r="L320" s="45"/>
      <c r="M320" s="222"/>
      <c r="N320" s="223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150</v>
      </c>
      <c r="AU320" s="18" t="s">
        <v>83</v>
      </c>
    </row>
    <row r="321" s="13" customFormat="1">
      <c r="A321" s="13"/>
      <c r="B321" s="224"/>
      <c r="C321" s="225"/>
      <c r="D321" s="219" t="s">
        <v>139</v>
      </c>
      <c r="E321" s="226" t="s">
        <v>19</v>
      </c>
      <c r="F321" s="227" t="s">
        <v>344</v>
      </c>
      <c r="G321" s="225"/>
      <c r="H321" s="228">
        <v>235.47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139</v>
      </c>
      <c r="AU321" s="234" t="s">
        <v>83</v>
      </c>
      <c r="AV321" s="13" t="s">
        <v>83</v>
      </c>
      <c r="AW321" s="13" t="s">
        <v>35</v>
      </c>
      <c r="AX321" s="13" t="s">
        <v>73</v>
      </c>
      <c r="AY321" s="234" t="s">
        <v>128</v>
      </c>
    </row>
    <row r="322" s="14" customFormat="1">
      <c r="A322" s="14"/>
      <c r="B322" s="235"/>
      <c r="C322" s="236"/>
      <c r="D322" s="219" t="s">
        <v>139</v>
      </c>
      <c r="E322" s="237" t="s">
        <v>19</v>
      </c>
      <c r="F322" s="238" t="s">
        <v>144</v>
      </c>
      <c r="G322" s="236"/>
      <c r="H322" s="239">
        <v>235.47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139</v>
      </c>
      <c r="AU322" s="245" t="s">
        <v>83</v>
      </c>
      <c r="AV322" s="14" t="s">
        <v>135</v>
      </c>
      <c r="AW322" s="14" t="s">
        <v>35</v>
      </c>
      <c r="AX322" s="14" t="s">
        <v>81</v>
      </c>
      <c r="AY322" s="245" t="s">
        <v>128</v>
      </c>
    </row>
    <row r="323" s="2" customFormat="1" ht="16.5" customHeight="1">
      <c r="A323" s="39"/>
      <c r="B323" s="40"/>
      <c r="C323" s="246" t="s">
        <v>345</v>
      </c>
      <c r="D323" s="246" t="s">
        <v>145</v>
      </c>
      <c r="E323" s="247" t="s">
        <v>346</v>
      </c>
      <c r="F323" s="248" t="s">
        <v>19</v>
      </c>
      <c r="G323" s="249" t="s">
        <v>147</v>
      </c>
      <c r="H323" s="250">
        <v>290.56999999999999</v>
      </c>
      <c r="I323" s="251"/>
      <c r="J323" s="252">
        <f>ROUND(I323*H323,2)</f>
        <v>0</v>
      </c>
      <c r="K323" s="248" t="s">
        <v>133</v>
      </c>
      <c r="L323" s="45"/>
      <c r="M323" s="253" t="s">
        <v>19</v>
      </c>
      <c r="N323" s="254" t="s">
        <v>44</v>
      </c>
      <c r="O323" s="85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135</v>
      </c>
      <c r="AT323" s="217" t="s">
        <v>145</v>
      </c>
      <c r="AU323" s="217" t="s">
        <v>83</v>
      </c>
      <c r="AY323" s="18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81</v>
      </c>
      <c r="BK323" s="218">
        <f>ROUND(I323*H323,2)</f>
        <v>0</v>
      </c>
      <c r="BL323" s="18" t="s">
        <v>135</v>
      </c>
      <c r="BM323" s="217" t="s">
        <v>347</v>
      </c>
    </row>
    <row r="324" s="2" customFormat="1">
      <c r="A324" s="39"/>
      <c r="B324" s="40"/>
      <c r="C324" s="41"/>
      <c r="D324" s="219" t="s">
        <v>137</v>
      </c>
      <c r="E324" s="41"/>
      <c r="F324" s="220" t="s">
        <v>348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137</v>
      </c>
      <c r="AU324" s="18" t="s">
        <v>83</v>
      </c>
    </row>
    <row r="325" s="2" customFormat="1">
      <c r="A325" s="39"/>
      <c r="B325" s="40"/>
      <c r="C325" s="41"/>
      <c r="D325" s="255" t="s">
        <v>150</v>
      </c>
      <c r="E325" s="41"/>
      <c r="F325" s="256" t="s">
        <v>349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150</v>
      </c>
      <c r="AU325" s="18" t="s">
        <v>83</v>
      </c>
    </row>
    <row r="326" s="13" customFormat="1">
      <c r="A326" s="13"/>
      <c r="B326" s="224"/>
      <c r="C326" s="225"/>
      <c r="D326" s="219" t="s">
        <v>139</v>
      </c>
      <c r="E326" s="226" t="s">
        <v>19</v>
      </c>
      <c r="F326" s="227" t="s">
        <v>350</v>
      </c>
      <c r="G326" s="225"/>
      <c r="H326" s="228">
        <v>290.56999999999999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139</v>
      </c>
      <c r="AU326" s="234" t="s">
        <v>83</v>
      </c>
      <c r="AV326" s="13" t="s">
        <v>83</v>
      </c>
      <c r="AW326" s="13" t="s">
        <v>35</v>
      </c>
      <c r="AX326" s="13" t="s">
        <v>73</v>
      </c>
      <c r="AY326" s="234" t="s">
        <v>128</v>
      </c>
    </row>
    <row r="327" s="14" customFormat="1">
      <c r="A327" s="14"/>
      <c r="B327" s="235"/>
      <c r="C327" s="236"/>
      <c r="D327" s="219" t="s">
        <v>139</v>
      </c>
      <c r="E327" s="237" t="s">
        <v>19</v>
      </c>
      <c r="F327" s="238" t="s">
        <v>144</v>
      </c>
      <c r="G327" s="236"/>
      <c r="H327" s="239">
        <v>290.56999999999999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139</v>
      </c>
      <c r="AU327" s="245" t="s">
        <v>83</v>
      </c>
      <c r="AV327" s="14" t="s">
        <v>135</v>
      </c>
      <c r="AW327" s="14" t="s">
        <v>35</v>
      </c>
      <c r="AX327" s="14" t="s">
        <v>81</v>
      </c>
      <c r="AY327" s="245" t="s">
        <v>128</v>
      </c>
    </row>
    <row r="328" s="2" customFormat="1" ht="16.5" customHeight="1">
      <c r="A328" s="39"/>
      <c r="B328" s="40"/>
      <c r="C328" s="246" t="s">
        <v>351</v>
      </c>
      <c r="D328" s="246" t="s">
        <v>145</v>
      </c>
      <c r="E328" s="247" t="s">
        <v>352</v>
      </c>
      <c r="F328" s="248" t="s">
        <v>19</v>
      </c>
      <c r="G328" s="249" t="s">
        <v>353</v>
      </c>
      <c r="H328" s="250">
        <v>3295.2600000000002</v>
      </c>
      <c r="I328" s="251"/>
      <c r="J328" s="252">
        <f>ROUND(I328*H328,2)</f>
        <v>0</v>
      </c>
      <c r="K328" s="248" t="s">
        <v>133</v>
      </c>
      <c r="L328" s="45"/>
      <c r="M328" s="253" t="s">
        <v>19</v>
      </c>
      <c r="N328" s="254" t="s">
        <v>44</v>
      </c>
      <c r="O328" s="85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135</v>
      </c>
      <c r="AT328" s="217" t="s">
        <v>145</v>
      </c>
      <c r="AU328" s="217" t="s">
        <v>83</v>
      </c>
      <c r="AY328" s="18" t="s">
        <v>128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81</v>
      </c>
      <c r="BK328" s="218">
        <f>ROUND(I328*H328,2)</f>
        <v>0</v>
      </c>
      <c r="BL328" s="18" t="s">
        <v>135</v>
      </c>
      <c r="BM328" s="217" t="s">
        <v>354</v>
      </c>
    </row>
    <row r="329" s="2" customFormat="1">
      <c r="A329" s="39"/>
      <c r="B329" s="40"/>
      <c r="C329" s="41"/>
      <c r="D329" s="219" t="s">
        <v>137</v>
      </c>
      <c r="E329" s="41"/>
      <c r="F329" s="220" t="s">
        <v>355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137</v>
      </c>
      <c r="AU329" s="18" t="s">
        <v>83</v>
      </c>
    </row>
    <row r="330" s="2" customFormat="1">
      <c r="A330" s="39"/>
      <c r="B330" s="40"/>
      <c r="C330" s="41"/>
      <c r="D330" s="255" t="s">
        <v>150</v>
      </c>
      <c r="E330" s="41"/>
      <c r="F330" s="256" t="s">
        <v>356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150</v>
      </c>
      <c r="AU330" s="18" t="s">
        <v>83</v>
      </c>
    </row>
    <row r="331" s="13" customFormat="1">
      <c r="A331" s="13"/>
      <c r="B331" s="224"/>
      <c r="C331" s="225"/>
      <c r="D331" s="219" t="s">
        <v>139</v>
      </c>
      <c r="E331" s="226" t="s">
        <v>19</v>
      </c>
      <c r="F331" s="227" t="s">
        <v>357</v>
      </c>
      <c r="G331" s="225"/>
      <c r="H331" s="228">
        <v>413.06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139</v>
      </c>
      <c r="AU331" s="234" t="s">
        <v>83</v>
      </c>
      <c r="AV331" s="13" t="s">
        <v>83</v>
      </c>
      <c r="AW331" s="13" t="s">
        <v>35</v>
      </c>
      <c r="AX331" s="13" t="s">
        <v>73</v>
      </c>
      <c r="AY331" s="234" t="s">
        <v>128</v>
      </c>
    </row>
    <row r="332" s="13" customFormat="1">
      <c r="A332" s="13"/>
      <c r="B332" s="224"/>
      <c r="C332" s="225"/>
      <c r="D332" s="219" t="s">
        <v>139</v>
      </c>
      <c r="E332" s="226" t="s">
        <v>19</v>
      </c>
      <c r="F332" s="227" t="s">
        <v>358</v>
      </c>
      <c r="G332" s="225"/>
      <c r="H332" s="228">
        <v>159.09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139</v>
      </c>
      <c r="AU332" s="234" t="s">
        <v>83</v>
      </c>
      <c r="AV332" s="13" t="s">
        <v>83</v>
      </c>
      <c r="AW332" s="13" t="s">
        <v>35</v>
      </c>
      <c r="AX332" s="13" t="s">
        <v>73</v>
      </c>
      <c r="AY332" s="234" t="s">
        <v>128</v>
      </c>
    </row>
    <row r="333" s="13" customFormat="1">
      <c r="A333" s="13"/>
      <c r="B333" s="224"/>
      <c r="C333" s="225"/>
      <c r="D333" s="219" t="s">
        <v>139</v>
      </c>
      <c r="E333" s="226" t="s">
        <v>19</v>
      </c>
      <c r="F333" s="227" t="s">
        <v>359</v>
      </c>
      <c r="G333" s="225"/>
      <c r="H333" s="228">
        <v>178.93000000000001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139</v>
      </c>
      <c r="AU333" s="234" t="s">
        <v>83</v>
      </c>
      <c r="AV333" s="13" t="s">
        <v>83</v>
      </c>
      <c r="AW333" s="13" t="s">
        <v>35</v>
      </c>
      <c r="AX333" s="13" t="s">
        <v>73</v>
      </c>
      <c r="AY333" s="234" t="s">
        <v>128</v>
      </c>
    </row>
    <row r="334" s="13" customFormat="1">
      <c r="A334" s="13"/>
      <c r="B334" s="224"/>
      <c r="C334" s="225"/>
      <c r="D334" s="219" t="s">
        <v>139</v>
      </c>
      <c r="E334" s="226" t="s">
        <v>19</v>
      </c>
      <c r="F334" s="227" t="s">
        <v>360</v>
      </c>
      <c r="G334" s="225"/>
      <c r="H334" s="228">
        <v>17.93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139</v>
      </c>
      <c r="AU334" s="234" t="s">
        <v>83</v>
      </c>
      <c r="AV334" s="13" t="s">
        <v>83</v>
      </c>
      <c r="AW334" s="13" t="s">
        <v>35</v>
      </c>
      <c r="AX334" s="13" t="s">
        <v>73</v>
      </c>
      <c r="AY334" s="234" t="s">
        <v>128</v>
      </c>
    </row>
    <row r="335" s="13" customFormat="1">
      <c r="A335" s="13"/>
      <c r="B335" s="224"/>
      <c r="C335" s="225"/>
      <c r="D335" s="219" t="s">
        <v>139</v>
      </c>
      <c r="E335" s="226" t="s">
        <v>19</v>
      </c>
      <c r="F335" s="227" t="s">
        <v>361</v>
      </c>
      <c r="G335" s="225"/>
      <c r="H335" s="228">
        <v>12.210000000000001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139</v>
      </c>
      <c r="AU335" s="234" t="s">
        <v>83</v>
      </c>
      <c r="AV335" s="13" t="s">
        <v>83</v>
      </c>
      <c r="AW335" s="13" t="s">
        <v>35</v>
      </c>
      <c r="AX335" s="13" t="s">
        <v>73</v>
      </c>
      <c r="AY335" s="234" t="s">
        <v>128</v>
      </c>
    </row>
    <row r="336" s="13" customFormat="1">
      <c r="A336" s="13"/>
      <c r="B336" s="224"/>
      <c r="C336" s="225"/>
      <c r="D336" s="219" t="s">
        <v>139</v>
      </c>
      <c r="E336" s="226" t="s">
        <v>19</v>
      </c>
      <c r="F336" s="227" t="s">
        <v>362</v>
      </c>
      <c r="G336" s="225"/>
      <c r="H336" s="228">
        <v>3.6600000000000001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139</v>
      </c>
      <c r="AU336" s="234" t="s">
        <v>83</v>
      </c>
      <c r="AV336" s="13" t="s">
        <v>83</v>
      </c>
      <c r="AW336" s="13" t="s">
        <v>35</v>
      </c>
      <c r="AX336" s="13" t="s">
        <v>73</v>
      </c>
      <c r="AY336" s="234" t="s">
        <v>128</v>
      </c>
    </row>
    <row r="337" s="13" customFormat="1">
      <c r="A337" s="13"/>
      <c r="B337" s="224"/>
      <c r="C337" s="225"/>
      <c r="D337" s="219" t="s">
        <v>139</v>
      </c>
      <c r="E337" s="226" t="s">
        <v>19</v>
      </c>
      <c r="F337" s="227" t="s">
        <v>363</v>
      </c>
      <c r="G337" s="225"/>
      <c r="H337" s="228">
        <v>42.299999999999997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139</v>
      </c>
      <c r="AU337" s="234" t="s">
        <v>83</v>
      </c>
      <c r="AV337" s="13" t="s">
        <v>83</v>
      </c>
      <c r="AW337" s="13" t="s">
        <v>35</v>
      </c>
      <c r="AX337" s="13" t="s">
        <v>73</v>
      </c>
      <c r="AY337" s="234" t="s">
        <v>128</v>
      </c>
    </row>
    <row r="338" s="13" customFormat="1">
      <c r="A338" s="13"/>
      <c r="B338" s="224"/>
      <c r="C338" s="225"/>
      <c r="D338" s="219" t="s">
        <v>139</v>
      </c>
      <c r="E338" s="226" t="s">
        <v>19</v>
      </c>
      <c r="F338" s="227" t="s">
        <v>364</v>
      </c>
      <c r="G338" s="225"/>
      <c r="H338" s="228">
        <v>1642.5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139</v>
      </c>
      <c r="AU338" s="234" t="s">
        <v>83</v>
      </c>
      <c r="AV338" s="13" t="s">
        <v>83</v>
      </c>
      <c r="AW338" s="13" t="s">
        <v>35</v>
      </c>
      <c r="AX338" s="13" t="s">
        <v>73</v>
      </c>
      <c r="AY338" s="234" t="s">
        <v>128</v>
      </c>
    </row>
    <row r="339" s="13" customFormat="1">
      <c r="A339" s="13"/>
      <c r="B339" s="224"/>
      <c r="C339" s="225"/>
      <c r="D339" s="219" t="s">
        <v>139</v>
      </c>
      <c r="E339" s="226" t="s">
        <v>19</v>
      </c>
      <c r="F339" s="227" t="s">
        <v>365</v>
      </c>
      <c r="G339" s="225"/>
      <c r="H339" s="228">
        <v>265.75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139</v>
      </c>
      <c r="AU339" s="234" t="s">
        <v>83</v>
      </c>
      <c r="AV339" s="13" t="s">
        <v>83</v>
      </c>
      <c r="AW339" s="13" t="s">
        <v>35</v>
      </c>
      <c r="AX339" s="13" t="s">
        <v>73</v>
      </c>
      <c r="AY339" s="234" t="s">
        <v>128</v>
      </c>
    </row>
    <row r="340" s="13" customFormat="1">
      <c r="A340" s="13"/>
      <c r="B340" s="224"/>
      <c r="C340" s="225"/>
      <c r="D340" s="219" t="s">
        <v>139</v>
      </c>
      <c r="E340" s="226" t="s">
        <v>19</v>
      </c>
      <c r="F340" s="227" t="s">
        <v>366</v>
      </c>
      <c r="G340" s="225"/>
      <c r="H340" s="228">
        <v>440.38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139</v>
      </c>
      <c r="AU340" s="234" t="s">
        <v>83</v>
      </c>
      <c r="AV340" s="13" t="s">
        <v>83</v>
      </c>
      <c r="AW340" s="13" t="s">
        <v>35</v>
      </c>
      <c r="AX340" s="13" t="s">
        <v>73</v>
      </c>
      <c r="AY340" s="234" t="s">
        <v>128</v>
      </c>
    </row>
    <row r="341" s="13" customFormat="1">
      <c r="A341" s="13"/>
      <c r="B341" s="224"/>
      <c r="C341" s="225"/>
      <c r="D341" s="219" t="s">
        <v>139</v>
      </c>
      <c r="E341" s="226" t="s">
        <v>19</v>
      </c>
      <c r="F341" s="227" t="s">
        <v>367</v>
      </c>
      <c r="G341" s="225"/>
      <c r="H341" s="228">
        <v>73.689999999999998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139</v>
      </c>
      <c r="AU341" s="234" t="s">
        <v>83</v>
      </c>
      <c r="AV341" s="13" t="s">
        <v>83</v>
      </c>
      <c r="AW341" s="13" t="s">
        <v>35</v>
      </c>
      <c r="AX341" s="13" t="s">
        <v>73</v>
      </c>
      <c r="AY341" s="234" t="s">
        <v>128</v>
      </c>
    </row>
    <row r="342" s="13" customFormat="1">
      <c r="A342" s="13"/>
      <c r="B342" s="224"/>
      <c r="C342" s="225"/>
      <c r="D342" s="219" t="s">
        <v>139</v>
      </c>
      <c r="E342" s="226" t="s">
        <v>19</v>
      </c>
      <c r="F342" s="227" t="s">
        <v>368</v>
      </c>
      <c r="G342" s="225"/>
      <c r="H342" s="228">
        <v>42.159999999999997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139</v>
      </c>
      <c r="AU342" s="234" t="s">
        <v>83</v>
      </c>
      <c r="AV342" s="13" t="s">
        <v>83</v>
      </c>
      <c r="AW342" s="13" t="s">
        <v>35</v>
      </c>
      <c r="AX342" s="13" t="s">
        <v>73</v>
      </c>
      <c r="AY342" s="234" t="s">
        <v>128</v>
      </c>
    </row>
    <row r="343" s="13" customFormat="1">
      <c r="A343" s="13"/>
      <c r="B343" s="224"/>
      <c r="C343" s="225"/>
      <c r="D343" s="219" t="s">
        <v>139</v>
      </c>
      <c r="E343" s="226" t="s">
        <v>19</v>
      </c>
      <c r="F343" s="227" t="s">
        <v>369</v>
      </c>
      <c r="G343" s="225"/>
      <c r="H343" s="228">
        <v>3.6000000000000001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139</v>
      </c>
      <c r="AU343" s="234" t="s">
        <v>83</v>
      </c>
      <c r="AV343" s="13" t="s">
        <v>83</v>
      </c>
      <c r="AW343" s="13" t="s">
        <v>35</v>
      </c>
      <c r="AX343" s="13" t="s">
        <v>73</v>
      </c>
      <c r="AY343" s="234" t="s">
        <v>128</v>
      </c>
    </row>
    <row r="344" s="14" customFormat="1">
      <c r="A344" s="14"/>
      <c r="B344" s="235"/>
      <c r="C344" s="236"/>
      <c r="D344" s="219" t="s">
        <v>139</v>
      </c>
      <c r="E344" s="237" t="s">
        <v>19</v>
      </c>
      <c r="F344" s="238" t="s">
        <v>144</v>
      </c>
      <c r="G344" s="236"/>
      <c r="H344" s="239">
        <v>3295.2599999999998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139</v>
      </c>
      <c r="AU344" s="245" t="s">
        <v>83</v>
      </c>
      <c r="AV344" s="14" t="s">
        <v>135</v>
      </c>
      <c r="AW344" s="14" t="s">
        <v>35</v>
      </c>
      <c r="AX344" s="14" t="s">
        <v>81</v>
      </c>
      <c r="AY344" s="245" t="s">
        <v>128</v>
      </c>
    </row>
    <row r="345" s="2" customFormat="1" ht="16.5" customHeight="1">
      <c r="A345" s="39"/>
      <c r="B345" s="40"/>
      <c r="C345" s="246" t="s">
        <v>370</v>
      </c>
      <c r="D345" s="246" t="s">
        <v>145</v>
      </c>
      <c r="E345" s="247" t="s">
        <v>371</v>
      </c>
      <c r="F345" s="248" t="s">
        <v>19</v>
      </c>
      <c r="G345" s="249" t="s">
        <v>353</v>
      </c>
      <c r="H345" s="250">
        <v>33</v>
      </c>
      <c r="I345" s="251"/>
      <c r="J345" s="252">
        <f>ROUND(I345*H345,2)</f>
        <v>0</v>
      </c>
      <c r="K345" s="248" t="s">
        <v>19</v>
      </c>
      <c r="L345" s="45"/>
      <c r="M345" s="253" t="s">
        <v>19</v>
      </c>
      <c r="N345" s="254" t="s">
        <v>44</v>
      </c>
      <c r="O345" s="85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135</v>
      </c>
      <c r="AT345" s="217" t="s">
        <v>145</v>
      </c>
      <c r="AU345" s="217" t="s">
        <v>83</v>
      </c>
      <c r="AY345" s="18" t="s">
        <v>128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81</v>
      </c>
      <c r="BK345" s="218">
        <f>ROUND(I345*H345,2)</f>
        <v>0</v>
      </c>
      <c r="BL345" s="18" t="s">
        <v>135</v>
      </c>
      <c r="BM345" s="217" t="s">
        <v>372</v>
      </c>
    </row>
    <row r="346" s="2" customFormat="1">
      <c r="A346" s="39"/>
      <c r="B346" s="40"/>
      <c r="C346" s="41"/>
      <c r="D346" s="219" t="s">
        <v>137</v>
      </c>
      <c r="E346" s="41"/>
      <c r="F346" s="220" t="s">
        <v>373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137</v>
      </c>
      <c r="AU346" s="18" t="s">
        <v>83</v>
      </c>
    </row>
    <row r="347" s="13" customFormat="1">
      <c r="A347" s="13"/>
      <c r="B347" s="224"/>
      <c r="C347" s="225"/>
      <c r="D347" s="219" t="s">
        <v>139</v>
      </c>
      <c r="E347" s="226" t="s">
        <v>19</v>
      </c>
      <c r="F347" s="227" t="s">
        <v>374</v>
      </c>
      <c r="G347" s="225"/>
      <c r="H347" s="228">
        <v>33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139</v>
      </c>
      <c r="AU347" s="234" t="s">
        <v>83</v>
      </c>
      <c r="AV347" s="13" t="s">
        <v>83</v>
      </c>
      <c r="AW347" s="13" t="s">
        <v>35</v>
      </c>
      <c r="AX347" s="13" t="s">
        <v>73</v>
      </c>
      <c r="AY347" s="234" t="s">
        <v>128</v>
      </c>
    </row>
    <row r="348" s="14" customFormat="1">
      <c r="A348" s="14"/>
      <c r="B348" s="235"/>
      <c r="C348" s="236"/>
      <c r="D348" s="219" t="s">
        <v>139</v>
      </c>
      <c r="E348" s="237" t="s">
        <v>19</v>
      </c>
      <c r="F348" s="238" t="s">
        <v>144</v>
      </c>
      <c r="G348" s="236"/>
      <c r="H348" s="239">
        <v>33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139</v>
      </c>
      <c r="AU348" s="245" t="s">
        <v>83</v>
      </c>
      <c r="AV348" s="14" t="s">
        <v>135</v>
      </c>
      <c r="AW348" s="14" t="s">
        <v>35</v>
      </c>
      <c r="AX348" s="14" t="s">
        <v>81</v>
      </c>
      <c r="AY348" s="245" t="s">
        <v>128</v>
      </c>
    </row>
    <row r="349" s="2" customFormat="1" ht="16.5" customHeight="1">
      <c r="A349" s="39"/>
      <c r="B349" s="40"/>
      <c r="C349" s="246" t="s">
        <v>375</v>
      </c>
      <c r="D349" s="246" t="s">
        <v>145</v>
      </c>
      <c r="E349" s="247" t="s">
        <v>376</v>
      </c>
      <c r="F349" s="248" t="s">
        <v>19</v>
      </c>
      <c r="G349" s="249" t="s">
        <v>353</v>
      </c>
      <c r="H349" s="250">
        <v>101.568</v>
      </c>
      <c r="I349" s="251"/>
      <c r="J349" s="252">
        <f>ROUND(I349*H349,2)</f>
        <v>0</v>
      </c>
      <c r="K349" s="248" t="s">
        <v>19</v>
      </c>
      <c r="L349" s="45"/>
      <c r="M349" s="253" t="s">
        <v>19</v>
      </c>
      <c r="N349" s="254" t="s">
        <v>44</v>
      </c>
      <c r="O349" s="85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7" t="s">
        <v>135</v>
      </c>
      <c r="AT349" s="217" t="s">
        <v>145</v>
      </c>
      <c r="AU349" s="217" t="s">
        <v>83</v>
      </c>
      <c r="AY349" s="18" t="s">
        <v>128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81</v>
      </c>
      <c r="BK349" s="218">
        <f>ROUND(I349*H349,2)</f>
        <v>0</v>
      </c>
      <c r="BL349" s="18" t="s">
        <v>135</v>
      </c>
      <c r="BM349" s="217" t="s">
        <v>377</v>
      </c>
    </row>
    <row r="350" s="2" customFormat="1">
      <c r="A350" s="39"/>
      <c r="B350" s="40"/>
      <c r="C350" s="41"/>
      <c r="D350" s="219" t="s">
        <v>137</v>
      </c>
      <c r="E350" s="41"/>
      <c r="F350" s="220" t="s">
        <v>378</v>
      </c>
      <c r="G350" s="41"/>
      <c r="H350" s="41"/>
      <c r="I350" s="221"/>
      <c r="J350" s="41"/>
      <c r="K350" s="41"/>
      <c r="L350" s="45"/>
      <c r="M350" s="222"/>
      <c r="N350" s="223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137</v>
      </c>
      <c r="AU350" s="18" t="s">
        <v>83</v>
      </c>
    </row>
    <row r="351" s="13" customFormat="1">
      <c r="A351" s="13"/>
      <c r="B351" s="224"/>
      <c r="C351" s="225"/>
      <c r="D351" s="219" t="s">
        <v>139</v>
      </c>
      <c r="E351" s="226" t="s">
        <v>19</v>
      </c>
      <c r="F351" s="227" t="s">
        <v>379</v>
      </c>
      <c r="G351" s="225"/>
      <c r="H351" s="228">
        <v>101.568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139</v>
      </c>
      <c r="AU351" s="234" t="s">
        <v>83</v>
      </c>
      <c r="AV351" s="13" t="s">
        <v>83</v>
      </c>
      <c r="AW351" s="13" t="s">
        <v>35</v>
      </c>
      <c r="AX351" s="13" t="s">
        <v>73</v>
      </c>
      <c r="AY351" s="234" t="s">
        <v>128</v>
      </c>
    </row>
    <row r="352" s="14" customFormat="1">
      <c r="A352" s="14"/>
      <c r="B352" s="235"/>
      <c r="C352" s="236"/>
      <c r="D352" s="219" t="s">
        <v>139</v>
      </c>
      <c r="E352" s="237" t="s">
        <v>19</v>
      </c>
      <c r="F352" s="238" t="s">
        <v>144</v>
      </c>
      <c r="G352" s="236"/>
      <c r="H352" s="239">
        <v>101.568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139</v>
      </c>
      <c r="AU352" s="245" t="s">
        <v>83</v>
      </c>
      <c r="AV352" s="14" t="s">
        <v>135</v>
      </c>
      <c r="AW352" s="14" t="s">
        <v>35</v>
      </c>
      <c r="AX352" s="14" t="s">
        <v>81</v>
      </c>
      <c r="AY352" s="245" t="s">
        <v>128</v>
      </c>
    </row>
    <row r="353" s="2" customFormat="1" ht="16.5" customHeight="1">
      <c r="A353" s="39"/>
      <c r="B353" s="40"/>
      <c r="C353" s="246" t="s">
        <v>380</v>
      </c>
      <c r="D353" s="246" t="s">
        <v>145</v>
      </c>
      <c r="E353" s="247" t="s">
        <v>381</v>
      </c>
      <c r="F353" s="248" t="s">
        <v>19</v>
      </c>
      <c r="G353" s="249" t="s">
        <v>353</v>
      </c>
      <c r="H353" s="250">
        <v>3426.2280000000001</v>
      </c>
      <c r="I353" s="251"/>
      <c r="J353" s="252">
        <f>ROUND(I353*H353,2)</f>
        <v>0</v>
      </c>
      <c r="K353" s="248" t="s">
        <v>19</v>
      </c>
      <c r="L353" s="45"/>
      <c r="M353" s="253" t="s">
        <v>19</v>
      </c>
      <c r="N353" s="254" t="s">
        <v>44</v>
      </c>
      <c r="O353" s="85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135</v>
      </c>
      <c r="AT353" s="217" t="s">
        <v>145</v>
      </c>
      <c r="AU353" s="217" t="s">
        <v>83</v>
      </c>
      <c r="AY353" s="18" t="s">
        <v>128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81</v>
      </c>
      <c r="BK353" s="218">
        <f>ROUND(I353*H353,2)</f>
        <v>0</v>
      </c>
      <c r="BL353" s="18" t="s">
        <v>135</v>
      </c>
      <c r="BM353" s="217" t="s">
        <v>382</v>
      </c>
    </row>
    <row r="354" s="2" customFormat="1">
      <c r="A354" s="39"/>
      <c r="B354" s="40"/>
      <c r="C354" s="41"/>
      <c r="D354" s="219" t="s">
        <v>137</v>
      </c>
      <c r="E354" s="41"/>
      <c r="F354" s="220" t="s">
        <v>383</v>
      </c>
      <c r="G354" s="41"/>
      <c r="H354" s="41"/>
      <c r="I354" s="221"/>
      <c r="J354" s="41"/>
      <c r="K354" s="41"/>
      <c r="L354" s="45"/>
      <c r="M354" s="222"/>
      <c r="N354" s="223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137</v>
      </c>
      <c r="AU354" s="18" t="s">
        <v>83</v>
      </c>
    </row>
    <row r="355" s="13" customFormat="1">
      <c r="A355" s="13"/>
      <c r="B355" s="224"/>
      <c r="C355" s="225"/>
      <c r="D355" s="219" t="s">
        <v>139</v>
      </c>
      <c r="E355" s="226" t="s">
        <v>19</v>
      </c>
      <c r="F355" s="227" t="s">
        <v>357</v>
      </c>
      <c r="G355" s="225"/>
      <c r="H355" s="228">
        <v>413.06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139</v>
      </c>
      <c r="AU355" s="234" t="s">
        <v>83</v>
      </c>
      <c r="AV355" s="13" t="s">
        <v>83</v>
      </c>
      <c r="AW355" s="13" t="s">
        <v>35</v>
      </c>
      <c r="AX355" s="13" t="s">
        <v>73</v>
      </c>
      <c r="AY355" s="234" t="s">
        <v>128</v>
      </c>
    </row>
    <row r="356" s="13" customFormat="1">
      <c r="A356" s="13"/>
      <c r="B356" s="224"/>
      <c r="C356" s="225"/>
      <c r="D356" s="219" t="s">
        <v>139</v>
      </c>
      <c r="E356" s="226" t="s">
        <v>19</v>
      </c>
      <c r="F356" s="227" t="s">
        <v>358</v>
      </c>
      <c r="G356" s="225"/>
      <c r="H356" s="228">
        <v>159.09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139</v>
      </c>
      <c r="AU356" s="234" t="s">
        <v>83</v>
      </c>
      <c r="AV356" s="13" t="s">
        <v>83</v>
      </c>
      <c r="AW356" s="13" t="s">
        <v>35</v>
      </c>
      <c r="AX356" s="13" t="s">
        <v>73</v>
      </c>
      <c r="AY356" s="234" t="s">
        <v>128</v>
      </c>
    </row>
    <row r="357" s="13" customFormat="1">
      <c r="A357" s="13"/>
      <c r="B357" s="224"/>
      <c r="C357" s="225"/>
      <c r="D357" s="219" t="s">
        <v>139</v>
      </c>
      <c r="E357" s="226" t="s">
        <v>19</v>
      </c>
      <c r="F357" s="227" t="s">
        <v>384</v>
      </c>
      <c r="G357" s="225"/>
      <c r="H357" s="228">
        <v>42.159999999999997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139</v>
      </c>
      <c r="AU357" s="234" t="s">
        <v>83</v>
      </c>
      <c r="AV357" s="13" t="s">
        <v>83</v>
      </c>
      <c r="AW357" s="13" t="s">
        <v>35</v>
      </c>
      <c r="AX357" s="13" t="s">
        <v>73</v>
      </c>
      <c r="AY357" s="234" t="s">
        <v>128</v>
      </c>
    </row>
    <row r="358" s="13" customFormat="1">
      <c r="A358" s="13"/>
      <c r="B358" s="224"/>
      <c r="C358" s="225"/>
      <c r="D358" s="219" t="s">
        <v>139</v>
      </c>
      <c r="E358" s="226" t="s">
        <v>19</v>
      </c>
      <c r="F358" s="227" t="s">
        <v>359</v>
      </c>
      <c r="G358" s="225"/>
      <c r="H358" s="228">
        <v>178.93000000000001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139</v>
      </c>
      <c r="AU358" s="234" t="s">
        <v>83</v>
      </c>
      <c r="AV358" s="13" t="s">
        <v>83</v>
      </c>
      <c r="AW358" s="13" t="s">
        <v>35</v>
      </c>
      <c r="AX358" s="13" t="s">
        <v>73</v>
      </c>
      <c r="AY358" s="234" t="s">
        <v>128</v>
      </c>
    </row>
    <row r="359" s="13" customFormat="1">
      <c r="A359" s="13"/>
      <c r="B359" s="224"/>
      <c r="C359" s="225"/>
      <c r="D359" s="219" t="s">
        <v>139</v>
      </c>
      <c r="E359" s="226" t="s">
        <v>19</v>
      </c>
      <c r="F359" s="227" t="s">
        <v>360</v>
      </c>
      <c r="G359" s="225"/>
      <c r="H359" s="228">
        <v>17.93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139</v>
      </c>
      <c r="AU359" s="234" t="s">
        <v>83</v>
      </c>
      <c r="AV359" s="13" t="s">
        <v>83</v>
      </c>
      <c r="AW359" s="13" t="s">
        <v>35</v>
      </c>
      <c r="AX359" s="13" t="s">
        <v>73</v>
      </c>
      <c r="AY359" s="234" t="s">
        <v>128</v>
      </c>
    </row>
    <row r="360" s="13" customFormat="1">
      <c r="A360" s="13"/>
      <c r="B360" s="224"/>
      <c r="C360" s="225"/>
      <c r="D360" s="219" t="s">
        <v>139</v>
      </c>
      <c r="E360" s="226" t="s">
        <v>19</v>
      </c>
      <c r="F360" s="227" t="s">
        <v>361</v>
      </c>
      <c r="G360" s="225"/>
      <c r="H360" s="228">
        <v>12.210000000000001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139</v>
      </c>
      <c r="AU360" s="234" t="s">
        <v>83</v>
      </c>
      <c r="AV360" s="13" t="s">
        <v>83</v>
      </c>
      <c r="AW360" s="13" t="s">
        <v>35</v>
      </c>
      <c r="AX360" s="13" t="s">
        <v>73</v>
      </c>
      <c r="AY360" s="234" t="s">
        <v>128</v>
      </c>
    </row>
    <row r="361" s="13" customFormat="1">
      <c r="A361" s="13"/>
      <c r="B361" s="224"/>
      <c r="C361" s="225"/>
      <c r="D361" s="219" t="s">
        <v>139</v>
      </c>
      <c r="E361" s="226" t="s">
        <v>19</v>
      </c>
      <c r="F361" s="227" t="s">
        <v>362</v>
      </c>
      <c r="G361" s="225"/>
      <c r="H361" s="228">
        <v>3.6600000000000001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139</v>
      </c>
      <c r="AU361" s="234" t="s">
        <v>83</v>
      </c>
      <c r="AV361" s="13" t="s">
        <v>83</v>
      </c>
      <c r="AW361" s="13" t="s">
        <v>35</v>
      </c>
      <c r="AX361" s="13" t="s">
        <v>73</v>
      </c>
      <c r="AY361" s="234" t="s">
        <v>128</v>
      </c>
    </row>
    <row r="362" s="13" customFormat="1">
      <c r="A362" s="13"/>
      <c r="B362" s="224"/>
      <c r="C362" s="225"/>
      <c r="D362" s="219" t="s">
        <v>139</v>
      </c>
      <c r="E362" s="226" t="s">
        <v>19</v>
      </c>
      <c r="F362" s="227" t="s">
        <v>363</v>
      </c>
      <c r="G362" s="225"/>
      <c r="H362" s="228">
        <v>42.299999999999997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139</v>
      </c>
      <c r="AU362" s="234" t="s">
        <v>83</v>
      </c>
      <c r="AV362" s="13" t="s">
        <v>83</v>
      </c>
      <c r="AW362" s="13" t="s">
        <v>35</v>
      </c>
      <c r="AX362" s="13" t="s">
        <v>73</v>
      </c>
      <c r="AY362" s="234" t="s">
        <v>128</v>
      </c>
    </row>
    <row r="363" s="13" customFormat="1">
      <c r="A363" s="13"/>
      <c r="B363" s="224"/>
      <c r="C363" s="225"/>
      <c r="D363" s="219" t="s">
        <v>139</v>
      </c>
      <c r="E363" s="226" t="s">
        <v>19</v>
      </c>
      <c r="F363" s="227" t="s">
        <v>364</v>
      </c>
      <c r="G363" s="225"/>
      <c r="H363" s="228">
        <v>1642.5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139</v>
      </c>
      <c r="AU363" s="234" t="s">
        <v>83</v>
      </c>
      <c r="AV363" s="13" t="s">
        <v>83</v>
      </c>
      <c r="AW363" s="13" t="s">
        <v>35</v>
      </c>
      <c r="AX363" s="13" t="s">
        <v>73</v>
      </c>
      <c r="AY363" s="234" t="s">
        <v>128</v>
      </c>
    </row>
    <row r="364" s="13" customFormat="1">
      <c r="A364" s="13"/>
      <c r="B364" s="224"/>
      <c r="C364" s="225"/>
      <c r="D364" s="219" t="s">
        <v>139</v>
      </c>
      <c r="E364" s="226" t="s">
        <v>19</v>
      </c>
      <c r="F364" s="227" t="s">
        <v>365</v>
      </c>
      <c r="G364" s="225"/>
      <c r="H364" s="228">
        <v>265.75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139</v>
      </c>
      <c r="AU364" s="234" t="s">
        <v>83</v>
      </c>
      <c r="AV364" s="13" t="s">
        <v>83</v>
      </c>
      <c r="AW364" s="13" t="s">
        <v>35</v>
      </c>
      <c r="AX364" s="13" t="s">
        <v>73</v>
      </c>
      <c r="AY364" s="234" t="s">
        <v>128</v>
      </c>
    </row>
    <row r="365" s="13" customFormat="1">
      <c r="A365" s="13"/>
      <c r="B365" s="224"/>
      <c r="C365" s="225"/>
      <c r="D365" s="219" t="s">
        <v>139</v>
      </c>
      <c r="E365" s="226" t="s">
        <v>19</v>
      </c>
      <c r="F365" s="227" t="s">
        <v>366</v>
      </c>
      <c r="G365" s="225"/>
      <c r="H365" s="228">
        <v>440.38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139</v>
      </c>
      <c r="AU365" s="234" t="s">
        <v>83</v>
      </c>
      <c r="AV365" s="13" t="s">
        <v>83</v>
      </c>
      <c r="AW365" s="13" t="s">
        <v>35</v>
      </c>
      <c r="AX365" s="13" t="s">
        <v>73</v>
      </c>
      <c r="AY365" s="234" t="s">
        <v>128</v>
      </c>
    </row>
    <row r="366" s="13" customFormat="1">
      <c r="A366" s="13"/>
      <c r="B366" s="224"/>
      <c r="C366" s="225"/>
      <c r="D366" s="219" t="s">
        <v>139</v>
      </c>
      <c r="E366" s="226" t="s">
        <v>19</v>
      </c>
      <c r="F366" s="227" t="s">
        <v>367</v>
      </c>
      <c r="G366" s="225"/>
      <c r="H366" s="228">
        <v>73.689999999999998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139</v>
      </c>
      <c r="AU366" s="234" t="s">
        <v>83</v>
      </c>
      <c r="AV366" s="13" t="s">
        <v>83</v>
      </c>
      <c r="AW366" s="13" t="s">
        <v>35</v>
      </c>
      <c r="AX366" s="13" t="s">
        <v>73</v>
      </c>
      <c r="AY366" s="234" t="s">
        <v>128</v>
      </c>
    </row>
    <row r="367" s="13" customFormat="1">
      <c r="A367" s="13"/>
      <c r="B367" s="224"/>
      <c r="C367" s="225"/>
      <c r="D367" s="219" t="s">
        <v>139</v>
      </c>
      <c r="E367" s="226" t="s">
        <v>19</v>
      </c>
      <c r="F367" s="227" t="s">
        <v>374</v>
      </c>
      <c r="G367" s="225"/>
      <c r="H367" s="228">
        <v>33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139</v>
      </c>
      <c r="AU367" s="234" t="s">
        <v>83</v>
      </c>
      <c r="AV367" s="13" t="s">
        <v>83</v>
      </c>
      <c r="AW367" s="13" t="s">
        <v>35</v>
      </c>
      <c r="AX367" s="13" t="s">
        <v>73</v>
      </c>
      <c r="AY367" s="234" t="s">
        <v>128</v>
      </c>
    </row>
    <row r="368" s="13" customFormat="1">
      <c r="A368" s="13"/>
      <c r="B368" s="224"/>
      <c r="C368" s="225"/>
      <c r="D368" s="219" t="s">
        <v>139</v>
      </c>
      <c r="E368" s="226" t="s">
        <v>19</v>
      </c>
      <c r="F368" s="227" t="s">
        <v>379</v>
      </c>
      <c r="G368" s="225"/>
      <c r="H368" s="228">
        <v>101.568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139</v>
      </c>
      <c r="AU368" s="234" t="s">
        <v>83</v>
      </c>
      <c r="AV368" s="13" t="s">
        <v>83</v>
      </c>
      <c r="AW368" s="13" t="s">
        <v>35</v>
      </c>
      <c r="AX368" s="13" t="s">
        <v>73</v>
      </c>
      <c r="AY368" s="234" t="s">
        <v>128</v>
      </c>
    </row>
    <row r="369" s="14" customFormat="1">
      <c r="A369" s="14"/>
      <c r="B369" s="235"/>
      <c r="C369" s="236"/>
      <c r="D369" s="219" t="s">
        <v>139</v>
      </c>
      <c r="E369" s="237" t="s">
        <v>19</v>
      </c>
      <c r="F369" s="238" t="s">
        <v>144</v>
      </c>
      <c r="G369" s="236"/>
      <c r="H369" s="239">
        <v>3426.2280000000005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139</v>
      </c>
      <c r="AU369" s="245" t="s">
        <v>83</v>
      </c>
      <c r="AV369" s="14" t="s">
        <v>135</v>
      </c>
      <c r="AW369" s="14" t="s">
        <v>35</v>
      </c>
      <c r="AX369" s="14" t="s">
        <v>81</v>
      </c>
      <c r="AY369" s="245" t="s">
        <v>128</v>
      </c>
    </row>
    <row r="370" s="2" customFormat="1" ht="16.5" customHeight="1">
      <c r="A370" s="39"/>
      <c r="B370" s="40"/>
      <c r="C370" s="246" t="s">
        <v>385</v>
      </c>
      <c r="D370" s="246" t="s">
        <v>145</v>
      </c>
      <c r="E370" s="247" t="s">
        <v>386</v>
      </c>
      <c r="F370" s="248" t="s">
        <v>19</v>
      </c>
      <c r="G370" s="249" t="s">
        <v>353</v>
      </c>
      <c r="H370" s="250">
        <v>17131.139999999999</v>
      </c>
      <c r="I370" s="251"/>
      <c r="J370" s="252">
        <f>ROUND(I370*H370,2)</f>
        <v>0</v>
      </c>
      <c r="K370" s="248" t="s">
        <v>19</v>
      </c>
      <c r="L370" s="45"/>
      <c r="M370" s="253" t="s">
        <v>19</v>
      </c>
      <c r="N370" s="254" t="s">
        <v>44</v>
      </c>
      <c r="O370" s="85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7" t="s">
        <v>135</v>
      </c>
      <c r="AT370" s="217" t="s">
        <v>145</v>
      </c>
      <c r="AU370" s="217" t="s">
        <v>83</v>
      </c>
      <c r="AY370" s="18" t="s">
        <v>128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81</v>
      </c>
      <c r="BK370" s="218">
        <f>ROUND(I370*H370,2)</f>
        <v>0</v>
      </c>
      <c r="BL370" s="18" t="s">
        <v>135</v>
      </c>
      <c r="BM370" s="217" t="s">
        <v>387</v>
      </c>
    </row>
    <row r="371" s="2" customFormat="1">
      <c r="A371" s="39"/>
      <c r="B371" s="40"/>
      <c r="C371" s="41"/>
      <c r="D371" s="219" t="s">
        <v>137</v>
      </c>
      <c r="E371" s="41"/>
      <c r="F371" s="220" t="s">
        <v>388</v>
      </c>
      <c r="G371" s="41"/>
      <c r="H371" s="41"/>
      <c r="I371" s="221"/>
      <c r="J371" s="41"/>
      <c r="K371" s="41"/>
      <c r="L371" s="45"/>
      <c r="M371" s="222"/>
      <c r="N371" s="223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137</v>
      </c>
      <c r="AU371" s="18" t="s">
        <v>83</v>
      </c>
    </row>
    <row r="372" s="13" customFormat="1">
      <c r="A372" s="13"/>
      <c r="B372" s="224"/>
      <c r="C372" s="225"/>
      <c r="D372" s="219" t="s">
        <v>139</v>
      </c>
      <c r="E372" s="226" t="s">
        <v>19</v>
      </c>
      <c r="F372" s="227" t="s">
        <v>389</v>
      </c>
      <c r="G372" s="225"/>
      <c r="H372" s="228">
        <v>17131.139999999999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139</v>
      </c>
      <c r="AU372" s="234" t="s">
        <v>83</v>
      </c>
      <c r="AV372" s="13" t="s">
        <v>83</v>
      </c>
      <c r="AW372" s="13" t="s">
        <v>35</v>
      </c>
      <c r="AX372" s="13" t="s">
        <v>81</v>
      </c>
      <c r="AY372" s="234" t="s">
        <v>128</v>
      </c>
    </row>
    <row r="373" s="2" customFormat="1" ht="16.5" customHeight="1">
      <c r="A373" s="39"/>
      <c r="B373" s="40"/>
      <c r="C373" s="246" t="s">
        <v>390</v>
      </c>
      <c r="D373" s="246" t="s">
        <v>145</v>
      </c>
      <c r="E373" s="247" t="s">
        <v>391</v>
      </c>
      <c r="F373" s="248" t="s">
        <v>19</v>
      </c>
      <c r="G373" s="249" t="s">
        <v>353</v>
      </c>
      <c r="H373" s="250">
        <v>3710.8299999999999</v>
      </c>
      <c r="I373" s="251"/>
      <c r="J373" s="252">
        <f>ROUND(I373*H373,2)</f>
        <v>0</v>
      </c>
      <c r="K373" s="248" t="s">
        <v>133</v>
      </c>
      <c r="L373" s="45"/>
      <c r="M373" s="253" t="s">
        <v>19</v>
      </c>
      <c r="N373" s="254" t="s">
        <v>44</v>
      </c>
      <c r="O373" s="85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135</v>
      </c>
      <c r="AT373" s="217" t="s">
        <v>145</v>
      </c>
      <c r="AU373" s="217" t="s">
        <v>83</v>
      </c>
      <c r="AY373" s="18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81</v>
      </c>
      <c r="BK373" s="218">
        <f>ROUND(I373*H373,2)</f>
        <v>0</v>
      </c>
      <c r="BL373" s="18" t="s">
        <v>135</v>
      </c>
      <c r="BM373" s="217" t="s">
        <v>392</v>
      </c>
    </row>
    <row r="374" s="2" customFormat="1">
      <c r="A374" s="39"/>
      <c r="B374" s="40"/>
      <c r="C374" s="41"/>
      <c r="D374" s="219" t="s">
        <v>137</v>
      </c>
      <c r="E374" s="41"/>
      <c r="F374" s="220" t="s">
        <v>393</v>
      </c>
      <c r="G374" s="41"/>
      <c r="H374" s="41"/>
      <c r="I374" s="221"/>
      <c r="J374" s="41"/>
      <c r="K374" s="41"/>
      <c r="L374" s="45"/>
      <c r="M374" s="222"/>
      <c r="N374" s="223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137</v>
      </c>
      <c r="AU374" s="18" t="s">
        <v>83</v>
      </c>
    </row>
    <row r="375" s="2" customFormat="1">
      <c r="A375" s="39"/>
      <c r="B375" s="40"/>
      <c r="C375" s="41"/>
      <c r="D375" s="255" t="s">
        <v>150</v>
      </c>
      <c r="E375" s="41"/>
      <c r="F375" s="256" t="s">
        <v>394</v>
      </c>
      <c r="G375" s="41"/>
      <c r="H375" s="41"/>
      <c r="I375" s="221"/>
      <c r="J375" s="41"/>
      <c r="K375" s="41"/>
      <c r="L375" s="45"/>
      <c r="M375" s="222"/>
      <c r="N375" s="223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150</v>
      </c>
      <c r="AU375" s="18" t="s">
        <v>83</v>
      </c>
    </row>
    <row r="376" s="13" customFormat="1">
      <c r="A376" s="13"/>
      <c r="B376" s="224"/>
      <c r="C376" s="225"/>
      <c r="D376" s="219" t="s">
        <v>139</v>
      </c>
      <c r="E376" s="226" t="s">
        <v>19</v>
      </c>
      <c r="F376" s="227" t="s">
        <v>395</v>
      </c>
      <c r="G376" s="225"/>
      <c r="H376" s="228">
        <v>2634.04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139</v>
      </c>
      <c r="AU376" s="234" t="s">
        <v>83</v>
      </c>
      <c r="AV376" s="13" t="s">
        <v>83</v>
      </c>
      <c r="AW376" s="13" t="s">
        <v>35</v>
      </c>
      <c r="AX376" s="13" t="s">
        <v>73</v>
      </c>
      <c r="AY376" s="234" t="s">
        <v>128</v>
      </c>
    </row>
    <row r="377" s="13" customFormat="1">
      <c r="A377" s="13"/>
      <c r="B377" s="224"/>
      <c r="C377" s="225"/>
      <c r="D377" s="219" t="s">
        <v>139</v>
      </c>
      <c r="E377" s="226" t="s">
        <v>19</v>
      </c>
      <c r="F377" s="227" t="s">
        <v>396</v>
      </c>
      <c r="G377" s="225"/>
      <c r="H377" s="228">
        <v>448.91500000000002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139</v>
      </c>
      <c r="AU377" s="234" t="s">
        <v>83</v>
      </c>
      <c r="AV377" s="13" t="s">
        <v>83</v>
      </c>
      <c r="AW377" s="13" t="s">
        <v>35</v>
      </c>
      <c r="AX377" s="13" t="s">
        <v>73</v>
      </c>
      <c r="AY377" s="234" t="s">
        <v>128</v>
      </c>
    </row>
    <row r="378" s="13" customFormat="1">
      <c r="A378" s="13"/>
      <c r="B378" s="224"/>
      <c r="C378" s="225"/>
      <c r="D378" s="219" t="s">
        <v>139</v>
      </c>
      <c r="E378" s="226" t="s">
        <v>19</v>
      </c>
      <c r="F378" s="227" t="s">
        <v>397</v>
      </c>
      <c r="G378" s="225"/>
      <c r="H378" s="228">
        <v>72.810000000000002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139</v>
      </c>
      <c r="AU378" s="234" t="s">
        <v>83</v>
      </c>
      <c r="AV378" s="13" t="s">
        <v>83</v>
      </c>
      <c r="AW378" s="13" t="s">
        <v>35</v>
      </c>
      <c r="AX378" s="13" t="s">
        <v>73</v>
      </c>
      <c r="AY378" s="234" t="s">
        <v>128</v>
      </c>
    </row>
    <row r="379" s="13" customFormat="1">
      <c r="A379" s="13"/>
      <c r="B379" s="224"/>
      <c r="C379" s="225"/>
      <c r="D379" s="219" t="s">
        <v>139</v>
      </c>
      <c r="E379" s="226" t="s">
        <v>19</v>
      </c>
      <c r="F379" s="227" t="s">
        <v>398</v>
      </c>
      <c r="G379" s="225"/>
      <c r="H379" s="228">
        <v>555.06500000000005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139</v>
      </c>
      <c r="AU379" s="234" t="s">
        <v>83</v>
      </c>
      <c r="AV379" s="13" t="s">
        <v>83</v>
      </c>
      <c r="AW379" s="13" t="s">
        <v>35</v>
      </c>
      <c r="AX379" s="13" t="s">
        <v>73</v>
      </c>
      <c r="AY379" s="234" t="s">
        <v>128</v>
      </c>
    </row>
    <row r="380" s="14" customFormat="1">
      <c r="A380" s="14"/>
      <c r="B380" s="235"/>
      <c r="C380" s="236"/>
      <c r="D380" s="219" t="s">
        <v>139</v>
      </c>
      <c r="E380" s="237" t="s">
        <v>19</v>
      </c>
      <c r="F380" s="238" t="s">
        <v>144</v>
      </c>
      <c r="G380" s="236"/>
      <c r="H380" s="239">
        <v>3710.8299999999999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139</v>
      </c>
      <c r="AU380" s="245" t="s">
        <v>83</v>
      </c>
      <c r="AV380" s="14" t="s">
        <v>135</v>
      </c>
      <c r="AW380" s="14" t="s">
        <v>35</v>
      </c>
      <c r="AX380" s="14" t="s">
        <v>81</v>
      </c>
      <c r="AY380" s="245" t="s">
        <v>128</v>
      </c>
    </row>
    <row r="381" s="2" customFormat="1" ht="16.5" customHeight="1">
      <c r="A381" s="39"/>
      <c r="B381" s="40"/>
      <c r="C381" s="246" t="s">
        <v>399</v>
      </c>
      <c r="D381" s="246" t="s">
        <v>145</v>
      </c>
      <c r="E381" s="247" t="s">
        <v>400</v>
      </c>
      <c r="F381" s="248" t="s">
        <v>19</v>
      </c>
      <c r="G381" s="249" t="s">
        <v>132</v>
      </c>
      <c r="H381" s="250">
        <v>6509.8329999999996</v>
      </c>
      <c r="I381" s="251"/>
      <c r="J381" s="252">
        <f>ROUND(I381*H381,2)</f>
        <v>0</v>
      </c>
      <c r="K381" s="248" t="s">
        <v>19</v>
      </c>
      <c r="L381" s="45"/>
      <c r="M381" s="253" t="s">
        <v>19</v>
      </c>
      <c r="N381" s="254" t="s">
        <v>44</v>
      </c>
      <c r="O381" s="85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135</v>
      </c>
      <c r="AT381" s="217" t="s">
        <v>145</v>
      </c>
      <c r="AU381" s="217" t="s">
        <v>83</v>
      </c>
      <c r="AY381" s="18" t="s">
        <v>128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81</v>
      </c>
      <c r="BK381" s="218">
        <f>ROUND(I381*H381,2)</f>
        <v>0</v>
      </c>
      <c r="BL381" s="18" t="s">
        <v>135</v>
      </c>
      <c r="BM381" s="217" t="s">
        <v>401</v>
      </c>
    </row>
    <row r="382" s="2" customFormat="1">
      <c r="A382" s="39"/>
      <c r="B382" s="40"/>
      <c r="C382" s="41"/>
      <c r="D382" s="219" t="s">
        <v>137</v>
      </c>
      <c r="E382" s="41"/>
      <c r="F382" s="220" t="s">
        <v>402</v>
      </c>
      <c r="G382" s="41"/>
      <c r="H382" s="41"/>
      <c r="I382" s="221"/>
      <c r="J382" s="41"/>
      <c r="K382" s="41"/>
      <c r="L382" s="45"/>
      <c r="M382" s="222"/>
      <c r="N382" s="223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137</v>
      </c>
      <c r="AU382" s="18" t="s">
        <v>83</v>
      </c>
    </row>
    <row r="383" s="13" customFormat="1">
      <c r="A383" s="13"/>
      <c r="B383" s="224"/>
      <c r="C383" s="225"/>
      <c r="D383" s="219" t="s">
        <v>139</v>
      </c>
      <c r="E383" s="226" t="s">
        <v>19</v>
      </c>
      <c r="F383" s="227" t="s">
        <v>403</v>
      </c>
      <c r="G383" s="225"/>
      <c r="H383" s="228">
        <v>6509.8329999999996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139</v>
      </c>
      <c r="AU383" s="234" t="s">
        <v>83</v>
      </c>
      <c r="AV383" s="13" t="s">
        <v>83</v>
      </c>
      <c r="AW383" s="13" t="s">
        <v>35</v>
      </c>
      <c r="AX383" s="13" t="s">
        <v>73</v>
      </c>
      <c r="AY383" s="234" t="s">
        <v>128</v>
      </c>
    </row>
    <row r="384" s="14" customFormat="1">
      <c r="A384" s="14"/>
      <c r="B384" s="235"/>
      <c r="C384" s="236"/>
      <c r="D384" s="219" t="s">
        <v>139</v>
      </c>
      <c r="E384" s="237" t="s">
        <v>19</v>
      </c>
      <c r="F384" s="238" t="s">
        <v>144</v>
      </c>
      <c r="G384" s="236"/>
      <c r="H384" s="239">
        <v>6509.8329999999996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139</v>
      </c>
      <c r="AU384" s="245" t="s">
        <v>83</v>
      </c>
      <c r="AV384" s="14" t="s">
        <v>135</v>
      </c>
      <c r="AW384" s="14" t="s">
        <v>35</v>
      </c>
      <c r="AX384" s="14" t="s">
        <v>81</v>
      </c>
      <c r="AY384" s="245" t="s">
        <v>128</v>
      </c>
    </row>
    <row r="385" s="2" customFormat="1" ht="16.5" customHeight="1">
      <c r="A385" s="39"/>
      <c r="B385" s="40"/>
      <c r="C385" s="246" t="s">
        <v>404</v>
      </c>
      <c r="D385" s="246" t="s">
        <v>145</v>
      </c>
      <c r="E385" s="247" t="s">
        <v>405</v>
      </c>
      <c r="F385" s="248" t="s">
        <v>19</v>
      </c>
      <c r="G385" s="249" t="s">
        <v>353</v>
      </c>
      <c r="H385" s="250">
        <v>120.03</v>
      </c>
      <c r="I385" s="251"/>
      <c r="J385" s="252">
        <f>ROUND(I385*H385,2)</f>
        <v>0</v>
      </c>
      <c r="K385" s="248" t="s">
        <v>133</v>
      </c>
      <c r="L385" s="45"/>
      <c r="M385" s="253" t="s">
        <v>19</v>
      </c>
      <c r="N385" s="254" t="s">
        <v>44</v>
      </c>
      <c r="O385" s="85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7" t="s">
        <v>135</v>
      </c>
      <c r="AT385" s="217" t="s">
        <v>145</v>
      </c>
      <c r="AU385" s="217" t="s">
        <v>83</v>
      </c>
      <c r="AY385" s="18" t="s">
        <v>128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81</v>
      </c>
      <c r="BK385" s="218">
        <f>ROUND(I385*H385,2)</f>
        <v>0</v>
      </c>
      <c r="BL385" s="18" t="s">
        <v>135</v>
      </c>
      <c r="BM385" s="217" t="s">
        <v>406</v>
      </c>
    </row>
    <row r="386" s="2" customFormat="1">
      <c r="A386" s="39"/>
      <c r="B386" s="40"/>
      <c r="C386" s="41"/>
      <c r="D386" s="219" t="s">
        <v>137</v>
      </c>
      <c r="E386" s="41"/>
      <c r="F386" s="220" t="s">
        <v>407</v>
      </c>
      <c r="G386" s="41"/>
      <c r="H386" s="41"/>
      <c r="I386" s="221"/>
      <c r="J386" s="41"/>
      <c r="K386" s="41"/>
      <c r="L386" s="45"/>
      <c r="M386" s="222"/>
      <c r="N386" s="223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137</v>
      </c>
      <c r="AU386" s="18" t="s">
        <v>83</v>
      </c>
    </row>
    <row r="387" s="2" customFormat="1">
      <c r="A387" s="39"/>
      <c r="B387" s="40"/>
      <c r="C387" s="41"/>
      <c r="D387" s="255" t="s">
        <v>150</v>
      </c>
      <c r="E387" s="41"/>
      <c r="F387" s="256" t="s">
        <v>408</v>
      </c>
      <c r="G387" s="41"/>
      <c r="H387" s="41"/>
      <c r="I387" s="221"/>
      <c r="J387" s="41"/>
      <c r="K387" s="41"/>
      <c r="L387" s="45"/>
      <c r="M387" s="222"/>
      <c r="N387" s="223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150</v>
      </c>
      <c r="AU387" s="18" t="s">
        <v>83</v>
      </c>
    </row>
    <row r="388" s="13" customFormat="1">
      <c r="A388" s="13"/>
      <c r="B388" s="224"/>
      <c r="C388" s="225"/>
      <c r="D388" s="219" t="s">
        <v>139</v>
      </c>
      <c r="E388" s="226" t="s">
        <v>19</v>
      </c>
      <c r="F388" s="227" t="s">
        <v>409</v>
      </c>
      <c r="G388" s="225"/>
      <c r="H388" s="228">
        <v>21.120000000000001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139</v>
      </c>
      <c r="AU388" s="234" t="s">
        <v>83</v>
      </c>
      <c r="AV388" s="13" t="s">
        <v>83</v>
      </c>
      <c r="AW388" s="13" t="s">
        <v>35</v>
      </c>
      <c r="AX388" s="13" t="s">
        <v>73</v>
      </c>
      <c r="AY388" s="234" t="s">
        <v>128</v>
      </c>
    </row>
    <row r="389" s="13" customFormat="1">
      <c r="A389" s="13"/>
      <c r="B389" s="224"/>
      <c r="C389" s="225"/>
      <c r="D389" s="219" t="s">
        <v>139</v>
      </c>
      <c r="E389" s="226" t="s">
        <v>19</v>
      </c>
      <c r="F389" s="227" t="s">
        <v>410</v>
      </c>
      <c r="G389" s="225"/>
      <c r="H389" s="228">
        <v>98.909999999999997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139</v>
      </c>
      <c r="AU389" s="234" t="s">
        <v>83</v>
      </c>
      <c r="AV389" s="13" t="s">
        <v>83</v>
      </c>
      <c r="AW389" s="13" t="s">
        <v>35</v>
      </c>
      <c r="AX389" s="13" t="s">
        <v>73</v>
      </c>
      <c r="AY389" s="234" t="s">
        <v>128</v>
      </c>
    </row>
    <row r="390" s="14" customFormat="1">
      <c r="A390" s="14"/>
      <c r="B390" s="235"/>
      <c r="C390" s="236"/>
      <c r="D390" s="219" t="s">
        <v>139</v>
      </c>
      <c r="E390" s="237" t="s">
        <v>19</v>
      </c>
      <c r="F390" s="238" t="s">
        <v>144</v>
      </c>
      <c r="G390" s="236"/>
      <c r="H390" s="239">
        <v>120.03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139</v>
      </c>
      <c r="AU390" s="245" t="s">
        <v>83</v>
      </c>
      <c r="AV390" s="14" t="s">
        <v>135</v>
      </c>
      <c r="AW390" s="14" t="s">
        <v>35</v>
      </c>
      <c r="AX390" s="14" t="s">
        <v>81</v>
      </c>
      <c r="AY390" s="245" t="s">
        <v>128</v>
      </c>
    </row>
    <row r="391" s="2" customFormat="1" ht="16.5" customHeight="1">
      <c r="A391" s="39"/>
      <c r="B391" s="40"/>
      <c r="C391" s="205" t="s">
        <v>411</v>
      </c>
      <c r="D391" s="205" t="s">
        <v>130</v>
      </c>
      <c r="E391" s="206" t="s">
        <v>412</v>
      </c>
      <c r="F391" s="207" t="s">
        <v>19</v>
      </c>
      <c r="G391" s="208" t="s">
        <v>132</v>
      </c>
      <c r="H391" s="209">
        <v>240.06</v>
      </c>
      <c r="I391" s="210"/>
      <c r="J391" s="211">
        <f>ROUND(I391*H391,2)</f>
        <v>0</v>
      </c>
      <c r="K391" s="207" t="s">
        <v>133</v>
      </c>
      <c r="L391" s="212"/>
      <c r="M391" s="213" t="s">
        <v>19</v>
      </c>
      <c r="N391" s="214" t="s">
        <v>44</v>
      </c>
      <c r="O391" s="85"/>
      <c r="P391" s="215">
        <f>O391*H391</f>
        <v>0</v>
      </c>
      <c r="Q391" s="215">
        <v>1</v>
      </c>
      <c r="R391" s="215">
        <f>Q391*H391</f>
        <v>240.06</v>
      </c>
      <c r="S391" s="215">
        <v>0</v>
      </c>
      <c r="T391" s="21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7" t="s">
        <v>134</v>
      </c>
      <c r="AT391" s="217" t="s">
        <v>130</v>
      </c>
      <c r="AU391" s="217" t="s">
        <v>83</v>
      </c>
      <c r="AY391" s="18" t="s">
        <v>128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81</v>
      </c>
      <c r="BK391" s="218">
        <f>ROUND(I391*H391,2)</f>
        <v>0</v>
      </c>
      <c r="BL391" s="18" t="s">
        <v>135</v>
      </c>
      <c r="BM391" s="217" t="s">
        <v>413</v>
      </c>
    </row>
    <row r="392" s="2" customFormat="1">
      <c r="A392" s="39"/>
      <c r="B392" s="40"/>
      <c r="C392" s="41"/>
      <c r="D392" s="219" t="s">
        <v>137</v>
      </c>
      <c r="E392" s="41"/>
      <c r="F392" s="220" t="s">
        <v>414</v>
      </c>
      <c r="G392" s="41"/>
      <c r="H392" s="41"/>
      <c r="I392" s="221"/>
      <c r="J392" s="41"/>
      <c r="K392" s="41"/>
      <c r="L392" s="45"/>
      <c r="M392" s="222"/>
      <c r="N392" s="223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137</v>
      </c>
      <c r="AU392" s="18" t="s">
        <v>83</v>
      </c>
    </row>
    <row r="393" s="13" customFormat="1">
      <c r="A393" s="13"/>
      <c r="B393" s="224"/>
      <c r="C393" s="225"/>
      <c r="D393" s="219" t="s">
        <v>139</v>
      </c>
      <c r="E393" s="226" t="s">
        <v>19</v>
      </c>
      <c r="F393" s="227" t="s">
        <v>415</v>
      </c>
      <c r="G393" s="225"/>
      <c r="H393" s="228">
        <v>240.06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139</v>
      </c>
      <c r="AU393" s="234" t="s">
        <v>83</v>
      </c>
      <c r="AV393" s="13" t="s">
        <v>83</v>
      </c>
      <c r="AW393" s="13" t="s">
        <v>35</v>
      </c>
      <c r="AX393" s="13" t="s">
        <v>81</v>
      </c>
      <c r="AY393" s="234" t="s">
        <v>128</v>
      </c>
    </row>
    <row r="394" s="2" customFormat="1" ht="16.5" customHeight="1">
      <c r="A394" s="39"/>
      <c r="B394" s="40"/>
      <c r="C394" s="246" t="s">
        <v>416</v>
      </c>
      <c r="D394" s="246" t="s">
        <v>145</v>
      </c>
      <c r="E394" s="247" t="s">
        <v>417</v>
      </c>
      <c r="F394" s="248" t="s">
        <v>19</v>
      </c>
      <c r="G394" s="249" t="s">
        <v>147</v>
      </c>
      <c r="H394" s="250">
        <v>7421.6599999999999</v>
      </c>
      <c r="I394" s="251"/>
      <c r="J394" s="252">
        <f>ROUND(I394*H394,2)</f>
        <v>0</v>
      </c>
      <c r="K394" s="248" t="s">
        <v>133</v>
      </c>
      <c r="L394" s="45"/>
      <c r="M394" s="253" t="s">
        <v>19</v>
      </c>
      <c r="N394" s="254" t="s">
        <v>44</v>
      </c>
      <c r="O394" s="85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7" t="s">
        <v>135</v>
      </c>
      <c r="AT394" s="217" t="s">
        <v>145</v>
      </c>
      <c r="AU394" s="217" t="s">
        <v>83</v>
      </c>
      <c r="AY394" s="18" t="s">
        <v>128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81</v>
      </c>
      <c r="BK394" s="218">
        <f>ROUND(I394*H394,2)</f>
        <v>0</v>
      </c>
      <c r="BL394" s="18" t="s">
        <v>135</v>
      </c>
      <c r="BM394" s="217" t="s">
        <v>418</v>
      </c>
    </row>
    <row r="395" s="2" customFormat="1">
      <c r="A395" s="39"/>
      <c r="B395" s="40"/>
      <c r="C395" s="41"/>
      <c r="D395" s="219" t="s">
        <v>137</v>
      </c>
      <c r="E395" s="41"/>
      <c r="F395" s="220" t="s">
        <v>419</v>
      </c>
      <c r="G395" s="41"/>
      <c r="H395" s="41"/>
      <c r="I395" s="221"/>
      <c r="J395" s="41"/>
      <c r="K395" s="41"/>
      <c r="L395" s="45"/>
      <c r="M395" s="222"/>
      <c r="N395" s="223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137</v>
      </c>
      <c r="AU395" s="18" t="s">
        <v>83</v>
      </c>
    </row>
    <row r="396" s="2" customFormat="1">
      <c r="A396" s="39"/>
      <c r="B396" s="40"/>
      <c r="C396" s="41"/>
      <c r="D396" s="255" t="s">
        <v>150</v>
      </c>
      <c r="E396" s="41"/>
      <c r="F396" s="256" t="s">
        <v>420</v>
      </c>
      <c r="G396" s="41"/>
      <c r="H396" s="41"/>
      <c r="I396" s="221"/>
      <c r="J396" s="41"/>
      <c r="K396" s="41"/>
      <c r="L396" s="45"/>
      <c r="M396" s="222"/>
      <c r="N396" s="223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150</v>
      </c>
      <c r="AU396" s="18" t="s">
        <v>83</v>
      </c>
    </row>
    <row r="397" s="13" customFormat="1">
      <c r="A397" s="13"/>
      <c r="B397" s="224"/>
      <c r="C397" s="225"/>
      <c r="D397" s="219" t="s">
        <v>139</v>
      </c>
      <c r="E397" s="226" t="s">
        <v>19</v>
      </c>
      <c r="F397" s="227" t="s">
        <v>421</v>
      </c>
      <c r="G397" s="225"/>
      <c r="H397" s="228">
        <v>5268.0799999999999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139</v>
      </c>
      <c r="AU397" s="234" t="s">
        <v>83</v>
      </c>
      <c r="AV397" s="13" t="s">
        <v>83</v>
      </c>
      <c r="AW397" s="13" t="s">
        <v>35</v>
      </c>
      <c r="AX397" s="13" t="s">
        <v>73</v>
      </c>
      <c r="AY397" s="234" t="s">
        <v>128</v>
      </c>
    </row>
    <row r="398" s="13" customFormat="1">
      <c r="A398" s="13"/>
      <c r="B398" s="224"/>
      <c r="C398" s="225"/>
      <c r="D398" s="219" t="s">
        <v>139</v>
      </c>
      <c r="E398" s="226" t="s">
        <v>19</v>
      </c>
      <c r="F398" s="227" t="s">
        <v>422</v>
      </c>
      <c r="G398" s="225"/>
      <c r="H398" s="228">
        <v>897.83000000000004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139</v>
      </c>
      <c r="AU398" s="234" t="s">
        <v>83</v>
      </c>
      <c r="AV398" s="13" t="s">
        <v>83</v>
      </c>
      <c r="AW398" s="13" t="s">
        <v>35</v>
      </c>
      <c r="AX398" s="13" t="s">
        <v>73</v>
      </c>
      <c r="AY398" s="234" t="s">
        <v>128</v>
      </c>
    </row>
    <row r="399" s="13" customFormat="1">
      <c r="A399" s="13"/>
      <c r="B399" s="224"/>
      <c r="C399" s="225"/>
      <c r="D399" s="219" t="s">
        <v>139</v>
      </c>
      <c r="E399" s="226" t="s">
        <v>19</v>
      </c>
      <c r="F399" s="227" t="s">
        <v>423</v>
      </c>
      <c r="G399" s="225"/>
      <c r="H399" s="228">
        <v>145.62000000000001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139</v>
      </c>
      <c r="AU399" s="234" t="s">
        <v>83</v>
      </c>
      <c r="AV399" s="13" t="s">
        <v>83</v>
      </c>
      <c r="AW399" s="13" t="s">
        <v>35</v>
      </c>
      <c r="AX399" s="13" t="s">
        <v>73</v>
      </c>
      <c r="AY399" s="234" t="s">
        <v>128</v>
      </c>
    </row>
    <row r="400" s="13" customFormat="1">
      <c r="A400" s="13"/>
      <c r="B400" s="224"/>
      <c r="C400" s="225"/>
      <c r="D400" s="219" t="s">
        <v>139</v>
      </c>
      <c r="E400" s="226" t="s">
        <v>19</v>
      </c>
      <c r="F400" s="227" t="s">
        <v>424</v>
      </c>
      <c r="G400" s="225"/>
      <c r="H400" s="228">
        <v>1110.1300000000001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139</v>
      </c>
      <c r="AU400" s="234" t="s">
        <v>83</v>
      </c>
      <c r="AV400" s="13" t="s">
        <v>83</v>
      </c>
      <c r="AW400" s="13" t="s">
        <v>35</v>
      </c>
      <c r="AX400" s="13" t="s">
        <v>73</v>
      </c>
      <c r="AY400" s="234" t="s">
        <v>128</v>
      </c>
    </row>
    <row r="401" s="14" customFormat="1">
      <c r="A401" s="14"/>
      <c r="B401" s="235"/>
      <c r="C401" s="236"/>
      <c r="D401" s="219" t="s">
        <v>139</v>
      </c>
      <c r="E401" s="237" t="s">
        <v>19</v>
      </c>
      <c r="F401" s="238" t="s">
        <v>144</v>
      </c>
      <c r="G401" s="236"/>
      <c r="H401" s="239">
        <v>7421.6599999999999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139</v>
      </c>
      <c r="AU401" s="245" t="s">
        <v>83</v>
      </c>
      <c r="AV401" s="14" t="s">
        <v>135</v>
      </c>
      <c r="AW401" s="14" t="s">
        <v>35</v>
      </c>
      <c r="AX401" s="14" t="s">
        <v>81</v>
      </c>
      <c r="AY401" s="245" t="s">
        <v>128</v>
      </c>
    </row>
    <row r="402" s="2" customFormat="1" ht="16.5" customHeight="1">
      <c r="A402" s="39"/>
      <c r="B402" s="40"/>
      <c r="C402" s="246" t="s">
        <v>425</v>
      </c>
      <c r="D402" s="246" t="s">
        <v>145</v>
      </c>
      <c r="E402" s="247" t="s">
        <v>426</v>
      </c>
      <c r="F402" s="248" t="s">
        <v>19</v>
      </c>
      <c r="G402" s="249" t="s">
        <v>147</v>
      </c>
      <c r="H402" s="250">
        <v>214.03</v>
      </c>
      <c r="I402" s="251"/>
      <c r="J402" s="252">
        <f>ROUND(I402*H402,2)</f>
        <v>0</v>
      </c>
      <c r="K402" s="248" t="s">
        <v>133</v>
      </c>
      <c r="L402" s="45"/>
      <c r="M402" s="253" t="s">
        <v>19</v>
      </c>
      <c r="N402" s="254" t="s">
        <v>44</v>
      </c>
      <c r="O402" s="85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7" t="s">
        <v>135</v>
      </c>
      <c r="AT402" s="217" t="s">
        <v>145</v>
      </c>
      <c r="AU402" s="217" t="s">
        <v>83</v>
      </c>
      <c r="AY402" s="18" t="s">
        <v>128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81</v>
      </c>
      <c r="BK402" s="218">
        <f>ROUND(I402*H402,2)</f>
        <v>0</v>
      </c>
      <c r="BL402" s="18" t="s">
        <v>135</v>
      </c>
      <c r="BM402" s="217" t="s">
        <v>427</v>
      </c>
    </row>
    <row r="403" s="2" customFormat="1">
      <c r="A403" s="39"/>
      <c r="B403" s="40"/>
      <c r="C403" s="41"/>
      <c r="D403" s="219" t="s">
        <v>137</v>
      </c>
      <c r="E403" s="41"/>
      <c r="F403" s="220" t="s">
        <v>428</v>
      </c>
      <c r="G403" s="41"/>
      <c r="H403" s="41"/>
      <c r="I403" s="221"/>
      <c r="J403" s="41"/>
      <c r="K403" s="41"/>
      <c r="L403" s="45"/>
      <c r="M403" s="222"/>
      <c r="N403" s="223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137</v>
      </c>
      <c r="AU403" s="18" t="s">
        <v>83</v>
      </c>
    </row>
    <row r="404" s="2" customFormat="1">
      <c r="A404" s="39"/>
      <c r="B404" s="40"/>
      <c r="C404" s="41"/>
      <c r="D404" s="255" t="s">
        <v>150</v>
      </c>
      <c r="E404" s="41"/>
      <c r="F404" s="256" t="s">
        <v>429</v>
      </c>
      <c r="G404" s="41"/>
      <c r="H404" s="41"/>
      <c r="I404" s="221"/>
      <c r="J404" s="41"/>
      <c r="K404" s="41"/>
      <c r="L404" s="45"/>
      <c r="M404" s="222"/>
      <c r="N404" s="223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150</v>
      </c>
      <c r="AU404" s="18" t="s">
        <v>83</v>
      </c>
    </row>
    <row r="405" s="13" customFormat="1">
      <c r="A405" s="13"/>
      <c r="B405" s="224"/>
      <c r="C405" s="225"/>
      <c r="D405" s="219" t="s">
        <v>139</v>
      </c>
      <c r="E405" s="226" t="s">
        <v>19</v>
      </c>
      <c r="F405" s="227" t="s">
        <v>430</v>
      </c>
      <c r="G405" s="225"/>
      <c r="H405" s="228">
        <v>214.03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139</v>
      </c>
      <c r="AU405" s="234" t="s">
        <v>83</v>
      </c>
      <c r="AV405" s="13" t="s">
        <v>83</v>
      </c>
      <c r="AW405" s="13" t="s">
        <v>35</v>
      </c>
      <c r="AX405" s="13" t="s">
        <v>81</v>
      </c>
      <c r="AY405" s="234" t="s">
        <v>128</v>
      </c>
    </row>
    <row r="406" s="2" customFormat="1" ht="16.5" customHeight="1">
      <c r="A406" s="39"/>
      <c r="B406" s="40"/>
      <c r="C406" s="205" t="s">
        <v>431</v>
      </c>
      <c r="D406" s="205" t="s">
        <v>130</v>
      </c>
      <c r="E406" s="206" t="s">
        <v>432</v>
      </c>
      <c r="F406" s="207" t="s">
        <v>19</v>
      </c>
      <c r="G406" s="208" t="s">
        <v>132</v>
      </c>
      <c r="H406" s="209">
        <v>61.283999999999999</v>
      </c>
      <c r="I406" s="210"/>
      <c r="J406" s="211">
        <f>ROUND(I406*H406,2)</f>
        <v>0</v>
      </c>
      <c r="K406" s="207" t="s">
        <v>133</v>
      </c>
      <c r="L406" s="212"/>
      <c r="M406" s="213" t="s">
        <v>19</v>
      </c>
      <c r="N406" s="214" t="s">
        <v>44</v>
      </c>
      <c r="O406" s="85"/>
      <c r="P406" s="215">
        <f>O406*H406</f>
        <v>0</v>
      </c>
      <c r="Q406" s="215">
        <v>1</v>
      </c>
      <c r="R406" s="215">
        <f>Q406*H406</f>
        <v>61.283999999999999</v>
      </c>
      <c r="S406" s="215">
        <v>0</v>
      </c>
      <c r="T406" s="21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7" t="s">
        <v>134</v>
      </c>
      <c r="AT406" s="217" t="s">
        <v>130</v>
      </c>
      <c r="AU406" s="217" t="s">
        <v>83</v>
      </c>
      <c r="AY406" s="18" t="s">
        <v>128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8" t="s">
        <v>81</v>
      </c>
      <c r="BK406" s="218">
        <f>ROUND(I406*H406,2)</f>
        <v>0</v>
      </c>
      <c r="BL406" s="18" t="s">
        <v>135</v>
      </c>
      <c r="BM406" s="217" t="s">
        <v>433</v>
      </c>
    </row>
    <row r="407" s="2" customFormat="1">
      <c r="A407" s="39"/>
      <c r="B407" s="40"/>
      <c r="C407" s="41"/>
      <c r="D407" s="219" t="s">
        <v>137</v>
      </c>
      <c r="E407" s="41"/>
      <c r="F407" s="220" t="s">
        <v>434</v>
      </c>
      <c r="G407" s="41"/>
      <c r="H407" s="41"/>
      <c r="I407" s="221"/>
      <c r="J407" s="41"/>
      <c r="K407" s="41"/>
      <c r="L407" s="45"/>
      <c r="M407" s="222"/>
      <c r="N407" s="223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137</v>
      </c>
      <c r="AU407" s="18" t="s">
        <v>83</v>
      </c>
    </row>
    <row r="408" s="13" customFormat="1">
      <c r="A408" s="13"/>
      <c r="B408" s="224"/>
      <c r="C408" s="225"/>
      <c r="D408" s="219" t="s">
        <v>139</v>
      </c>
      <c r="E408" s="226" t="s">
        <v>19</v>
      </c>
      <c r="F408" s="227" t="s">
        <v>435</v>
      </c>
      <c r="G408" s="225"/>
      <c r="H408" s="228">
        <v>61.283999999999999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139</v>
      </c>
      <c r="AU408" s="234" t="s">
        <v>83</v>
      </c>
      <c r="AV408" s="13" t="s">
        <v>83</v>
      </c>
      <c r="AW408" s="13" t="s">
        <v>35</v>
      </c>
      <c r="AX408" s="13" t="s">
        <v>81</v>
      </c>
      <c r="AY408" s="234" t="s">
        <v>128</v>
      </c>
    </row>
    <row r="409" s="2" customFormat="1" ht="16.5" customHeight="1">
      <c r="A409" s="39"/>
      <c r="B409" s="40"/>
      <c r="C409" s="246" t="s">
        <v>436</v>
      </c>
      <c r="D409" s="246" t="s">
        <v>145</v>
      </c>
      <c r="E409" s="247" t="s">
        <v>437</v>
      </c>
      <c r="F409" s="248" t="s">
        <v>438</v>
      </c>
      <c r="G409" s="249" t="s">
        <v>147</v>
      </c>
      <c r="H409" s="250">
        <v>214.03</v>
      </c>
      <c r="I409" s="251"/>
      <c r="J409" s="252">
        <f>ROUND(I409*H409,2)</f>
        <v>0</v>
      </c>
      <c r="K409" s="248" t="s">
        <v>133</v>
      </c>
      <c r="L409" s="45"/>
      <c r="M409" s="253" t="s">
        <v>19</v>
      </c>
      <c r="N409" s="254" t="s">
        <v>44</v>
      </c>
      <c r="O409" s="85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7" t="s">
        <v>135</v>
      </c>
      <c r="AT409" s="217" t="s">
        <v>145</v>
      </c>
      <c r="AU409" s="217" t="s">
        <v>83</v>
      </c>
      <c r="AY409" s="18" t="s">
        <v>128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8" t="s">
        <v>81</v>
      </c>
      <c r="BK409" s="218">
        <f>ROUND(I409*H409,2)</f>
        <v>0</v>
      </c>
      <c r="BL409" s="18" t="s">
        <v>135</v>
      </c>
      <c r="BM409" s="217" t="s">
        <v>439</v>
      </c>
    </row>
    <row r="410" s="2" customFormat="1">
      <c r="A410" s="39"/>
      <c r="B410" s="40"/>
      <c r="C410" s="41"/>
      <c r="D410" s="219" t="s">
        <v>137</v>
      </c>
      <c r="E410" s="41"/>
      <c r="F410" s="220" t="s">
        <v>440</v>
      </c>
      <c r="G410" s="41"/>
      <c r="H410" s="41"/>
      <c r="I410" s="221"/>
      <c r="J410" s="41"/>
      <c r="K410" s="41"/>
      <c r="L410" s="45"/>
      <c r="M410" s="222"/>
      <c r="N410" s="223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137</v>
      </c>
      <c r="AU410" s="18" t="s">
        <v>83</v>
      </c>
    </row>
    <row r="411" s="2" customFormat="1">
      <c r="A411" s="39"/>
      <c r="B411" s="40"/>
      <c r="C411" s="41"/>
      <c r="D411" s="255" t="s">
        <v>150</v>
      </c>
      <c r="E411" s="41"/>
      <c r="F411" s="256" t="s">
        <v>441</v>
      </c>
      <c r="G411" s="41"/>
      <c r="H411" s="41"/>
      <c r="I411" s="221"/>
      <c r="J411" s="41"/>
      <c r="K411" s="41"/>
      <c r="L411" s="45"/>
      <c r="M411" s="222"/>
      <c r="N411" s="223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150</v>
      </c>
      <c r="AU411" s="18" t="s">
        <v>83</v>
      </c>
    </row>
    <row r="412" s="13" customFormat="1">
      <c r="A412" s="13"/>
      <c r="B412" s="224"/>
      <c r="C412" s="225"/>
      <c r="D412" s="219" t="s">
        <v>139</v>
      </c>
      <c r="E412" s="226" t="s">
        <v>19</v>
      </c>
      <c r="F412" s="227" t="s">
        <v>430</v>
      </c>
      <c r="G412" s="225"/>
      <c r="H412" s="228">
        <v>214.03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139</v>
      </c>
      <c r="AU412" s="234" t="s">
        <v>83</v>
      </c>
      <c r="AV412" s="13" t="s">
        <v>83</v>
      </c>
      <c r="AW412" s="13" t="s">
        <v>35</v>
      </c>
      <c r="AX412" s="13" t="s">
        <v>81</v>
      </c>
      <c r="AY412" s="234" t="s">
        <v>128</v>
      </c>
    </row>
    <row r="413" s="2" customFormat="1" ht="16.5" customHeight="1">
      <c r="A413" s="39"/>
      <c r="B413" s="40"/>
      <c r="C413" s="205" t="s">
        <v>442</v>
      </c>
      <c r="D413" s="205" t="s">
        <v>130</v>
      </c>
      <c r="E413" s="206" t="s">
        <v>443</v>
      </c>
      <c r="F413" s="207" t="s">
        <v>444</v>
      </c>
      <c r="G413" s="208" t="s">
        <v>445</v>
      </c>
      <c r="H413" s="209">
        <v>4.2809999999999997</v>
      </c>
      <c r="I413" s="210"/>
      <c r="J413" s="211">
        <f>ROUND(I413*H413,2)</f>
        <v>0</v>
      </c>
      <c r="K413" s="207" t="s">
        <v>133</v>
      </c>
      <c r="L413" s="212"/>
      <c r="M413" s="213" t="s">
        <v>19</v>
      </c>
      <c r="N413" s="214" t="s">
        <v>44</v>
      </c>
      <c r="O413" s="85"/>
      <c r="P413" s="215">
        <f>O413*H413</f>
        <v>0</v>
      </c>
      <c r="Q413" s="215">
        <v>0.001</v>
      </c>
      <c r="R413" s="215">
        <f>Q413*H413</f>
        <v>0.0042810000000000001</v>
      </c>
      <c r="S413" s="215">
        <v>0</v>
      </c>
      <c r="T413" s="21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134</v>
      </c>
      <c r="AT413" s="217" t="s">
        <v>130</v>
      </c>
      <c r="AU413" s="217" t="s">
        <v>83</v>
      </c>
      <c r="AY413" s="18" t="s">
        <v>128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81</v>
      </c>
      <c r="BK413" s="218">
        <f>ROUND(I413*H413,2)</f>
        <v>0</v>
      </c>
      <c r="BL413" s="18" t="s">
        <v>135</v>
      </c>
      <c r="BM413" s="217" t="s">
        <v>446</v>
      </c>
    </row>
    <row r="414" s="2" customFormat="1">
      <c r="A414" s="39"/>
      <c r="B414" s="40"/>
      <c r="C414" s="41"/>
      <c r="D414" s="219" t="s">
        <v>137</v>
      </c>
      <c r="E414" s="41"/>
      <c r="F414" s="220" t="s">
        <v>444</v>
      </c>
      <c r="G414" s="41"/>
      <c r="H414" s="41"/>
      <c r="I414" s="221"/>
      <c r="J414" s="41"/>
      <c r="K414" s="41"/>
      <c r="L414" s="45"/>
      <c r="M414" s="222"/>
      <c r="N414" s="223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137</v>
      </c>
      <c r="AU414" s="18" t="s">
        <v>83</v>
      </c>
    </row>
    <row r="415" s="13" customFormat="1">
      <c r="A415" s="13"/>
      <c r="B415" s="224"/>
      <c r="C415" s="225"/>
      <c r="D415" s="219" t="s">
        <v>139</v>
      </c>
      <c r="E415" s="226" t="s">
        <v>19</v>
      </c>
      <c r="F415" s="227" t="s">
        <v>447</v>
      </c>
      <c r="G415" s="225"/>
      <c r="H415" s="228">
        <v>4.2809999999999997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139</v>
      </c>
      <c r="AU415" s="234" t="s">
        <v>83</v>
      </c>
      <c r="AV415" s="13" t="s">
        <v>83</v>
      </c>
      <c r="AW415" s="13" t="s">
        <v>35</v>
      </c>
      <c r="AX415" s="13" t="s">
        <v>81</v>
      </c>
      <c r="AY415" s="234" t="s">
        <v>128</v>
      </c>
    </row>
    <row r="416" s="12" customFormat="1" ht="22.8" customHeight="1">
      <c r="A416" s="12"/>
      <c r="B416" s="189"/>
      <c r="C416" s="190"/>
      <c r="D416" s="191" t="s">
        <v>72</v>
      </c>
      <c r="E416" s="203" t="s">
        <v>160</v>
      </c>
      <c r="F416" s="203" t="s">
        <v>448</v>
      </c>
      <c r="G416" s="190"/>
      <c r="H416" s="190"/>
      <c r="I416" s="193"/>
      <c r="J416" s="204">
        <f>BK416</f>
        <v>0</v>
      </c>
      <c r="K416" s="190"/>
      <c r="L416" s="195"/>
      <c r="M416" s="196"/>
      <c r="N416" s="197"/>
      <c r="O416" s="197"/>
      <c r="P416" s="198">
        <f>SUM(P417:P420)</f>
        <v>0</v>
      </c>
      <c r="Q416" s="197"/>
      <c r="R416" s="198">
        <f>SUM(R417:R420)</f>
        <v>0.63324999999999998</v>
      </c>
      <c r="S416" s="197"/>
      <c r="T416" s="199">
        <f>SUM(T417:T420)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0" t="s">
        <v>81</v>
      </c>
      <c r="AT416" s="201" t="s">
        <v>72</v>
      </c>
      <c r="AU416" s="201" t="s">
        <v>81</v>
      </c>
      <c r="AY416" s="200" t="s">
        <v>128</v>
      </c>
      <c r="BK416" s="202">
        <f>SUM(BK417:BK420)</f>
        <v>0</v>
      </c>
    </row>
    <row r="417" s="2" customFormat="1" ht="16.5" customHeight="1">
      <c r="A417" s="39"/>
      <c r="B417" s="40"/>
      <c r="C417" s="246" t="s">
        <v>449</v>
      </c>
      <c r="D417" s="246" t="s">
        <v>145</v>
      </c>
      <c r="E417" s="247" t="s">
        <v>450</v>
      </c>
      <c r="F417" s="248" t="s">
        <v>19</v>
      </c>
      <c r="G417" s="249" t="s">
        <v>332</v>
      </c>
      <c r="H417" s="250">
        <v>25</v>
      </c>
      <c r="I417" s="251"/>
      <c r="J417" s="252">
        <f>ROUND(I417*H417,2)</f>
        <v>0</v>
      </c>
      <c r="K417" s="248" t="s">
        <v>133</v>
      </c>
      <c r="L417" s="45"/>
      <c r="M417" s="253" t="s">
        <v>19</v>
      </c>
      <c r="N417" s="254" t="s">
        <v>44</v>
      </c>
      <c r="O417" s="85"/>
      <c r="P417" s="215">
        <f>O417*H417</f>
        <v>0</v>
      </c>
      <c r="Q417" s="215">
        <v>0.025329999999999998</v>
      </c>
      <c r="R417" s="215">
        <f>Q417*H417</f>
        <v>0.63324999999999998</v>
      </c>
      <c r="S417" s="215">
        <v>0</v>
      </c>
      <c r="T417" s="21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7" t="s">
        <v>135</v>
      </c>
      <c r="AT417" s="217" t="s">
        <v>145</v>
      </c>
      <c r="AU417" s="217" t="s">
        <v>83</v>
      </c>
      <c r="AY417" s="18" t="s">
        <v>128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81</v>
      </c>
      <c r="BK417" s="218">
        <f>ROUND(I417*H417,2)</f>
        <v>0</v>
      </c>
      <c r="BL417" s="18" t="s">
        <v>135</v>
      </c>
      <c r="BM417" s="217" t="s">
        <v>451</v>
      </c>
    </row>
    <row r="418" s="2" customFormat="1">
      <c r="A418" s="39"/>
      <c r="B418" s="40"/>
      <c r="C418" s="41"/>
      <c r="D418" s="219" t="s">
        <v>137</v>
      </c>
      <c r="E418" s="41"/>
      <c r="F418" s="220" t="s">
        <v>452</v>
      </c>
      <c r="G418" s="41"/>
      <c r="H418" s="41"/>
      <c r="I418" s="221"/>
      <c r="J418" s="41"/>
      <c r="K418" s="41"/>
      <c r="L418" s="45"/>
      <c r="M418" s="222"/>
      <c r="N418" s="223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137</v>
      </c>
      <c r="AU418" s="18" t="s">
        <v>83</v>
      </c>
    </row>
    <row r="419" s="2" customFormat="1">
      <c r="A419" s="39"/>
      <c r="B419" s="40"/>
      <c r="C419" s="41"/>
      <c r="D419" s="255" t="s">
        <v>150</v>
      </c>
      <c r="E419" s="41"/>
      <c r="F419" s="256" t="s">
        <v>453</v>
      </c>
      <c r="G419" s="41"/>
      <c r="H419" s="41"/>
      <c r="I419" s="221"/>
      <c r="J419" s="41"/>
      <c r="K419" s="41"/>
      <c r="L419" s="45"/>
      <c r="M419" s="222"/>
      <c r="N419" s="223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150</v>
      </c>
      <c r="AU419" s="18" t="s">
        <v>83</v>
      </c>
    </row>
    <row r="420" s="13" customFormat="1">
      <c r="A420" s="13"/>
      <c r="B420" s="224"/>
      <c r="C420" s="225"/>
      <c r="D420" s="219" t="s">
        <v>139</v>
      </c>
      <c r="E420" s="226" t="s">
        <v>19</v>
      </c>
      <c r="F420" s="227" t="s">
        <v>345</v>
      </c>
      <c r="G420" s="225"/>
      <c r="H420" s="228">
        <v>25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139</v>
      </c>
      <c r="AU420" s="234" t="s">
        <v>83</v>
      </c>
      <c r="AV420" s="13" t="s">
        <v>83</v>
      </c>
      <c r="AW420" s="13" t="s">
        <v>35</v>
      </c>
      <c r="AX420" s="13" t="s">
        <v>81</v>
      </c>
      <c r="AY420" s="234" t="s">
        <v>128</v>
      </c>
    </row>
    <row r="421" s="12" customFormat="1" ht="22.8" customHeight="1">
      <c r="A421" s="12"/>
      <c r="B421" s="189"/>
      <c r="C421" s="190"/>
      <c r="D421" s="191" t="s">
        <v>72</v>
      </c>
      <c r="E421" s="203" t="s">
        <v>181</v>
      </c>
      <c r="F421" s="203" t="s">
        <v>454</v>
      </c>
      <c r="G421" s="190"/>
      <c r="H421" s="190"/>
      <c r="I421" s="193"/>
      <c r="J421" s="204">
        <f>BK421</f>
        <v>0</v>
      </c>
      <c r="K421" s="190"/>
      <c r="L421" s="195"/>
      <c r="M421" s="196"/>
      <c r="N421" s="197"/>
      <c r="O421" s="197"/>
      <c r="P421" s="198">
        <f>SUM(P422:P577)</f>
        <v>0</v>
      </c>
      <c r="Q421" s="197"/>
      <c r="R421" s="198">
        <f>SUM(R422:R577)</f>
        <v>2762.4803809</v>
      </c>
      <c r="S421" s="197"/>
      <c r="T421" s="199">
        <f>SUM(T422:T577)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0" t="s">
        <v>81</v>
      </c>
      <c r="AT421" s="201" t="s">
        <v>72</v>
      </c>
      <c r="AU421" s="201" t="s">
        <v>81</v>
      </c>
      <c r="AY421" s="200" t="s">
        <v>128</v>
      </c>
      <c r="BK421" s="202">
        <f>SUM(BK422:BK577)</f>
        <v>0</v>
      </c>
    </row>
    <row r="422" s="2" customFormat="1" ht="16.5" customHeight="1">
      <c r="A422" s="39"/>
      <c r="B422" s="40"/>
      <c r="C422" s="246" t="s">
        <v>455</v>
      </c>
      <c r="D422" s="246" t="s">
        <v>145</v>
      </c>
      <c r="E422" s="247" t="s">
        <v>456</v>
      </c>
      <c r="F422" s="248" t="s">
        <v>19</v>
      </c>
      <c r="G422" s="249" t="s">
        <v>147</v>
      </c>
      <c r="H422" s="250">
        <v>268</v>
      </c>
      <c r="I422" s="251"/>
      <c r="J422" s="252">
        <f>ROUND(I422*H422,2)</f>
        <v>0</v>
      </c>
      <c r="K422" s="248" t="s">
        <v>133</v>
      </c>
      <c r="L422" s="45"/>
      <c r="M422" s="253" t="s">
        <v>19</v>
      </c>
      <c r="N422" s="254" t="s">
        <v>44</v>
      </c>
      <c r="O422" s="85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135</v>
      </c>
      <c r="AT422" s="217" t="s">
        <v>145</v>
      </c>
      <c r="AU422" s="217" t="s">
        <v>83</v>
      </c>
      <c r="AY422" s="18" t="s">
        <v>128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81</v>
      </c>
      <c r="BK422" s="218">
        <f>ROUND(I422*H422,2)</f>
        <v>0</v>
      </c>
      <c r="BL422" s="18" t="s">
        <v>135</v>
      </c>
      <c r="BM422" s="217" t="s">
        <v>457</v>
      </c>
    </row>
    <row r="423" s="2" customFormat="1">
      <c r="A423" s="39"/>
      <c r="B423" s="40"/>
      <c r="C423" s="41"/>
      <c r="D423" s="219" t="s">
        <v>137</v>
      </c>
      <c r="E423" s="41"/>
      <c r="F423" s="220" t="s">
        <v>458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137</v>
      </c>
      <c r="AU423" s="18" t="s">
        <v>83</v>
      </c>
    </row>
    <row r="424" s="2" customFormat="1">
      <c r="A424" s="39"/>
      <c r="B424" s="40"/>
      <c r="C424" s="41"/>
      <c r="D424" s="255" t="s">
        <v>150</v>
      </c>
      <c r="E424" s="41"/>
      <c r="F424" s="256" t="s">
        <v>459</v>
      </c>
      <c r="G424" s="41"/>
      <c r="H424" s="41"/>
      <c r="I424" s="221"/>
      <c r="J424" s="41"/>
      <c r="K424" s="41"/>
      <c r="L424" s="45"/>
      <c r="M424" s="222"/>
      <c r="N424" s="223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150</v>
      </c>
      <c r="AU424" s="18" t="s">
        <v>83</v>
      </c>
    </row>
    <row r="425" s="2" customFormat="1" ht="16.5" customHeight="1">
      <c r="A425" s="39"/>
      <c r="B425" s="40"/>
      <c r="C425" s="205" t="s">
        <v>460</v>
      </c>
      <c r="D425" s="205" t="s">
        <v>130</v>
      </c>
      <c r="E425" s="206" t="s">
        <v>461</v>
      </c>
      <c r="F425" s="207" t="s">
        <v>19</v>
      </c>
      <c r="G425" s="208" t="s">
        <v>462</v>
      </c>
      <c r="H425" s="209">
        <v>268</v>
      </c>
      <c r="I425" s="210"/>
      <c r="J425" s="211">
        <f>ROUND(I425*H425,2)</f>
        <v>0</v>
      </c>
      <c r="K425" s="207" t="s">
        <v>19</v>
      </c>
      <c r="L425" s="212"/>
      <c r="M425" s="213" t="s">
        <v>19</v>
      </c>
      <c r="N425" s="214" t="s">
        <v>44</v>
      </c>
      <c r="O425" s="85"/>
      <c r="P425" s="215">
        <f>O425*H425</f>
        <v>0</v>
      </c>
      <c r="Q425" s="215">
        <v>0.0118</v>
      </c>
      <c r="R425" s="215">
        <f>Q425*H425</f>
        <v>3.1623999999999999</v>
      </c>
      <c r="S425" s="215">
        <v>0</v>
      </c>
      <c r="T425" s="21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7" t="s">
        <v>134</v>
      </c>
      <c r="AT425" s="217" t="s">
        <v>130</v>
      </c>
      <c r="AU425" s="217" t="s">
        <v>83</v>
      </c>
      <c r="AY425" s="18" t="s">
        <v>128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81</v>
      </c>
      <c r="BK425" s="218">
        <f>ROUND(I425*H425,2)</f>
        <v>0</v>
      </c>
      <c r="BL425" s="18" t="s">
        <v>135</v>
      </c>
      <c r="BM425" s="217" t="s">
        <v>463</v>
      </c>
    </row>
    <row r="426" s="2" customFormat="1">
      <c r="A426" s="39"/>
      <c r="B426" s="40"/>
      <c r="C426" s="41"/>
      <c r="D426" s="219" t="s">
        <v>137</v>
      </c>
      <c r="E426" s="41"/>
      <c r="F426" s="220" t="s">
        <v>464</v>
      </c>
      <c r="G426" s="41"/>
      <c r="H426" s="41"/>
      <c r="I426" s="221"/>
      <c r="J426" s="41"/>
      <c r="K426" s="41"/>
      <c r="L426" s="45"/>
      <c r="M426" s="222"/>
      <c r="N426" s="223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137</v>
      </c>
      <c r="AU426" s="18" t="s">
        <v>83</v>
      </c>
    </row>
    <row r="427" s="2" customFormat="1" ht="16.5" customHeight="1">
      <c r="A427" s="39"/>
      <c r="B427" s="40"/>
      <c r="C427" s="246" t="s">
        <v>465</v>
      </c>
      <c r="D427" s="246" t="s">
        <v>145</v>
      </c>
      <c r="E427" s="247" t="s">
        <v>466</v>
      </c>
      <c r="F427" s="248" t="s">
        <v>19</v>
      </c>
      <c r="G427" s="249" t="s">
        <v>147</v>
      </c>
      <c r="H427" s="250">
        <v>50.280000000000001</v>
      </c>
      <c r="I427" s="251"/>
      <c r="J427" s="252">
        <f>ROUND(I427*H427,2)</f>
        <v>0</v>
      </c>
      <c r="K427" s="248" t="s">
        <v>133</v>
      </c>
      <c r="L427" s="45"/>
      <c r="M427" s="253" t="s">
        <v>19</v>
      </c>
      <c r="N427" s="254" t="s">
        <v>44</v>
      </c>
      <c r="O427" s="85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7" t="s">
        <v>135</v>
      </c>
      <c r="AT427" s="217" t="s">
        <v>145</v>
      </c>
      <c r="AU427" s="217" t="s">
        <v>83</v>
      </c>
      <c r="AY427" s="18" t="s">
        <v>128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81</v>
      </c>
      <c r="BK427" s="218">
        <f>ROUND(I427*H427,2)</f>
        <v>0</v>
      </c>
      <c r="BL427" s="18" t="s">
        <v>135</v>
      </c>
      <c r="BM427" s="217" t="s">
        <v>467</v>
      </c>
    </row>
    <row r="428" s="2" customFormat="1">
      <c r="A428" s="39"/>
      <c r="B428" s="40"/>
      <c r="C428" s="41"/>
      <c r="D428" s="219" t="s">
        <v>137</v>
      </c>
      <c r="E428" s="41"/>
      <c r="F428" s="220" t="s">
        <v>468</v>
      </c>
      <c r="G428" s="41"/>
      <c r="H428" s="41"/>
      <c r="I428" s="221"/>
      <c r="J428" s="41"/>
      <c r="K428" s="41"/>
      <c r="L428" s="45"/>
      <c r="M428" s="222"/>
      <c r="N428" s="223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137</v>
      </c>
      <c r="AU428" s="18" t="s">
        <v>83</v>
      </c>
    </row>
    <row r="429" s="2" customFormat="1">
      <c r="A429" s="39"/>
      <c r="B429" s="40"/>
      <c r="C429" s="41"/>
      <c r="D429" s="255" t="s">
        <v>150</v>
      </c>
      <c r="E429" s="41"/>
      <c r="F429" s="256" t="s">
        <v>469</v>
      </c>
      <c r="G429" s="41"/>
      <c r="H429" s="41"/>
      <c r="I429" s="221"/>
      <c r="J429" s="41"/>
      <c r="K429" s="41"/>
      <c r="L429" s="45"/>
      <c r="M429" s="222"/>
      <c r="N429" s="223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150</v>
      </c>
      <c r="AU429" s="18" t="s">
        <v>83</v>
      </c>
    </row>
    <row r="430" s="13" customFormat="1">
      <c r="A430" s="13"/>
      <c r="B430" s="224"/>
      <c r="C430" s="225"/>
      <c r="D430" s="219" t="s">
        <v>139</v>
      </c>
      <c r="E430" s="226" t="s">
        <v>19</v>
      </c>
      <c r="F430" s="227" t="s">
        <v>470</v>
      </c>
      <c r="G430" s="225"/>
      <c r="H430" s="228">
        <v>50.280000000000001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139</v>
      </c>
      <c r="AU430" s="234" t="s">
        <v>83</v>
      </c>
      <c r="AV430" s="13" t="s">
        <v>83</v>
      </c>
      <c r="AW430" s="13" t="s">
        <v>35</v>
      </c>
      <c r="AX430" s="13" t="s">
        <v>81</v>
      </c>
      <c r="AY430" s="234" t="s">
        <v>128</v>
      </c>
    </row>
    <row r="431" s="2" customFormat="1" ht="16.5" customHeight="1">
      <c r="A431" s="39"/>
      <c r="B431" s="40"/>
      <c r="C431" s="246" t="s">
        <v>471</v>
      </c>
      <c r="D431" s="246" t="s">
        <v>145</v>
      </c>
      <c r="E431" s="247" t="s">
        <v>472</v>
      </c>
      <c r="F431" s="248" t="s">
        <v>19</v>
      </c>
      <c r="G431" s="249" t="s">
        <v>147</v>
      </c>
      <c r="H431" s="250">
        <v>64.200000000000003</v>
      </c>
      <c r="I431" s="251"/>
      <c r="J431" s="252">
        <f>ROUND(I431*H431,2)</f>
        <v>0</v>
      </c>
      <c r="K431" s="248" t="s">
        <v>133</v>
      </c>
      <c r="L431" s="45"/>
      <c r="M431" s="253" t="s">
        <v>19</v>
      </c>
      <c r="N431" s="254" t="s">
        <v>44</v>
      </c>
      <c r="O431" s="85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7" t="s">
        <v>135</v>
      </c>
      <c r="AT431" s="217" t="s">
        <v>145</v>
      </c>
      <c r="AU431" s="217" t="s">
        <v>83</v>
      </c>
      <c r="AY431" s="18" t="s">
        <v>128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81</v>
      </c>
      <c r="BK431" s="218">
        <f>ROUND(I431*H431,2)</f>
        <v>0</v>
      </c>
      <c r="BL431" s="18" t="s">
        <v>135</v>
      </c>
      <c r="BM431" s="217" t="s">
        <v>473</v>
      </c>
    </row>
    <row r="432" s="2" customFormat="1">
      <c r="A432" s="39"/>
      <c r="B432" s="40"/>
      <c r="C432" s="41"/>
      <c r="D432" s="219" t="s">
        <v>137</v>
      </c>
      <c r="E432" s="41"/>
      <c r="F432" s="220" t="s">
        <v>474</v>
      </c>
      <c r="G432" s="41"/>
      <c r="H432" s="41"/>
      <c r="I432" s="221"/>
      <c r="J432" s="41"/>
      <c r="K432" s="41"/>
      <c r="L432" s="45"/>
      <c r="M432" s="222"/>
      <c r="N432" s="223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137</v>
      </c>
      <c r="AU432" s="18" t="s">
        <v>83</v>
      </c>
    </row>
    <row r="433" s="2" customFormat="1">
      <c r="A433" s="39"/>
      <c r="B433" s="40"/>
      <c r="C433" s="41"/>
      <c r="D433" s="255" t="s">
        <v>150</v>
      </c>
      <c r="E433" s="41"/>
      <c r="F433" s="256" t="s">
        <v>475</v>
      </c>
      <c r="G433" s="41"/>
      <c r="H433" s="41"/>
      <c r="I433" s="221"/>
      <c r="J433" s="41"/>
      <c r="K433" s="41"/>
      <c r="L433" s="45"/>
      <c r="M433" s="222"/>
      <c r="N433" s="223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150</v>
      </c>
      <c r="AU433" s="18" t="s">
        <v>83</v>
      </c>
    </row>
    <row r="434" s="13" customFormat="1">
      <c r="A434" s="13"/>
      <c r="B434" s="224"/>
      <c r="C434" s="225"/>
      <c r="D434" s="219" t="s">
        <v>139</v>
      </c>
      <c r="E434" s="226" t="s">
        <v>19</v>
      </c>
      <c r="F434" s="227" t="s">
        <v>476</v>
      </c>
      <c r="G434" s="225"/>
      <c r="H434" s="228">
        <v>64.200000000000003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139</v>
      </c>
      <c r="AU434" s="234" t="s">
        <v>83</v>
      </c>
      <c r="AV434" s="13" t="s">
        <v>83</v>
      </c>
      <c r="AW434" s="13" t="s">
        <v>35</v>
      </c>
      <c r="AX434" s="13" t="s">
        <v>81</v>
      </c>
      <c r="AY434" s="234" t="s">
        <v>128</v>
      </c>
    </row>
    <row r="435" s="2" customFormat="1" ht="16.5" customHeight="1">
      <c r="A435" s="39"/>
      <c r="B435" s="40"/>
      <c r="C435" s="246" t="s">
        <v>477</v>
      </c>
      <c r="D435" s="246" t="s">
        <v>145</v>
      </c>
      <c r="E435" s="247" t="s">
        <v>478</v>
      </c>
      <c r="F435" s="248" t="s">
        <v>19</v>
      </c>
      <c r="G435" s="249" t="s">
        <v>147</v>
      </c>
      <c r="H435" s="250">
        <v>5617.46</v>
      </c>
      <c r="I435" s="251"/>
      <c r="J435" s="252">
        <f>ROUND(I435*H435,2)</f>
        <v>0</v>
      </c>
      <c r="K435" s="248" t="s">
        <v>133</v>
      </c>
      <c r="L435" s="45"/>
      <c r="M435" s="253" t="s">
        <v>19</v>
      </c>
      <c r="N435" s="254" t="s">
        <v>44</v>
      </c>
      <c r="O435" s="85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7" t="s">
        <v>135</v>
      </c>
      <c r="AT435" s="217" t="s">
        <v>145</v>
      </c>
      <c r="AU435" s="217" t="s">
        <v>83</v>
      </c>
      <c r="AY435" s="18" t="s">
        <v>128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81</v>
      </c>
      <c r="BK435" s="218">
        <f>ROUND(I435*H435,2)</f>
        <v>0</v>
      </c>
      <c r="BL435" s="18" t="s">
        <v>135</v>
      </c>
      <c r="BM435" s="217" t="s">
        <v>479</v>
      </c>
    </row>
    <row r="436" s="2" customFormat="1">
      <c r="A436" s="39"/>
      <c r="B436" s="40"/>
      <c r="C436" s="41"/>
      <c r="D436" s="219" t="s">
        <v>137</v>
      </c>
      <c r="E436" s="41"/>
      <c r="F436" s="220" t="s">
        <v>480</v>
      </c>
      <c r="G436" s="41"/>
      <c r="H436" s="41"/>
      <c r="I436" s="221"/>
      <c r="J436" s="41"/>
      <c r="K436" s="41"/>
      <c r="L436" s="45"/>
      <c r="M436" s="222"/>
      <c r="N436" s="223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137</v>
      </c>
      <c r="AU436" s="18" t="s">
        <v>83</v>
      </c>
    </row>
    <row r="437" s="2" customFormat="1">
      <c r="A437" s="39"/>
      <c r="B437" s="40"/>
      <c r="C437" s="41"/>
      <c r="D437" s="255" t="s">
        <v>150</v>
      </c>
      <c r="E437" s="41"/>
      <c r="F437" s="256" t="s">
        <v>481</v>
      </c>
      <c r="G437" s="41"/>
      <c r="H437" s="41"/>
      <c r="I437" s="221"/>
      <c r="J437" s="41"/>
      <c r="K437" s="41"/>
      <c r="L437" s="45"/>
      <c r="M437" s="222"/>
      <c r="N437" s="223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150</v>
      </c>
      <c r="AU437" s="18" t="s">
        <v>83</v>
      </c>
    </row>
    <row r="438" s="13" customFormat="1">
      <c r="A438" s="13"/>
      <c r="B438" s="224"/>
      <c r="C438" s="225"/>
      <c r="D438" s="219" t="s">
        <v>139</v>
      </c>
      <c r="E438" s="226" t="s">
        <v>19</v>
      </c>
      <c r="F438" s="227" t="s">
        <v>482</v>
      </c>
      <c r="G438" s="225"/>
      <c r="H438" s="228">
        <v>19.949999999999999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139</v>
      </c>
      <c r="AU438" s="234" t="s">
        <v>83</v>
      </c>
      <c r="AV438" s="13" t="s">
        <v>83</v>
      </c>
      <c r="AW438" s="13" t="s">
        <v>35</v>
      </c>
      <c r="AX438" s="13" t="s">
        <v>73</v>
      </c>
      <c r="AY438" s="234" t="s">
        <v>128</v>
      </c>
    </row>
    <row r="439" s="13" customFormat="1">
      <c r="A439" s="13"/>
      <c r="B439" s="224"/>
      <c r="C439" s="225"/>
      <c r="D439" s="219" t="s">
        <v>139</v>
      </c>
      <c r="E439" s="226" t="s">
        <v>19</v>
      </c>
      <c r="F439" s="227" t="s">
        <v>483</v>
      </c>
      <c r="G439" s="225"/>
      <c r="H439" s="228">
        <v>47.25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139</v>
      </c>
      <c r="AU439" s="234" t="s">
        <v>83</v>
      </c>
      <c r="AV439" s="13" t="s">
        <v>83</v>
      </c>
      <c r="AW439" s="13" t="s">
        <v>35</v>
      </c>
      <c r="AX439" s="13" t="s">
        <v>73</v>
      </c>
      <c r="AY439" s="234" t="s">
        <v>128</v>
      </c>
    </row>
    <row r="440" s="13" customFormat="1">
      <c r="A440" s="13"/>
      <c r="B440" s="224"/>
      <c r="C440" s="225"/>
      <c r="D440" s="219" t="s">
        <v>139</v>
      </c>
      <c r="E440" s="226" t="s">
        <v>19</v>
      </c>
      <c r="F440" s="227" t="s">
        <v>484</v>
      </c>
      <c r="G440" s="225"/>
      <c r="H440" s="228">
        <v>5550.2600000000002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139</v>
      </c>
      <c r="AU440" s="234" t="s">
        <v>83</v>
      </c>
      <c r="AV440" s="13" t="s">
        <v>83</v>
      </c>
      <c r="AW440" s="13" t="s">
        <v>35</v>
      </c>
      <c r="AX440" s="13" t="s">
        <v>73</v>
      </c>
      <c r="AY440" s="234" t="s">
        <v>128</v>
      </c>
    </row>
    <row r="441" s="14" customFormat="1">
      <c r="A441" s="14"/>
      <c r="B441" s="235"/>
      <c r="C441" s="236"/>
      <c r="D441" s="219" t="s">
        <v>139</v>
      </c>
      <c r="E441" s="237" t="s">
        <v>19</v>
      </c>
      <c r="F441" s="238" t="s">
        <v>144</v>
      </c>
      <c r="G441" s="236"/>
      <c r="H441" s="239">
        <v>5617.46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139</v>
      </c>
      <c r="AU441" s="245" t="s">
        <v>83</v>
      </c>
      <c r="AV441" s="14" t="s">
        <v>135</v>
      </c>
      <c r="AW441" s="14" t="s">
        <v>35</v>
      </c>
      <c r="AX441" s="14" t="s">
        <v>81</v>
      </c>
      <c r="AY441" s="245" t="s">
        <v>128</v>
      </c>
    </row>
    <row r="442" s="2" customFormat="1" ht="16.5" customHeight="1">
      <c r="A442" s="39"/>
      <c r="B442" s="40"/>
      <c r="C442" s="246" t="s">
        <v>485</v>
      </c>
      <c r="D442" s="246" t="s">
        <v>145</v>
      </c>
      <c r="E442" s="247" t="s">
        <v>486</v>
      </c>
      <c r="F442" s="248" t="s">
        <v>19</v>
      </c>
      <c r="G442" s="249" t="s">
        <v>147</v>
      </c>
      <c r="H442" s="250">
        <v>1798.72</v>
      </c>
      <c r="I442" s="251"/>
      <c r="J442" s="252">
        <f>ROUND(I442*H442,2)</f>
        <v>0</v>
      </c>
      <c r="K442" s="248" t="s">
        <v>133</v>
      </c>
      <c r="L442" s="45"/>
      <c r="M442" s="253" t="s">
        <v>19</v>
      </c>
      <c r="N442" s="254" t="s">
        <v>44</v>
      </c>
      <c r="O442" s="85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7" t="s">
        <v>135</v>
      </c>
      <c r="AT442" s="217" t="s">
        <v>145</v>
      </c>
      <c r="AU442" s="217" t="s">
        <v>83</v>
      </c>
      <c r="AY442" s="18" t="s">
        <v>128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81</v>
      </c>
      <c r="BK442" s="218">
        <f>ROUND(I442*H442,2)</f>
        <v>0</v>
      </c>
      <c r="BL442" s="18" t="s">
        <v>135</v>
      </c>
      <c r="BM442" s="217" t="s">
        <v>487</v>
      </c>
    </row>
    <row r="443" s="2" customFormat="1">
      <c r="A443" s="39"/>
      <c r="B443" s="40"/>
      <c r="C443" s="41"/>
      <c r="D443" s="219" t="s">
        <v>137</v>
      </c>
      <c r="E443" s="41"/>
      <c r="F443" s="220" t="s">
        <v>488</v>
      </c>
      <c r="G443" s="41"/>
      <c r="H443" s="41"/>
      <c r="I443" s="221"/>
      <c r="J443" s="41"/>
      <c r="K443" s="41"/>
      <c r="L443" s="45"/>
      <c r="M443" s="222"/>
      <c r="N443" s="223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137</v>
      </c>
      <c r="AU443" s="18" t="s">
        <v>83</v>
      </c>
    </row>
    <row r="444" s="2" customFormat="1">
      <c r="A444" s="39"/>
      <c r="B444" s="40"/>
      <c r="C444" s="41"/>
      <c r="D444" s="255" t="s">
        <v>150</v>
      </c>
      <c r="E444" s="41"/>
      <c r="F444" s="256" t="s">
        <v>489</v>
      </c>
      <c r="G444" s="41"/>
      <c r="H444" s="41"/>
      <c r="I444" s="221"/>
      <c r="J444" s="41"/>
      <c r="K444" s="41"/>
      <c r="L444" s="45"/>
      <c r="M444" s="222"/>
      <c r="N444" s="223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150</v>
      </c>
      <c r="AU444" s="18" t="s">
        <v>83</v>
      </c>
    </row>
    <row r="445" s="13" customFormat="1">
      <c r="A445" s="13"/>
      <c r="B445" s="224"/>
      <c r="C445" s="225"/>
      <c r="D445" s="219" t="s">
        <v>139</v>
      </c>
      <c r="E445" s="226" t="s">
        <v>19</v>
      </c>
      <c r="F445" s="227" t="s">
        <v>490</v>
      </c>
      <c r="G445" s="225"/>
      <c r="H445" s="228">
        <v>525.84000000000003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139</v>
      </c>
      <c r="AU445" s="234" t="s">
        <v>83</v>
      </c>
      <c r="AV445" s="13" t="s">
        <v>83</v>
      </c>
      <c r="AW445" s="13" t="s">
        <v>35</v>
      </c>
      <c r="AX445" s="13" t="s">
        <v>73</v>
      </c>
      <c r="AY445" s="234" t="s">
        <v>128</v>
      </c>
    </row>
    <row r="446" s="13" customFormat="1">
      <c r="A446" s="13"/>
      <c r="B446" s="224"/>
      <c r="C446" s="225"/>
      <c r="D446" s="219" t="s">
        <v>139</v>
      </c>
      <c r="E446" s="226" t="s">
        <v>19</v>
      </c>
      <c r="F446" s="227" t="s">
        <v>491</v>
      </c>
      <c r="G446" s="225"/>
      <c r="H446" s="228">
        <v>1110.1300000000001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139</v>
      </c>
      <c r="AU446" s="234" t="s">
        <v>83</v>
      </c>
      <c r="AV446" s="13" t="s">
        <v>83</v>
      </c>
      <c r="AW446" s="13" t="s">
        <v>35</v>
      </c>
      <c r="AX446" s="13" t="s">
        <v>73</v>
      </c>
      <c r="AY446" s="234" t="s">
        <v>128</v>
      </c>
    </row>
    <row r="447" s="13" customFormat="1">
      <c r="A447" s="13"/>
      <c r="B447" s="224"/>
      <c r="C447" s="225"/>
      <c r="D447" s="219" t="s">
        <v>139</v>
      </c>
      <c r="E447" s="226" t="s">
        <v>19</v>
      </c>
      <c r="F447" s="227" t="s">
        <v>492</v>
      </c>
      <c r="G447" s="225"/>
      <c r="H447" s="228">
        <v>19.949999999999999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139</v>
      </c>
      <c r="AU447" s="234" t="s">
        <v>83</v>
      </c>
      <c r="AV447" s="13" t="s">
        <v>83</v>
      </c>
      <c r="AW447" s="13" t="s">
        <v>35</v>
      </c>
      <c r="AX447" s="13" t="s">
        <v>73</v>
      </c>
      <c r="AY447" s="234" t="s">
        <v>128</v>
      </c>
    </row>
    <row r="448" s="13" customFormat="1">
      <c r="A448" s="13"/>
      <c r="B448" s="224"/>
      <c r="C448" s="225"/>
      <c r="D448" s="219" t="s">
        <v>139</v>
      </c>
      <c r="E448" s="226" t="s">
        <v>19</v>
      </c>
      <c r="F448" s="227" t="s">
        <v>493</v>
      </c>
      <c r="G448" s="225"/>
      <c r="H448" s="228">
        <v>142.80000000000001</v>
      </c>
      <c r="I448" s="229"/>
      <c r="J448" s="225"/>
      <c r="K448" s="225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139</v>
      </c>
      <c r="AU448" s="234" t="s">
        <v>83</v>
      </c>
      <c r="AV448" s="13" t="s">
        <v>83</v>
      </c>
      <c r="AW448" s="13" t="s">
        <v>35</v>
      </c>
      <c r="AX448" s="13" t="s">
        <v>73</v>
      </c>
      <c r="AY448" s="234" t="s">
        <v>128</v>
      </c>
    </row>
    <row r="449" s="14" customFormat="1">
      <c r="A449" s="14"/>
      <c r="B449" s="235"/>
      <c r="C449" s="236"/>
      <c r="D449" s="219" t="s">
        <v>139</v>
      </c>
      <c r="E449" s="237" t="s">
        <v>19</v>
      </c>
      <c r="F449" s="238" t="s">
        <v>144</v>
      </c>
      <c r="G449" s="236"/>
      <c r="H449" s="239">
        <v>1798.7200000000003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139</v>
      </c>
      <c r="AU449" s="245" t="s">
        <v>83</v>
      </c>
      <c r="AV449" s="14" t="s">
        <v>135</v>
      </c>
      <c r="AW449" s="14" t="s">
        <v>35</v>
      </c>
      <c r="AX449" s="14" t="s">
        <v>81</v>
      </c>
      <c r="AY449" s="245" t="s">
        <v>128</v>
      </c>
    </row>
    <row r="450" s="2" customFormat="1" ht="16.5" customHeight="1">
      <c r="A450" s="39"/>
      <c r="B450" s="40"/>
      <c r="C450" s="205" t="s">
        <v>494</v>
      </c>
      <c r="D450" s="205" t="s">
        <v>130</v>
      </c>
      <c r="E450" s="206" t="s">
        <v>495</v>
      </c>
      <c r="F450" s="207" t="s">
        <v>19</v>
      </c>
      <c r="G450" s="208" t="s">
        <v>332</v>
      </c>
      <c r="H450" s="209">
        <v>68.549999999999997</v>
      </c>
      <c r="I450" s="210"/>
      <c r="J450" s="211">
        <f>ROUND(I450*H450,2)</f>
        <v>0</v>
      </c>
      <c r="K450" s="207" t="s">
        <v>133</v>
      </c>
      <c r="L450" s="212"/>
      <c r="M450" s="213" t="s">
        <v>19</v>
      </c>
      <c r="N450" s="214" t="s">
        <v>44</v>
      </c>
      <c r="O450" s="85"/>
      <c r="P450" s="215">
        <f>O450*H450</f>
        <v>0</v>
      </c>
      <c r="Q450" s="215">
        <v>0.080000000000000002</v>
      </c>
      <c r="R450" s="215">
        <f>Q450*H450</f>
        <v>5.484</v>
      </c>
      <c r="S450" s="215">
        <v>0</v>
      </c>
      <c r="T450" s="21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7" t="s">
        <v>134</v>
      </c>
      <c r="AT450" s="217" t="s">
        <v>130</v>
      </c>
      <c r="AU450" s="217" t="s">
        <v>83</v>
      </c>
      <c r="AY450" s="18" t="s">
        <v>128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81</v>
      </c>
      <c r="BK450" s="218">
        <f>ROUND(I450*H450,2)</f>
        <v>0</v>
      </c>
      <c r="BL450" s="18" t="s">
        <v>135</v>
      </c>
      <c r="BM450" s="217" t="s">
        <v>496</v>
      </c>
    </row>
    <row r="451" s="2" customFormat="1">
      <c r="A451" s="39"/>
      <c r="B451" s="40"/>
      <c r="C451" s="41"/>
      <c r="D451" s="219" t="s">
        <v>137</v>
      </c>
      <c r="E451" s="41"/>
      <c r="F451" s="220" t="s">
        <v>497</v>
      </c>
      <c r="G451" s="41"/>
      <c r="H451" s="41"/>
      <c r="I451" s="221"/>
      <c r="J451" s="41"/>
      <c r="K451" s="41"/>
      <c r="L451" s="45"/>
      <c r="M451" s="222"/>
      <c r="N451" s="223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137</v>
      </c>
      <c r="AU451" s="18" t="s">
        <v>83</v>
      </c>
    </row>
    <row r="452" s="13" customFormat="1">
      <c r="A452" s="13"/>
      <c r="B452" s="224"/>
      <c r="C452" s="225"/>
      <c r="D452" s="219" t="s">
        <v>139</v>
      </c>
      <c r="E452" s="226" t="s">
        <v>19</v>
      </c>
      <c r="F452" s="227" t="s">
        <v>498</v>
      </c>
      <c r="G452" s="225"/>
      <c r="H452" s="228">
        <v>68.549999999999997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139</v>
      </c>
      <c r="AU452" s="234" t="s">
        <v>83</v>
      </c>
      <c r="AV452" s="13" t="s">
        <v>83</v>
      </c>
      <c r="AW452" s="13" t="s">
        <v>35</v>
      </c>
      <c r="AX452" s="13" t="s">
        <v>81</v>
      </c>
      <c r="AY452" s="234" t="s">
        <v>128</v>
      </c>
    </row>
    <row r="453" s="2" customFormat="1" ht="16.5" customHeight="1">
      <c r="A453" s="39"/>
      <c r="B453" s="40"/>
      <c r="C453" s="246" t="s">
        <v>499</v>
      </c>
      <c r="D453" s="246" t="s">
        <v>145</v>
      </c>
      <c r="E453" s="247" t="s">
        <v>500</v>
      </c>
      <c r="F453" s="248" t="s">
        <v>19</v>
      </c>
      <c r="G453" s="249" t="s">
        <v>147</v>
      </c>
      <c r="H453" s="250">
        <v>7976.1300000000001</v>
      </c>
      <c r="I453" s="251"/>
      <c r="J453" s="252">
        <f>ROUND(I453*H453,2)</f>
        <v>0</v>
      </c>
      <c r="K453" s="248" t="s">
        <v>133</v>
      </c>
      <c r="L453" s="45"/>
      <c r="M453" s="253" t="s">
        <v>19</v>
      </c>
      <c r="N453" s="254" t="s">
        <v>44</v>
      </c>
      <c r="O453" s="85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7" t="s">
        <v>135</v>
      </c>
      <c r="AT453" s="217" t="s">
        <v>145</v>
      </c>
      <c r="AU453" s="217" t="s">
        <v>83</v>
      </c>
      <c r="AY453" s="18" t="s">
        <v>128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81</v>
      </c>
      <c r="BK453" s="218">
        <f>ROUND(I453*H453,2)</f>
        <v>0</v>
      </c>
      <c r="BL453" s="18" t="s">
        <v>135</v>
      </c>
      <c r="BM453" s="217" t="s">
        <v>501</v>
      </c>
    </row>
    <row r="454" s="2" customFormat="1">
      <c r="A454" s="39"/>
      <c r="B454" s="40"/>
      <c r="C454" s="41"/>
      <c r="D454" s="219" t="s">
        <v>137</v>
      </c>
      <c r="E454" s="41"/>
      <c r="F454" s="220" t="s">
        <v>502</v>
      </c>
      <c r="G454" s="41"/>
      <c r="H454" s="41"/>
      <c r="I454" s="221"/>
      <c r="J454" s="41"/>
      <c r="K454" s="41"/>
      <c r="L454" s="45"/>
      <c r="M454" s="222"/>
      <c r="N454" s="223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137</v>
      </c>
      <c r="AU454" s="18" t="s">
        <v>83</v>
      </c>
    </row>
    <row r="455" s="2" customFormat="1">
      <c r="A455" s="39"/>
      <c r="B455" s="40"/>
      <c r="C455" s="41"/>
      <c r="D455" s="255" t="s">
        <v>150</v>
      </c>
      <c r="E455" s="41"/>
      <c r="F455" s="256" t="s">
        <v>503</v>
      </c>
      <c r="G455" s="41"/>
      <c r="H455" s="41"/>
      <c r="I455" s="221"/>
      <c r="J455" s="41"/>
      <c r="K455" s="41"/>
      <c r="L455" s="45"/>
      <c r="M455" s="222"/>
      <c r="N455" s="223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150</v>
      </c>
      <c r="AU455" s="18" t="s">
        <v>83</v>
      </c>
    </row>
    <row r="456" s="13" customFormat="1">
      <c r="A456" s="13"/>
      <c r="B456" s="224"/>
      <c r="C456" s="225"/>
      <c r="D456" s="219" t="s">
        <v>139</v>
      </c>
      <c r="E456" s="226" t="s">
        <v>19</v>
      </c>
      <c r="F456" s="227" t="s">
        <v>504</v>
      </c>
      <c r="G456" s="225"/>
      <c r="H456" s="228">
        <v>5169.6099999999997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139</v>
      </c>
      <c r="AU456" s="234" t="s">
        <v>83</v>
      </c>
      <c r="AV456" s="13" t="s">
        <v>83</v>
      </c>
      <c r="AW456" s="13" t="s">
        <v>35</v>
      </c>
      <c r="AX456" s="13" t="s">
        <v>73</v>
      </c>
      <c r="AY456" s="234" t="s">
        <v>128</v>
      </c>
    </row>
    <row r="457" s="13" customFormat="1">
      <c r="A457" s="13"/>
      <c r="B457" s="224"/>
      <c r="C457" s="225"/>
      <c r="D457" s="219" t="s">
        <v>139</v>
      </c>
      <c r="E457" s="226" t="s">
        <v>19</v>
      </c>
      <c r="F457" s="227" t="s">
        <v>505</v>
      </c>
      <c r="G457" s="225"/>
      <c r="H457" s="228">
        <v>881.04999999999995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139</v>
      </c>
      <c r="AU457" s="234" t="s">
        <v>83</v>
      </c>
      <c r="AV457" s="13" t="s">
        <v>83</v>
      </c>
      <c r="AW457" s="13" t="s">
        <v>35</v>
      </c>
      <c r="AX457" s="13" t="s">
        <v>73</v>
      </c>
      <c r="AY457" s="234" t="s">
        <v>128</v>
      </c>
    </row>
    <row r="458" s="13" customFormat="1">
      <c r="A458" s="13"/>
      <c r="B458" s="224"/>
      <c r="C458" s="225"/>
      <c r="D458" s="219" t="s">
        <v>139</v>
      </c>
      <c r="E458" s="226" t="s">
        <v>19</v>
      </c>
      <c r="F458" s="227" t="s">
        <v>490</v>
      </c>
      <c r="G458" s="225"/>
      <c r="H458" s="228">
        <v>525.84000000000003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139</v>
      </c>
      <c r="AU458" s="234" t="s">
        <v>83</v>
      </c>
      <c r="AV458" s="13" t="s">
        <v>83</v>
      </c>
      <c r="AW458" s="13" t="s">
        <v>35</v>
      </c>
      <c r="AX458" s="13" t="s">
        <v>73</v>
      </c>
      <c r="AY458" s="234" t="s">
        <v>128</v>
      </c>
    </row>
    <row r="459" s="13" customFormat="1">
      <c r="A459" s="13"/>
      <c r="B459" s="224"/>
      <c r="C459" s="225"/>
      <c r="D459" s="219" t="s">
        <v>139</v>
      </c>
      <c r="E459" s="226" t="s">
        <v>19</v>
      </c>
      <c r="F459" s="227" t="s">
        <v>491</v>
      </c>
      <c r="G459" s="225"/>
      <c r="H459" s="228">
        <v>1110.1300000000001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139</v>
      </c>
      <c r="AU459" s="234" t="s">
        <v>83</v>
      </c>
      <c r="AV459" s="13" t="s">
        <v>83</v>
      </c>
      <c r="AW459" s="13" t="s">
        <v>35</v>
      </c>
      <c r="AX459" s="13" t="s">
        <v>73</v>
      </c>
      <c r="AY459" s="234" t="s">
        <v>128</v>
      </c>
    </row>
    <row r="460" s="13" customFormat="1">
      <c r="A460" s="13"/>
      <c r="B460" s="224"/>
      <c r="C460" s="225"/>
      <c r="D460" s="219" t="s">
        <v>139</v>
      </c>
      <c r="E460" s="226" t="s">
        <v>19</v>
      </c>
      <c r="F460" s="227" t="s">
        <v>506</v>
      </c>
      <c r="G460" s="225"/>
      <c r="H460" s="228">
        <v>142.88999999999999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139</v>
      </c>
      <c r="AU460" s="234" t="s">
        <v>83</v>
      </c>
      <c r="AV460" s="13" t="s">
        <v>83</v>
      </c>
      <c r="AW460" s="13" t="s">
        <v>35</v>
      </c>
      <c r="AX460" s="13" t="s">
        <v>73</v>
      </c>
      <c r="AY460" s="234" t="s">
        <v>128</v>
      </c>
    </row>
    <row r="461" s="13" customFormat="1">
      <c r="A461" s="13"/>
      <c r="B461" s="224"/>
      <c r="C461" s="225"/>
      <c r="D461" s="219" t="s">
        <v>139</v>
      </c>
      <c r="E461" s="226" t="s">
        <v>19</v>
      </c>
      <c r="F461" s="227" t="s">
        <v>507</v>
      </c>
      <c r="G461" s="225"/>
      <c r="H461" s="228">
        <v>3.8100000000000001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139</v>
      </c>
      <c r="AU461" s="234" t="s">
        <v>83</v>
      </c>
      <c r="AV461" s="13" t="s">
        <v>83</v>
      </c>
      <c r="AW461" s="13" t="s">
        <v>35</v>
      </c>
      <c r="AX461" s="13" t="s">
        <v>73</v>
      </c>
      <c r="AY461" s="234" t="s">
        <v>128</v>
      </c>
    </row>
    <row r="462" s="13" customFormat="1">
      <c r="A462" s="13"/>
      <c r="B462" s="224"/>
      <c r="C462" s="225"/>
      <c r="D462" s="219" t="s">
        <v>139</v>
      </c>
      <c r="E462" s="226" t="s">
        <v>19</v>
      </c>
      <c r="F462" s="227" t="s">
        <v>493</v>
      </c>
      <c r="G462" s="225"/>
      <c r="H462" s="228">
        <v>142.80000000000001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139</v>
      </c>
      <c r="AU462" s="234" t="s">
        <v>83</v>
      </c>
      <c r="AV462" s="13" t="s">
        <v>83</v>
      </c>
      <c r="AW462" s="13" t="s">
        <v>35</v>
      </c>
      <c r="AX462" s="13" t="s">
        <v>73</v>
      </c>
      <c r="AY462" s="234" t="s">
        <v>128</v>
      </c>
    </row>
    <row r="463" s="14" customFormat="1">
      <c r="A463" s="14"/>
      <c r="B463" s="235"/>
      <c r="C463" s="236"/>
      <c r="D463" s="219" t="s">
        <v>139</v>
      </c>
      <c r="E463" s="237" t="s">
        <v>19</v>
      </c>
      <c r="F463" s="238" t="s">
        <v>144</v>
      </c>
      <c r="G463" s="236"/>
      <c r="H463" s="239">
        <v>7976.130000000001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139</v>
      </c>
      <c r="AU463" s="245" t="s">
        <v>83</v>
      </c>
      <c r="AV463" s="14" t="s">
        <v>135</v>
      </c>
      <c r="AW463" s="14" t="s">
        <v>35</v>
      </c>
      <c r="AX463" s="14" t="s">
        <v>81</v>
      </c>
      <c r="AY463" s="245" t="s">
        <v>128</v>
      </c>
    </row>
    <row r="464" s="2" customFormat="1" ht="16.5" customHeight="1">
      <c r="A464" s="39"/>
      <c r="B464" s="40"/>
      <c r="C464" s="246" t="s">
        <v>508</v>
      </c>
      <c r="D464" s="246" t="s">
        <v>145</v>
      </c>
      <c r="E464" s="247" t="s">
        <v>509</v>
      </c>
      <c r="F464" s="248" t="s">
        <v>19</v>
      </c>
      <c r="G464" s="249" t="s">
        <v>147</v>
      </c>
      <c r="H464" s="250">
        <v>6079.3199999999997</v>
      </c>
      <c r="I464" s="251"/>
      <c r="J464" s="252">
        <f>ROUND(I464*H464,2)</f>
        <v>0</v>
      </c>
      <c r="K464" s="248" t="s">
        <v>133</v>
      </c>
      <c r="L464" s="45"/>
      <c r="M464" s="253" t="s">
        <v>19</v>
      </c>
      <c r="N464" s="254" t="s">
        <v>44</v>
      </c>
      <c r="O464" s="85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7" t="s">
        <v>135</v>
      </c>
      <c r="AT464" s="217" t="s">
        <v>145</v>
      </c>
      <c r="AU464" s="217" t="s">
        <v>83</v>
      </c>
      <c r="AY464" s="18" t="s">
        <v>128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81</v>
      </c>
      <c r="BK464" s="218">
        <f>ROUND(I464*H464,2)</f>
        <v>0</v>
      </c>
      <c r="BL464" s="18" t="s">
        <v>135</v>
      </c>
      <c r="BM464" s="217" t="s">
        <v>510</v>
      </c>
    </row>
    <row r="465" s="2" customFormat="1">
      <c r="A465" s="39"/>
      <c r="B465" s="40"/>
      <c r="C465" s="41"/>
      <c r="D465" s="219" t="s">
        <v>137</v>
      </c>
      <c r="E465" s="41"/>
      <c r="F465" s="220" t="s">
        <v>511</v>
      </c>
      <c r="G465" s="41"/>
      <c r="H465" s="41"/>
      <c r="I465" s="221"/>
      <c r="J465" s="41"/>
      <c r="K465" s="41"/>
      <c r="L465" s="45"/>
      <c r="M465" s="222"/>
      <c r="N465" s="223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137</v>
      </c>
      <c r="AU465" s="18" t="s">
        <v>83</v>
      </c>
    </row>
    <row r="466" s="2" customFormat="1">
      <c r="A466" s="39"/>
      <c r="B466" s="40"/>
      <c r="C466" s="41"/>
      <c r="D466" s="255" t="s">
        <v>150</v>
      </c>
      <c r="E466" s="41"/>
      <c r="F466" s="256" t="s">
        <v>512</v>
      </c>
      <c r="G466" s="41"/>
      <c r="H466" s="41"/>
      <c r="I466" s="221"/>
      <c r="J466" s="41"/>
      <c r="K466" s="41"/>
      <c r="L466" s="45"/>
      <c r="M466" s="222"/>
      <c r="N466" s="223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150</v>
      </c>
      <c r="AU466" s="18" t="s">
        <v>83</v>
      </c>
    </row>
    <row r="467" s="13" customFormat="1">
      <c r="A467" s="13"/>
      <c r="B467" s="224"/>
      <c r="C467" s="225"/>
      <c r="D467" s="219" t="s">
        <v>139</v>
      </c>
      <c r="E467" s="226" t="s">
        <v>19</v>
      </c>
      <c r="F467" s="227" t="s">
        <v>513</v>
      </c>
      <c r="G467" s="225"/>
      <c r="H467" s="228">
        <v>5071.1400000000003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139</v>
      </c>
      <c r="AU467" s="234" t="s">
        <v>83</v>
      </c>
      <c r="AV467" s="13" t="s">
        <v>83</v>
      </c>
      <c r="AW467" s="13" t="s">
        <v>35</v>
      </c>
      <c r="AX467" s="13" t="s">
        <v>73</v>
      </c>
      <c r="AY467" s="234" t="s">
        <v>128</v>
      </c>
    </row>
    <row r="468" s="13" customFormat="1">
      <c r="A468" s="13"/>
      <c r="B468" s="224"/>
      <c r="C468" s="225"/>
      <c r="D468" s="219" t="s">
        <v>139</v>
      </c>
      <c r="E468" s="226" t="s">
        <v>19</v>
      </c>
      <c r="F468" s="227" t="s">
        <v>514</v>
      </c>
      <c r="G468" s="225"/>
      <c r="H468" s="228">
        <v>864.26999999999998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139</v>
      </c>
      <c r="AU468" s="234" t="s">
        <v>83</v>
      </c>
      <c r="AV468" s="13" t="s">
        <v>83</v>
      </c>
      <c r="AW468" s="13" t="s">
        <v>35</v>
      </c>
      <c r="AX468" s="13" t="s">
        <v>73</v>
      </c>
      <c r="AY468" s="234" t="s">
        <v>128</v>
      </c>
    </row>
    <row r="469" s="13" customFormat="1">
      <c r="A469" s="13"/>
      <c r="B469" s="224"/>
      <c r="C469" s="225"/>
      <c r="D469" s="219" t="s">
        <v>139</v>
      </c>
      <c r="E469" s="226" t="s">
        <v>19</v>
      </c>
      <c r="F469" s="227" t="s">
        <v>515</v>
      </c>
      <c r="G469" s="225"/>
      <c r="H469" s="228">
        <v>140.16999999999999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139</v>
      </c>
      <c r="AU469" s="234" t="s">
        <v>83</v>
      </c>
      <c r="AV469" s="13" t="s">
        <v>83</v>
      </c>
      <c r="AW469" s="13" t="s">
        <v>35</v>
      </c>
      <c r="AX469" s="13" t="s">
        <v>73</v>
      </c>
      <c r="AY469" s="234" t="s">
        <v>128</v>
      </c>
    </row>
    <row r="470" s="13" customFormat="1">
      <c r="A470" s="13"/>
      <c r="B470" s="224"/>
      <c r="C470" s="225"/>
      <c r="D470" s="219" t="s">
        <v>139</v>
      </c>
      <c r="E470" s="226" t="s">
        <v>19</v>
      </c>
      <c r="F470" s="227" t="s">
        <v>516</v>
      </c>
      <c r="G470" s="225"/>
      <c r="H470" s="228">
        <v>3.7400000000000002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139</v>
      </c>
      <c r="AU470" s="234" t="s">
        <v>83</v>
      </c>
      <c r="AV470" s="13" t="s">
        <v>83</v>
      </c>
      <c r="AW470" s="13" t="s">
        <v>35</v>
      </c>
      <c r="AX470" s="13" t="s">
        <v>73</v>
      </c>
      <c r="AY470" s="234" t="s">
        <v>128</v>
      </c>
    </row>
    <row r="471" s="14" customFormat="1">
      <c r="A471" s="14"/>
      <c r="B471" s="235"/>
      <c r="C471" s="236"/>
      <c r="D471" s="219" t="s">
        <v>139</v>
      </c>
      <c r="E471" s="237" t="s">
        <v>19</v>
      </c>
      <c r="F471" s="238" t="s">
        <v>144</v>
      </c>
      <c r="G471" s="236"/>
      <c r="H471" s="239">
        <v>6079.3199999999997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139</v>
      </c>
      <c r="AU471" s="245" t="s">
        <v>83</v>
      </c>
      <c r="AV471" s="14" t="s">
        <v>135</v>
      </c>
      <c r="AW471" s="14" t="s">
        <v>35</v>
      </c>
      <c r="AX471" s="14" t="s">
        <v>81</v>
      </c>
      <c r="AY471" s="245" t="s">
        <v>128</v>
      </c>
    </row>
    <row r="472" s="2" customFormat="1" ht="16.5" customHeight="1">
      <c r="A472" s="39"/>
      <c r="B472" s="40"/>
      <c r="C472" s="246" t="s">
        <v>517</v>
      </c>
      <c r="D472" s="246" t="s">
        <v>145</v>
      </c>
      <c r="E472" s="247" t="s">
        <v>518</v>
      </c>
      <c r="F472" s="248" t="s">
        <v>19</v>
      </c>
      <c r="G472" s="249" t="s">
        <v>147</v>
      </c>
      <c r="H472" s="250">
        <v>6079.3199999999997</v>
      </c>
      <c r="I472" s="251"/>
      <c r="J472" s="252">
        <f>ROUND(I472*H472,2)</f>
        <v>0</v>
      </c>
      <c r="K472" s="248" t="s">
        <v>133</v>
      </c>
      <c r="L472" s="45"/>
      <c r="M472" s="253" t="s">
        <v>19</v>
      </c>
      <c r="N472" s="254" t="s">
        <v>44</v>
      </c>
      <c r="O472" s="85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7" t="s">
        <v>135</v>
      </c>
      <c r="AT472" s="217" t="s">
        <v>145</v>
      </c>
      <c r="AU472" s="217" t="s">
        <v>83</v>
      </c>
      <c r="AY472" s="18" t="s">
        <v>128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81</v>
      </c>
      <c r="BK472" s="218">
        <f>ROUND(I472*H472,2)</f>
        <v>0</v>
      </c>
      <c r="BL472" s="18" t="s">
        <v>135</v>
      </c>
      <c r="BM472" s="217" t="s">
        <v>519</v>
      </c>
    </row>
    <row r="473" s="2" customFormat="1">
      <c r="A473" s="39"/>
      <c r="B473" s="40"/>
      <c r="C473" s="41"/>
      <c r="D473" s="219" t="s">
        <v>137</v>
      </c>
      <c r="E473" s="41"/>
      <c r="F473" s="220" t="s">
        <v>520</v>
      </c>
      <c r="G473" s="41"/>
      <c r="H473" s="41"/>
      <c r="I473" s="221"/>
      <c r="J473" s="41"/>
      <c r="K473" s="41"/>
      <c r="L473" s="45"/>
      <c r="M473" s="222"/>
      <c r="N473" s="223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137</v>
      </c>
      <c r="AU473" s="18" t="s">
        <v>83</v>
      </c>
    </row>
    <row r="474" s="2" customFormat="1">
      <c r="A474" s="39"/>
      <c r="B474" s="40"/>
      <c r="C474" s="41"/>
      <c r="D474" s="255" t="s">
        <v>150</v>
      </c>
      <c r="E474" s="41"/>
      <c r="F474" s="256" t="s">
        <v>521</v>
      </c>
      <c r="G474" s="41"/>
      <c r="H474" s="41"/>
      <c r="I474" s="221"/>
      <c r="J474" s="41"/>
      <c r="K474" s="41"/>
      <c r="L474" s="45"/>
      <c r="M474" s="222"/>
      <c r="N474" s="223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150</v>
      </c>
      <c r="AU474" s="18" t="s">
        <v>83</v>
      </c>
    </row>
    <row r="475" s="13" customFormat="1">
      <c r="A475" s="13"/>
      <c r="B475" s="224"/>
      <c r="C475" s="225"/>
      <c r="D475" s="219" t="s">
        <v>139</v>
      </c>
      <c r="E475" s="226" t="s">
        <v>19</v>
      </c>
      <c r="F475" s="227" t="s">
        <v>522</v>
      </c>
      <c r="G475" s="225"/>
      <c r="H475" s="228">
        <v>5071.1400000000003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139</v>
      </c>
      <c r="AU475" s="234" t="s">
        <v>83</v>
      </c>
      <c r="AV475" s="13" t="s">
        <v>83</v>
      </c>
      <c r="AW475" s="13" t="s">
        <v>35</v>
      </c>
      <c r="AX475" s="13" t="s">
        <v>73</v>
      </c>
      <c r="AY475" s="234" t="s">
        <v>128</v>
      </c>
    </row>
    <row r="476" s="13" customFormat="1">
      <c r="A476" s="13"/>
      <c r="B476" s="224"/>
      <c r="C476" s="225"/>
      <c r="D476" s="219" t="s">
        <v>139</v>
      </c>
      <c r="E476" s="226" t="s">
        <v>19</v>
      </c>
      <c r="F476" s="227" t="s">
        <v>514</v>
      </c>
      <c r="G476" s="225"/>
      <c r="H476" s="228">
        <v>864.26999999999998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139</v>
      </c>
      <c r="AU476" s="234" t="s">
        <v>83</v>
      </c>
      <c r="AV476" s="13" t="s">
        <v>83</v>
      </c>
      <c r="AW476" s="13" t="s">
        <v>35</v>
      </c>
      <c r="AX476" s="13" t="s">
        <v>73</v>
      </c>
      <c r="AY476" s="234" t="s">
        <v>128</v>
      </c>
    </row>
    <row r="477" s="13" customFormat="1">
      <c r="A477" s="13"/>
      <c r="B477" s="224"/>
      <c r="C477" s="225"/>
      <c r="D477" s="219" t="s">
        <v>139</v>
      </c>
      <c r="E477" s="226" t="s">
        <v>19</v>
      </c>
      <c r="F477" s="227" t="s">
        <v>516</v>
      </c>
      <c r="G477" s="225"/>
      <c r="H477" s="228">
        <v>3.7400000000000002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139</v>
      </c>
      <c r="AU477" s="234" t="s">
        <v>83</v>
      </c>
      <c r="AV477" s="13" t="s">
        <v>83</v>
      </c>
      <c r="AW477" s="13" t="s">
        <v>35</v>
      </c>
      <c r="AX477" s="13" t="s">
        <v>73</v>
      </c>
      <c r="AY477" s="234" t="s">
        <v>128</v>
      </c>
    </row>
    <row r="478" s="13" customFormat="1">
      <c r="A478" s="13"/>
      <c r="B478" s="224"/>
      <c r="C478" s="225"/>
      <c r="D478" s="219" t="s">
        <v>139</v>
      </c>
      <c r="E478" s="226" t="s">
        <v>19</v>
      </c>
      <c r="F478" s="227" t="s">
        <v>515</v>
      </c>
      <c r="G478" s="225"/>
      <c r="H478" s="228">
        <v>140.16999999999999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139</v>
      </c>
      <c r="AU478" s="234" t="s">
        <v>83</v>
      </c>
      <c r="AV478" s="13" t="s">
        <v>83</v>
      </c>
      <c r="AW478" s="13" t="s">
        <v>35</v>
      </c>
      <c r="AX478" s="13" t="s">
        <v>73</v>
      </c>
      <c r="AY478" s="234" t="s">
        <v>128</v>
      </c>
    </row>
    <row r="479" s="14" customFormat="1">
      <c r="A479" s="14"/>
      <c r="B479" s="235"/>
      <c r="C479" s="236"/>
      <c r="D479" s="219" t="s">
        <v>139</v>
      </c>
      <c r="E479" s="237" t="s">
        <v>19</v>
      </c>
      <c r="F479" s="238" t="s">
        <v>144</v>
      </c>
      <c r="G479" s="236"/>
      <c r="H479" s="239">
        <v>6079.3199999999997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139</v>
      </c>
      <c r="AU479" s="245" t="s">
        <v>83</v>
      </c>
      <c r="AV479" s="14" t="s">
        <v>135</v>
      </c>
      <c r="AW479" s="14" t="s">
        <v>35</v>
      </c>
      <c r="AX479" s="14" t="s">
        <v>81</v>
      </c>
      <c r="AY479" s="245" t="s">
        <v>128</v>
      </c>
    </row>
    <row r="480" s="2" customFormat="1" ht="16.5" customHeight="1">
      <c r="A480" s="39"/>
      <c r="B480" s="40"/>
      <c r="C480" s="246" t="s">
        <v>523</v>
      </c>
      <c r="D480" s="246" t="s">
        <v>145</v>
      </c>
      <c r="E480" s="247" t="s">
        <v>524</v>
      </c>
      <c r="F480" s="248" t="s">
        <v>19</v>
      </c>
      <c r="G480" s="249" t="s">
        <v>147</v>
      </c>
      <c r="H480" s="250">
        <v>5693.0600000000004</v>
      </c>
      <c r="I480" s="251"/>
      <c r="J480" s="252">
        <f>ROUND(I480*H480,2)</f>
        <v>0</v>
      </c>
      <c r="K480" s="248" t="s">
        <v>133</v>
      </c>
      <c r="L480" s="45"/>
      <c r="M480" s="253" t="s">
        <v>19</v>
      </c>
      <c r="N480" s="254" t="s">
        <v>44</v>
      </c>
      <c r="O480" s="85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7" t="s">
        <v>135</v>
      </c>
      <c r="AT480" s="217" t="s">
        <v>145</v>
      </c>
      <c r="AU480" s="217" t="s">
        <v>83</v>
      </c>
      <c r="AY480" s="18" t="s">
        <v>128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81</v>
      </c>
      <c r="BK480" s="218">
        <f>ROUND(I480*H480,2)</f>
        <v>0</v>
      </c>
      <c r="BL480" s="18" t="s">
        <v>135</v>
      </c>
      <c r="BM480" s="217" t="s">
        <v>525</v>
      </c>
    </row>
    <row r="481" s="2" customFormat="1">
      <c r="A481" s="39"/>
      <c r="B481" s="40"/>
      <c r="C481" s="41"/>
      <c r="D481" s="219" t="s">
        <v>137</v>
      </c>
      <c r="E481" s="41"/>
      <c r="F481" s="220" t="s">
        <v>526</v>
      </c>
      <c r="G481" s="41"/>
      <c r="H481" s="41"/>
      <c r="I481" s="221"/>
      <c r="J481" s="41"/>
      <c r="K481" s="41"/>
      <c r="L481" s="45"/>
      <c r="M481" s="222"/>
      <c r="N481" s="223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137</v>
      </c>
      <c r="AU481" s="18" t="s">
        <v>83</v>
      </c>
    </row>
    <row r="482" s="2" customFormat="1">
      <c r="A482" s="39"/>
      <c r="B482" s="40"/>
      <c r="C482" s="41"/>
      <c r="D482" s="255" t="s">
        <v>150</v>
      </c>
      <c r="E482" s="41"/>
      <c r="F482" s="256" t="s">
        <v>527</v>
      </c>
      <c r="G482" s="41"/>
      <c r="H482" s="41"/>
      <c r="I482" s="221"/>
      <c r="J482" s="41"/>
      <c r="K482" s="41"/>
      <c r="L482" s="45"/>
      <c r="M482" s="222"/>
      <c r="N482" s="223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150</v>
      </c>
      <c r="AU482" s="18" t="s">
        <v>83</v>
      </c>
    </row>
    <row r="483" s="13" customFormat="1">
      <c r="A483" s="13"/>
      <c r="B483" s="224"/>
      <c r="C483" s="225"/>
      <c r="D483" s="219" t="s">
        <v>139</v>
      </c>
      <c r="E483" s="226" t="s">
        <v>19</v>
      </c>
      <c r="F483" s="227" t="s">
        <v>528</v>
      </c>
      <c r="G483" s="225"/>
      <c r="H483" s="228">
        <v>142.80000000000001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139</v>
      </c>
      <c r="AU483" s="234" t="s">
        <v>83</v>
      </c>
      <c r="AV483" s="13" t="s">
        <v>83</v>
      </c>
      <c r="AW483" s="13" t="s">
        <v>35</v>
      </c>
      <c r="AX483" s="13" t="s">
        <v>73</v>
      </c>
      <c r="AY483" s="234" t="s">
        <v>128</v>
      </c>
    </row>
    <row r="484" s="13" customFormat="1">
      <c r="A484" s="13"/>
      <c r="B484" s="224"/>
      <c r="C484" s="225"/>
      <c r="D484" s="219" t="s">
        <v>139</v>
      </c>
      <c r="E484" s="226" t="s">
        <v>19</v>
      </c>
      <c r="F484" s="227" t="s">
        <v>484</v>
      </c>
      <c r="G484" s="225"/>
      <c r="H484" s="228">
        <v>5550.2600000000002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139</v>
      </c>
      <c r="AU484" s="234" t="s">
        <v>83</v>
      </c>
      <c r="AV484" s="13" t="s">
        <v>83</v>
      </c>
      <c r="AW484" s="13" t="s">
        <v>35</v>
      </c>
      <c r="AX484" s="13" t="s">
        <v>73</v>
      </c>
      <c r="AY484" s="234" t="s">
        <v>128</v>
      </c>
    </row>
    <row r="485" s="14" customFormat="1">
      <c r="A485" s="14"/>
      <c r="B485" s="235"/>
      <c r="C485" s="236"/>
      <c r="D485" s="219" t="s">
        <v>139</v>
      </c>
      <c r="E485" s="237" t="s">
        <v>19</v>
      </c>
      <c r="F485" s="238" t="s">
        <v>144</v>
      </c>
      <c r="G485" s="236"/>
      <c r="H485" s="239">
        <v>5693.0600000000004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139</v>
      </c>
      <c r="AU485" s="245" t="s">
        <v>83</v>
      </c>
      <c r="AV485" s="14" t="s">
        <v>135</v>
      </c>
      <c r="AW485" s="14" t="s">
        <v>35</v>
      </c>
      <c r="AX485" s="14" t="s">
        <v>81</v>
      </c>
      <c r="AY485" s="245" t="s">
        <v>128</v>
      </c>
    </row>
    <row r="486" s="2" customFormat="1" ht="16.5" customHeight="1">
      <c r="A486" s="39"/>
      <c r="B486" s="40"/>
      <c r="C486" s="246" t="s">
        <v>529</v>
      </c>
      <c r="D486" s="246" t="s">
        <v>145</v>
      </c>
      <c r="E486" s="247" t="s">
        <v>530</v>
      </c>
      <c r="F486" s="248" t="s">
        <v>19</v>
      </c>
      <c r="G486" s="249" t="s">
        <v>147</v>
      </c>
      <c r="H486" s="250">
        <v>6079.3199999999997</v>
      </c>
      <c r="I486" s="251"/>
      <c r="J486" s="252">
        <f>ROUND(I486*H486,2)</f>
        <v>0</v>
      </c>
      <c r="K486" s="248" t="s">
        <v>133</v>
      </c>
      <c r="L486" s="45"/>
      <c r="M486" s="253" t="s">
        <v>19</v>
      </c>
      <c r="N486" s="254" t="s">
        <v>44</v>
      </c>
      <c r="O486" s="85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7" t="s">
        <v>135</v>
      </c>
      <c r="AT486" s="217" t="s">
        <v>145</v>
      </c>
      <c r="AU486" s="217" t="s">
        <v>83</v>
      </c>
      <c r="AY486" s="18" t="s">
        <v>128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81</v>
      </c>
      <c r="BK486" s="218">
        <f>ROUND(I486*H486,2)</f>
        <v>0</v>
      </c>
      <c r="BL486" s="18" t="s">
        <v>135</v>
      </c>
      <c r="BM486" s="217" t="s">
        <v>531</v>
      </c>
    </row>
    <row r="487" s="2" customFormat="1">
      <c r="A487" s="39"/>
      <c r="B487" s="40"/>
      <c r="C487" s="41"/>
      <c r="D487" s="219" t="s">
        <v>137</v>
      </c>
      <c r="E487" s="41"/>
      <c r="F487" s="220" t="s">
        <v>532</v>
      </c>
      <c r="G487" s="41"/>
      <c r="H487" s="41"/>
      <c r="I487" s="221"/>
      <c r="J487" s="41"/>
      <c r="K487" s="41"/>
      <c r="L487" s="45"/>
      <c r="M487" s="222"/>
      <c r="N487" s="223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137</v>
      </c>
      <c r="AU487" s="18" t="s">
        <v>83</v>
      </c>
    </row>
    <row r="488" s="2" customFormat="1">
      <c r="A488" s="39"/>
      <c r="B488" s="40"/>
      <c r="C488" s="41"/>
      <c r="D488" s="255" t="s">
        <v>150</v>
      </c>
      <c r="E488" s="41"/>
      <c r="F488" s="256" t="s">
        <v>533</v>
      </c>
      <c r="G488" s="41"/>
      <c r="H488" s="41"/>
      <c r="I488" s="221"/>
      <c r="J488" s="41"/>
      <c r="K488" s="41"/>
      <c r="L488" s="45"/>
      <c r="M488" s="222"/>
      <c r="N488" s="223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150</v>
      </c>
      <c r="AU488" s="18" t="s">
        <v>83</v>
      </c>
    </row>
    <row r="489" s="13" customFormat="1">
      <c r="A489" s="13"/>
      <c r="B489" s="224"/>
      <c r="C489" s="225"/>
      <c r="D489" s="219" t="s">
        <v>139</v>
      </c>
      <c r="E489" s="226" t="s">
        <v>19</v>
      </c>
      <c r="F489" s="227" t="s">
        <v>534</v>
      </c>
      <c r="G489" s="225"/>
      <c r="H489" s="228">
        <v>5071.1400000000003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139</v>
      </c>
      <c r="AU489" s="234" t="s">
        <v>83</v>
      </c>
      <c r="AV489" s="13" t="s">
        <v>83</v>
      </c>
      <c r="AW489" s="13" t="s">
        <v>35</v>
      </c>
      <c r="AX489" s="13" t="s">
        <v>73</v>
      </c>
      <c r="AY489" s="234" t="s">
        <v>128</v>
      </c>
    </row>
    <row r="490" s="13" customFormat="1">
      <c r="A490" s="13"/>
      <c r="B490" s="224"/>
      <c r="C490" s="225"/>
      <c r="D490" s="219" t="s">
        <v>139</v>
      </c>
      <c r="E490" s="226" t="s">
        <v>19</v>
      </c>
      <c r="F490" s="227" t="s">
        <v>535</v>
      </c>
      <c r="G490" s="225"/>
      <c r="H490" s="228">
        <v>864.26999999999998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139</v>
      </c>
      <c r="AU490" s="234" t="s">
        <v>83</v>
      </c>
      <c r="AV490" s="13" t="s">
        <v>83</v>
      </c>
      <c r="AW490" s="13" t="s">
        <v>35</v>
      </c>
      <c r="AX490" s="13" t="s">
        <v>73</v>
      </c>
      <c r="AY490" s="234" t="s">
        <v>128</v>
      </c>
    </row>
    <row r="491" s="13" customFormat="1">
      <c r="A491" s="13"/>
      <c r="B491" s="224"/>
      <c r="C491" s="225"/>
      <c r="D491" s="219" t="s">
        <v>139</v>
      </c>
      <c r="E491" s="226" t="s">
        <v>19</v>
      </c>
      <c r="F491" s="227" t="s">
        <v>516</v>
      </c>
      <c r="G491" s="225"/>
      <c r="H491" s="228">
        <v>3.7400000000000002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139</v>
      </c>
      <c r="AU491" s="234" t="s">
        <v>83</v>
      </c>
      <c r="AV491" s="13" t="s">
        <v>83</v>
      </c>
      <c r="AW491" s="13" t="s">
        <v>35</v>
      </c>
      <c r="AX491" s="13" t="s">
        <v>73</v>
      </c>
      <c r="AY491" s="234" t="s">
        <v>128</v>
      </c>
    </row>
    <row r="492" s="13" customFormat="1">
      <c r="A492" s="13"/>
      <c r="B492" s="224"/>
      <c r="C492" s="225"/>
      <c r="D492" s="219" t="s">
        <v>139</v>
      </c>
      <c r="E492" s="226" t="s">
        <v>19</v>
      </c>
      <c r="F492" s="227" t="s">
        <v>515</v>
      </c>
      <c r="G492" s="225"/>
      <c r="H492" s="228">
        <v>140.16999999999999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139</v>
      </c>
      <c r="AU492" s="234" t="s">
        <v>83</v>
      </c>
      <c r="AV492" s="13" t="s">
        <v>83</v>
      </c>
      <c r="AW492" s="13" t="s">
        <v>35</v>
      </c>
      <c r="AX492" s="13" t="s">
        <v>73</v>
      </c>
      <c r="AY492" s="234" t="s">
        <v>128</v>
      </c>
    </row>
    <row r="493" s="14" customFormat="1">
      <c r="A493" s="14"/>
      <c r="B493" s="235"/>
      <c r="C493" s="236"/>
      <c r="D493" s="219" t="s">
        <v>139</v>
      </c>
      <c r="E493" s="237" t="s">
        <v>19</v>
      </c>
      <c r="F493" s="238" t="s">
        <v>144</v>
      </c>
      <c r="G493" s="236"/>
      <c r="H493" s="239">
        <v>6079.3199999999997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139</v>
      </c>
      <c r="AU493" s="245" t="s">
        <v>83</v>
      </c>
      <c r="AV493" s="14" t="s">
        <v>135</v>
      </c>
      <c r="AW493" s="14" t="s">
        <v>35</v>
      </c>
      <c r="AX493" s="14" t="s">
        <v>81</v>
      </c>
      <c r="AY493" s="245" t="s">
        <v>128</v>
      </c>
    </row>
    <row r="494" s="2" customFormat="1" ht="16.5" customHeight="1">
      <c r="A494" s="39"/>
      <c r="B494" s="40"/>
      <c r="C494" s="246" t="s">
        <v>536</v>
      </c>
      <c r="D494" s="246" t="s">
        <v>145</v>
      </c>
      <c r="E494" s="247" t="s">
        <v>537</v>
      </c>
      <c r="F494" s="248" t="s">
        <v>19</v>
      </c>
      <c r="G494" s="249" t="s">
        <v>147</v>
      </c>
      <c r="H494" s="250">
        <v>6079.3199999999997</v>
      </c>
      <c r="I494" s="251"/>
      <c r="J494" s="252">
        <f>ROUND(I494*H494,2)</f>
        <v>0</v>
      </c>
      <c r="K494" s="248" t="s">
        <v>133</v>
      </c>
      <c r="L494" s="45"/>
      <c r="M494" s="253" t="s">
        <v>19</v>
      </c>
      <c r="N494" s="254" t="s">
        <v>44</v>
      </c>
      <c r="O494" s="85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7" t="s">
        <v>135</v>
      </c>
      <c r="AT494" s="217" t="s">
        <v>145</v>
      </c>
      <c r="AU494" s="217" t="s">
        <v>83</v>
      </c>
      <c r="AY494" s="18" t="s">
        <v>128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81</v>
      </c>
      <c r="BK494" s="218">
        <f>ROUND(I494*H494,2)</f>
        <v>0</v>
      </c>
      <c r="BL494" s="18" t="s">
        <v>135</v>
      </c>
      <c r="BM494" s="217" t="s">
        <v>538</v>
      </c>
    </row>
    <row r="495" s="2" customFormat="1">
      <c r="A495" s="39"/>
      <c r="B495" s="40"/>
      <c r="C495" s="41"/>
      <c r="D495" s="219" t="s">
        <v>137</v>
      </c>
      <c r="E495" s="41"/>
      <c r="F495" s="220" t="s">
        <v>539</v>
      </c>
      <c r="G495" s="41"/>
      <c r="H495" s="41"/>
      <c r="I495" s="221"/>
      <c r="J495" s="41"/>
      <c r="K495" s="41"/>
      <c r="L495" s="45"/>
      <c r="M495" s="222"/>
      <c r="N495" s="223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137</v>
      </c>
      <c r="AU495" s="18" t="s">
        <v>83</v>
      </c>
    </row>
    <row r="496" s="2" customFormat="1">
      <c r="A496" s="39"/>
      <c r="B496" s="40"/>
      <c r="C496" s="41"/>
      <c r="D496" s="255" t="s">
        <v>150</v>
      </c>
      <c r="E496" s="41"/>
      <c r="F496" s="256" t="s">
        <v>540</v>
      </c>
      <c r="G496" s="41"/>
      <c r="H496" s="41"/>
      <c r="I496" s="221"/>
      <c r="J496" s="41"/>
      <c r="K496" s="41"/>
      <c r="L496" s="45"/>
      <c r="M496" s="222"/>
      <c r="N496" s="223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150</v>
      </c>
      <c r="AU496" s="18" t="s">
        <v>83</v>
      </c>
    </row>
    <row r="497" s="13" customFormat="1">
      <c r="A497" s="13"/>
      <c r="B497" s="224"/>
      <c r="C497" s="225"/>
      <c r="D497" s="219" t="s">
        <v>139</v>
      </c>
      <c r="E497" s="226" t="s">
        <v>19</v>
      </c>
      <c r="F497" s="227" t="s">
        <v>513</v>
      </c>
      <c r="G497" s="225"/>
      <c r="H497" s="228">
        <v>5071.1400000000003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139</v>
      </c>
      <c r="AU497" s="234" t="s">
        <v>83</v>
      </c>
      <c r="AV497" s="13" t="s">
        <v>83</v>
      </c>
      <c r="AW497" s="13" t="s">
        <v>35</v>
      </c>
      <c r="AX497" s="13" t="s">
        <v>73</v>
      </c>
      <c r="AY497" s="234" t="s">
        <v>128</v>
      </c>
    </row>
    <row r="498" s="13" customFormat="1">
      <c r="A498" s="13"/>
      <c r="B498" s="224"/>
      <c r="C498" s="225"/>
      <c r="D498" s="219" t="s">
        <v>139</v>
      </c>
      <c r="E498" s="226" t="s">
        <v>19</v>
      </c>
      <c r="F498" s="227" t="s">
        <v>514</v>
      </c>
      <c r="G498" s="225"/>
      <c r="H498" s="228">
        <v>864.26999999999998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139</v>
      </c>
      <c r="AU498" s="234" t="s">
        <v>83</v>
      </c>
      <c r="AV498" s="13" t="s">
        <v>83</v>
      </c>
      <c r="AW498" s="13" t="s">
        <v>35</v>
      </c>
      <c r="AX498" s="13" t="s">
        <v>73</v>
      </c>
      <c r="AY498" s="234" t="s">
        <v>128</v>
      </c>
    </row>
    <row r="499" s="13" customFormat="1">
      <c r="A499" s="13"/>
      <c r="B499" s="224"/>
      <c r="C499" s="225"/>
      <c r="D499" s="219" t="s">
        <v>139</v>
      </c>
      <c r="E499" s="226" t="s">
        <v>19</v>
      </c>
      <c r="F499" s="227" t="s">
        <v>516</v>
      </c>
      <c r="G499" s="225"/>
      <c r="H499" s="228">
        <v>3.7400000000000002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139</v>
      </c>
      <c r="AU499" s="234" t="s">
        <v>83</v>
      </c>
      <c r="AV499" s="13" t="s">
        <v>83</v>
      </c>
      <c r="AW499" s="13" t="s">
        <v>35</v>
      </c>
      <c r="AX499" s="13" t="s">
        <v>73</v>
      </c>
      <c r="AY499" s="234" t="s">
        <v>128</v>
      </c>
    </row>
    <row r="500" s="13" customFormat="1">
      <c r="A500" s="13"/>
      <c r="B500" s="224"/>
      <c r="C500" s="225"/>
      <c r="D500" s="219" t="s">
        <v>139</v>
      </c>
      <c r="E500" s="226" t="s">
        <v>19</v>
      </c>
      <c r="F500" s="227" t="s">
        <v>515</v>
      </c>
      <c r="G500" s="225"/>
      <c r="H500" s="228">
        <v>140.16999999999999</v>
      </c>
      <c r="I500" s="229"/>
      <c r="J500" s="225"/>
      <c r="K500" s="225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139</v>
      </c>
      <c r="AU500" s="234" t="s">
        <v>83</v>
      </c>
      <c r="AV500" s="13" t="s">
        <v>83</v>
      </c>
      <c r="AW500" s="13" t="s">
        <v>35</v>
      </c>
      <c r="AX500" s="13" t="s">
        <v>73</v>
      </c>
      <c r="AY500" s="234" t="s">
        <v>128</v>
      </c>
    </row>
    <row r="501" s="14" customFormat="1">
      <c r="A501" s="14"/>
      <c r="B501" s="235"/>
      <c r="C501" s="236"/>
      <c r="D501" s="219" t="s">
        <v>139</v>
      </c>
      <c r="E501" s="237" t="s">
        <v>19</v>
      </c>
      <c r="F501" s="238" t="s">
        <v>144</v>
      </c>
      <c r="G501" s="236"/>
      <c r="H501" s="239">
        <v>6079.3199999999997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139</v>
      </c>
      <c r="AU501" s="245" t="s">
        <v>83</v>
      </c>
      <c r="AV501" s="14" t="s">
        <v>135</v>
      </c>
      <c r="AW501" s="14" t="s">
        <v>35</v>
      </c>
      <c r="AX501" s="14" t="s">
        <v>81</v>
      </c>
      <c r="AY501" s="245" t="s">
        <v>128</v>
      </c>
    </row>
    <row r="502" s="2" customFormat="1" ht="16.5" customHeight="1">
      <c r="A502" s="39"/>
      <c r="B502" s="40"/>
      <c r="C502" s="246" t="s">
        <v>541</v>
      </c>
      <c r="D502" s="246" t="s">
        <v>145</v>
      </c>
      <c r="E502" s="247" t="s">
        <v>542</v>
      </c>
      <c r="F502" s="248" t="s">
        <v>19</v>
      </c>
      <c r="G502" s="249" t="s">
        <v>147</v>
      </c>
      <c r="H502" s="250">
        <v>6079.3199999999997</v>
      </c>
      <c r="I502" s="251"/>
      <c r="J502" s="252">
        <f>ROUND(I502*H502,2)</f>
        <v>0</v>
      </c>
      <c r="K502" s="248" t="s">
        <v>133</v>
      </c>
      <c r="L502" s="45"/>
      <c r="M502" s="253" t="s">
        <v>19</v>
      </c>
      <c r="N502" s="254" t="s">
        <v>44</v>
      </c>
      <c r="O502" s="85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7" t="s">
        <v>135</v>
      </c>
      <c r="AT502" s="217" t="s">
        <v>145</v>
      </c>
      <c r="AU502" s="217" t="s">
        <v>83</v>
      </c>
      <c r="AY502" s="18" t="s">
        <v>128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81</v>
      </c>
      <c r="BK502" s="218">
        <f>ROUND(I502*H502,2)</f>
        <v>0</v>
      </c>
      <c r="BL502" s="18" t="s">
        <v>135</v>
      </c>
      <c r="BM502" s="217" t="s">
        <v>543</v>
      </c>
    </row>
    <row r="503" s="2" customFormat="1">
      <c r="A503" s="39"/>
      <c r="B503" s="40"/>
      <c r="C503" s="41"/>
      <c r="D503" s="219" t="s">
        <v>137</v>
      </c>
      <c r="E503" s="41"/>
      <c r="F503" s="220" t="s">
        <v>544</v>
      </c>
      <c r="G503" s="41"/>
      <c r="H503" s="41"/>
      <c r="I503" s="221"/>
      <c r="J503" s="41"/>
      <c r="K503" s="41"/>
      <c r="L503" s="45"/>
      <c r="M503" s="222"/>
      <c r="N503" s="223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137</v>
      </c>
      <c r="AU503" s="18" t="s">
        <v>83</v>
      </c>
    </row>
    <row r="504" s="2" customFormat="1">
      <c r="A504" s="39"/>
      <c r="B504" s="40"/>
      <c r="C504" s="41"/>
      <c r="D504" s="255" t="s">
        <v>150</v>
      </c>
      <c r="E504" s="41"/>
      <c r="F504" s="256" t="s">
        <v>545</v>
      </c>
      <c r="G504" s="41"/>
      <c r="H504" s="41"/>
      <c r="I504" s="221"/>
      <c r="J504" s="41"/>
      <c r="K504" s="41"/>
      <c r="L504" s="45"/>
      <c r="M504" s="222"/>
      <c r="N504" s="223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150</v>
      </c>
      <c r="AU504" s="18" t="s">
        <v>83</v>
      </c>
    </row>
    <row r="505" s="13" customFormat="1">
      <c r="A505" s="13"/>
      <c r="B505" s="224"/>
      <c r="C505" s="225"/>
      <c r="D505" s="219" t="s">
        <v>139</v>
      </c>
      <c r="E505" s="226" t="s">
        <v>19</v>
      </c>
      <c r="F505" s="227" t="s">
        <v>522</v>
      </c>
      <c r="G505" s="225"/>
      <c r="H505" s="228">
        <v>5071.1400000000003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139</v>
      </c>
      <c r="AU505" s="234" t="s">
        <v>83</v>
      </c>
      <c r="AV505" s="13" t="s">
        <v>83</v>
      </c>
      <c r="AW505" s="13" t="s">
        <v>35</v>
      </c>
      <c r="AX505" s="13" t="s">
        <v>73</v>
      </c>
      <c r="AY505" s="234" t="s">
        <v>128</v>
      </c>
    </row>
    <row r="506" s="13" customFormat="1">
      <c r="A506" s="13"/>
      <c r="B506" s="224"/>
      <c r="C506" s="225"/>
      <c r="D506" s="219" t="s">
        <v>139</v>
      </c>
      <c r="E506" s="226" t="s">
        <v>19</v>
      </c>
      <c r="F506" s="227" t="s">
        <v>546</v>
      </c>
      <c r="G506" s="225"/>
      <c r="H506" s="228">
        <v>864.26999999999998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139</v>
      </c>
      <c r="AU506" s="234" t="s">
        <v>83</v>
      </c>
      <c r="AV506" s="13" t="s">
        <v>83</v>
      </c>
      <c r="AW506" s="13" t="s">
        <v>35</v>
      </c>
      <c r="AX506" s="13" t="s">
        <v>73</v>
      </c>
      <c r="AY506" s="234" t="s">
        <v>128</v>
      </c>
    </row>
    <row r="507" s="13" customFormat="1">
      <c r="A507" s="13"/>
      <c r="B507" s="224"/>
      <c r="C507" s="225"/>
      <c r="D507" s="219" t="s">
        <v>139</v>
      </c>
      <c r="E507" s="226" t="s">
        <v>19</v>
      </c>
      <c r="F507" s="227" t="s">
        <v>516</v>
      </c>
      <c r="G507" s="225"/>
      <c r="H507" s="228">
        <v>3.7400000000000002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139</v>
      </c>
      <c r="AU507" s="234" t="s">
        <v>83</v>
      </c>
      <c r="AV507" s="13" t="s">
        <v>83</v>
      </c>
      <c r="AW507" s="13" t="s">
        <v>35</v>
      </c>
      <c r="AX507" s="13" t="s">
        <v>73</v>
      </c>
      <c r="AY507" s="234" t="s">
        <v>128</v>
      </c>
    </row>
    <row r="508" s="13" customFormat="1">
      <c r="A508" s="13"/>
      <c r="B508" s="224"/>
      <c r="C508" s="225"/>
      <c r="D508" s="219" t="s">
        <v>139</v>
      </c>
      <c r="E508" s="226" t="s">
        <v>19</v>
      </c>
      <c r="F508" s="227" t="s">
        <v>515</v>
      </c>
      <c r="G508" s="225"/>
      <c r="H508" s="228">
        <v>140.16999999999999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139</v>
      </c>
      <c r="AU508" s="234" t="s">
        <v>83</v>
      </c>
      <c r="AV508" s="13" t="s">
        <v>83</v>
      </c>
      <c r="AW508" s="13" t="s">
        <v>35</v>
      </c>
      <c r="AX508" s="13" t="s">
        <v>73</v>
      </c>
      <c r="AY508" s="234" t="s">
        <v>128</v>
      </c>
    </row>
    <row r="509" s="14" customFormat="1">
      <c r="A509" s="14"/>
      <c r="B509" s="235"/>
      <c r="C509" s="236"/>
      <c r="D509" s="219" t="s">
        <v>139</v>
      </c>
      <c r="E509" s="237" t="s">
        <v>19</v>
      </c>
      <c r="F509" s="238" t="s">
        <v>144</v>
      </c>
      <c r="G509" s="236"/>
      <c r="H509" s="239">
        <v>6079.3199999999997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139</v>
      </c>
      <c r="AU509" s="245" t="s">
        <v>83</v>
      </c>
      <c r="AV509" s="14" t="s">
        <v>135</v>
      </c>
      <c r="AW509" s="14" t="s">
        <v>35</v>
      </c>
      <c r="AX509" s="14" t="s">
        <v>81</v>
      </c>
      <c r="AY509" s="245" t="s">
        <v>128</v>
      </c>
    </row>
    <row r="510" s="2" customFormat="1" ht="16.5" customHeight="1">
      <c r="A510" s="39"/>
      <c r="B510" s="40"/>
      <c r="C510" s="246" t="s">
        <v>547</v>
      </c>
      <c r="D510" s="246" t="s">
        <v>145</v>
      </c>
      <c r="E510" s="247" t="s">
        <v>548</v>
      </c>
      <c r="F510" s="248" t="s">
        <v>19</v>
      </c>
      <c r="G510" s="249" t="s">
        <v>147</v>
      </c>
      <c r="H510" s="250">
        <v>1712.3699999999999</v>
      </c>
      <c r="I510" s="251"/>
      <c r="J510" s="252">
        <f>ROUND(I510*H510,2)</f>
        <v>0</v>
      </c>
      <c r="K510" s="248" t="s">
        <v>133</v>
      </c>
      <c r="L510" s="45"/>
      <c r="M510" s="253" t="s">
        <v>19</v>
      </c>
      <c r="N510" s="254" t="s">
        <v>44</v>
      </c>
      <c r="O510" s="85"/>
      <c r="P510" s="215">
        <f>O510*H510</f>
        <v>0</v>
      </c>
      <c r="Q510" s="215">
        <v>0.19536000000000001</v>
      </c>
      <c r="R510" s="215">
        <f>Q510*H510</f>
        <v>334.52860319999996</v>
      </c>
      <c r="S510" s="215">
        <v>0</v>
      </c>
      <c r="T510" s="21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7" t="s">
        <v>135</v>
      </c>
      <c r="AT510" s="217" t="s">
        <v>145</v>
      </c>
      <c r="AU510" s="217" t="s">
        <v>83</v>
      </c>
      <c r="AY510" s="18" t="s">
        <v>128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81</v>
      </c>
      <c r="BK510" s="218">
        <f>ROUND(I510*H510,2)</f>
        <v>0</v>
      </c>
      <c r="BL510" s="18" t="s">
        <v>135</v>
      </c>
      <c r="BM510" s="217" t="s">
        <v>549</v>
      </c>
    </row>
    <row r="511" s="2" customFormat="1">
      <c r="A511" s="39"/>
      <c r="B511" s="40"/>
      <c r="C511" s="41"/>
      <c r="D511" s="219" t="s">
        <v>137</v>
      </c>
      <c r="E511" s="41"/>
      <c r="F511" s="220" t="s">
        <v>550</v>
      </c>
      <c r="G511" s="41"/>
      <c r="H511" s="41"/>
      <c r="I511" s="221"/>
      <c r="J511" s="41"/>
      <c r="K511" s="41"/>
      <c r="L511" s="45"/>
      <c r="M511" s="222"/>
      <c r="N511" s="223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137</v>
      </c>
      <c r="AU511" s="18" t="s">
        <v>83</v>
      </c>
    </row>
    <row r="512" s="2" customFormat="1">
      <c r="A512" s="39"/>
      <c r="B512" s="40"/>
      <c r="C512" s="41"/>
      <c r="D512" s="255" t="s">
        <v>150</v>
      </c>
      <c r="E512" s="41"/>
      <c r="F512" s="256" t="s">
        <v>551</v>
      </c>
      <c r="G512" s="41"/>
      <c r="H512" s="41"/>
      <c r="I512" s="221"/>
      <c r="J512" s="41"/>
      <c r="K512" s="41"/>
      <c r="L512" s="45"/>
      <c r="M512" s="222"/>
      <c r="N512" s="223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150</v>
      </c>
      <c r="AU512" s="18" t="s">
        <v>83</v>
      </c>
    </row>
    <row r="513" s="13" customFormat="1">
      <c r="A513" s="13"/>
      <c r="B513" s="224"/>
      <c r="C513" s="225"/>
      <c r="D513" s="219" t="s">
        <v>139</v>
      </c>
      <c r="E513" s="226" t="s">
        <v>19</v>
      </c>
      <c r="F513" s="227" t="s">
        <v>552</v>
      </c>
      <c r="G513" s="225"/>
      <c r="H513" s="228">
        <v>459.44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139</v>
      </c>
      <c r="AU513" s="234" t="s">
        <v>83</v>
      </c>
      <c r="AV513" s="13" t="s">
        <v>83</v>
      </c>
      <c r="AW513" s="13" t="s">
        <v>35</v>
      </c>
      <c r="AX513" s="13" t="s">
        <v>73</v>
      </c>
      <c r="AY513" s="234" t="s">
        <v>128</v>
      </c>
    </row>
    <row r="514" s="13" customFormat="1">
      <c r="A514" s="13"/>
      <c r="B514" s="224"/>
      <c r="C514" s="225"/>
      <c r="D514" s="219" t="s">
        <v>139</v>
      </c>
      <c r="E514" s="226" t="s">
        <v>19</v>
      </c>
      <c r="F514" s="227" t="s">
        <v>491</v>
      </c>
      <c r="G514" s="225"/>
      <c r="H514" s="228">
        <v>1110.1300000000001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139</v>
      </c>
      <c r="AU514" s="234" t="s">
        <v>83</v>
      </c>
      <c r="AV514" s="13" t="s">
        <v>83</v>
      </c>
      <c r="AW514" s="13" t="s">
        <v>35</v>
      </c>
      <c r="AX514" s="13" t="s">
        <v>73</v>
      </c>
      <c r="AY514" s="234" t="s">
        <v>128</v>
      </c>
    </row>
    <row r="515" s="13" customFormat="1">
      <c r="A515" s="13"/>
      <c r="B515" s="224"/>
      <c r="C515" s="225"/>
      <c r="D515" s="219" t="s">
        <v>139</v>
      </c>
      <c r="E515" s="226" t="s">
        <v>19</v>
      </c>
      <c r="F515" s="227" t="s">
        <v>553</v>
      </c>
      <c r="G515" s="225"/>
      <c r="H515" s="228">
        <v>142.80000000000001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139</v>
      </c>
      <c r="AU515" s="234" t="s">
        <v>83</v>
      </c>
      <c r="AV515" s="13" t="s">
        <v>83</v>
      </c>
      <c r="AW515" s="13" t="s">
        <v>35</v>
      </c>
      <c r="AX515" s="13" t="s">
        <v>73</v>
      </c>
      <c r="AY515" s="234" t="s">
        <v>128</v>
      </c>
    </row>
    <row r="516" s="14" customFormat="1">
      <c r="A516" s="14"/>
      <c r="B516" s="235"/>
      <c r="C516" s="236"/>
      <c r="D516" s="219" t="s">
        <v>139</v>
      </c>
      <c r="E516" s="237" t="s">
        <v>19</v>
      </c>
      <c r="F516" s="238" t="s">
        <v>144</v>
      </c>
      <c r="G516" s="236"/>
      <c r="H516" s="239">
        <v>1712.3700000000001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139</v>
      </c>
      <c r="AU516" s="245" t="s">
        <v>83</v>
      </c>
      <c r="AV516" s="14" t="s">
        <v>135</v>
      </c>
      <c r="AW516" s="14" t="s">
        <v>35</v>
      </c>
      <c r="AX516" s="14" t="s">
        <v>81</v>
      </c>
      <c r="AY516" s="245" t="s">
        <v>128</v>
      </c>
    </row>
    <row r="517" s="2" customFormat="1" ht="16.5" customHeight="1">
      <c r="A517" s="39"/>
      <c r="B517" s="40"/>
      <c r="C517" s="205" t="s">
        <v>554</v>
      </c>
      <c r="D517" s="205" t="s">
        <v>130</v>
      </c>
      <c r="E517" s="206" t="s">
        <v>555</v>
      </c>
      <c r="F517" s="207" t="s">
        <v>19</v>
      </c>
      <c r="G517" s="208" t="s">
        <v>147</v>
      </c>
      <c r="H517" s="209">
        <v>1585.2660000000001</v>
      </c>
      <c r="I517" s="210"/>
      <c r="J517" s="211">
        <f>ROUND(I517*H517,2)</f>
        <v>0</v>
      </c>
      <c r="K517" s="207" t="s">
        <v>133</v>
      </c>
      <c r="L517" s="212"/>
      <c r="M517" s="213" t="s">
        <v>19</v>
      </c>
      <c r="N517" s="214" t="s">
        <v>44</v>
      </c>
      <c r="O517" s="85"/>
      <c r="P517" s="215">
        <f>O517*H517</f>
        <v>0</v>
      </c>
      <c r="Q517" s="215">
        <v>0.41699999999999998</v>
      </c>
      <c r="R517" s="215">
        <f>Q517*H517</f>
        <v>661.05592200000001</v>
      </c>
      <c r="S517" s="215">
        <v>0</v>
      </c>
      <c r="T517" s="21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7" t="s">
        <v>134</v>
      </c>
      <c r="AT517" s="217" t="s">
        <v>130</v>
      </c>
      <c r="AU517" s="217" t="s">
        <v>83</v>
      </c>
      <c r="AY517" s="18" t="s">
        <v>128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8" t="s">
        <v>81</v>
      </c>
      <c r="BK517" s="218">
        <f>ROUND(I517*H517,2)</f>
        <v>0</v>
      </c>
      <c r="BL517" s="18" t="s">
        <v>135</v>
      </c>
      <c r="BM517" s="217" t="s">
        <v>556</v>
      </c>
    </row>
    <row r="518" s="2" customFormat="1">
      <c r="A518" s="39"/>
      <c r="B518" s="40"/>
      <c r="C518" s="41"/>
      <c r="D518" s="219" t="s">
        <v>137</v>
      </c>
      <c r="E518" s="41"/>
      <c r="F518" s="220" t="s">
        <v>557</v>
      </c>
      <c r="G518" s="41"/>
      <c r="H518" s="41"/>
      <c r="I518" s="221"/>
      <c r="J518" s="41"/>
      <c r="K518" s="41"/>
      <c r="L518" s="45"/>
      <c r="M518" s="222"/>
      <c r="N518" s="223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137</v>
      </c>
      <c r="AU518" s="18" t="s">
        <v>83</v>
      </c>
    </row>
    <row r="519" s="13" customFormat="1">
      <c r="A519" s="13"/>
      <c r="B519" s="224"/>
      <c r="C519" s="225"/>
      <c r="D519" s="219" t="s">
        <v>139</v>
      </c>
      <c r="E519" s="226" t="s">
        <v>19</v>
      </c>
      <c r="F519" s="227" t="s">
        <v>558</v>
      </c>
      <c r="G519" s="225"/>
      <c r="H519" s="228">
        <v>144.22800000000001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139</v>
      </c>
      <c r="AU519" s="234" t="s">
        <v>83</v>
      </c>
      <c r="AV519" s="13" t="s">
        <v>83</v>
      </c>
      <c r="AW519" s="13" t="s">
        <v>35</v>
      </c>
      <c r="AX519" s="13" t="s">
        <v>73</v>
      </c>
      <c r="AY519" s="234" t="s">
        <v>128</v>
      </c>
    </row>
    <row r="520" s="13" customFormat="1">
      <c r="A520" s="13"/>
      <c r="B520" s="224"/>
      <c r="C520" s="225"/>
      <c r="D520" s="219" t="s">
        <v>139</v>
      </c>
      <c r="E520" s="226" t="s">
        <v>19</v>
      </c>
      <c r="F520" s="227" t="s">
        <v>559</v>
      </c>
      <c r="G520" s="225"/>
      <c r="H520" s="228">
        <v>1585.2660000000001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139</v>
      </c>
      <c r="AU520" s="234" t="s">
        <v>83</v>
      </c>
      <c r="AV520" s="13" t="s">
        <v>83</v>
      </c>
      <c r="AW520" s="13" t="s">
        <v>35</v>
      </c>
      <c r="AX520" s="13" t="s">
        <v>81</v>
      </c>
      <c r="AY520" s="234" t="s">
        <v>128</v>
      </c>
    </row>
    <row r="521" s="2" customFormat="1" ht="16.5" customHeight="1">
      <c r="A521" s="39"/>
      <c r="B521" s="40"/>
      <c r="C521" s="205" t="s">
        <v>560</v>
      </c>
      <c r="D521" s="205" t="s">
        <v>130</v>
      </c>
      <c r="E521" s="206" t="s">
        <v>561</v>
      </c>
      <c r="F521" s="207" t="s">
        <v>19</v>
      </c>
      <c r="G521" s="208" t="s">
        <v>147</v>
      </c>
      <c r="H521" s="209">
        <v>2124.0700000000002</v>
      </c>
      <c r="I521" s="210"/>
      <c r="J521" s="211">
        <f>ROUND(I521*H521,2)</f>
        <v>0</v>
      </c>
      <c r="K521" s="207" t="s">
        <v>19</v>
      </c>
      <c r="L521" s="212"/>
      <c r="M521" s="213" t="s">
        <v>19</v>
      </c>
      <c r="N521" s="214" t="s">
        <v>44</v>
      </c>
      <c r="O521" s="85"/>
      <c r="P521" s="215">
        <f>O521*H521</f>
        <v>0</v>
      </c>
      <c r="Q521" s="215">
        <v>0.111</v>
      </c>
      <c r="R521" s="215">
        <f>Q521*H521</f>
        <v>235.77177000000003</v>
      </c>
      <c r="S521" s="215">
        <v>0</v>
      </c>
      <c r="T521" s="21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7" t="s">
        <v>134</v>
      </c>
      <c r="AT521" s="217" t="s">
        <v>130</v>
      </c>
      <c r="AU521" s="217" t="s">
        <v>83</v>
      </c>
      <c r="AY521" s="18" t="s">
        <v>128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8" t="s">
        <v>81</v>
      </c>
      <c r="BK521" s="218">
        <f>ROUND(I521*H521,2)</f>
        <v>0</v>
      </c>
      <c r="BL521" s="18" t="s">
        <v>135</v>
      </c>
      <c r="BM521" s="217" t="s">
        <v>562</v>
      </c>
    </row>
    <row r="522" s="2" customFormat="1">
      <c r="A522" s="39"/>
      <c r="B522" s="40"/>
      <c r="C522" s="41"/>
      <c r="D522" s="219" t="s">
        <v>137</v>
      </c>
      <c r="E522" s="41"/>
      <c r="F522" s="220" t="s">
        <v>563</v>
      </c>
      <c r="G522" s="41"/>
      <c r="H522" s="41"/>
      <c r="I522" s="221"/>
      <c r="J522" s="41"/>
      <c r="K522" s="41"/>
      <c r="L522" s="45"/>
      <c r="M522" s="222"/>
      <c r="N522" s="223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137</v>
      </c>
      <c r="AU522" s="18" t="s">
        <v>83</v>
      </c>
    </row>
    <row r="523" s="13" customFormat="1">
      <c r="A523" s="13"/>
      <c r="B523" s="224"/>
      <c r="C523" s="225"/>
      <c r="D523" s="219" t="s">
        <v>139</v>
      </c>
      <c r="E523" s="226" t="s">
        <v>19</v>
      </c>
      <c r="F523" s="227" t="s">
        <v>564</v>
      </c>
      <c r="G523" s="225"/>
      <c r="H523" s="228">
        <v>47.25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139</v>
      </c>
      <c r="AU523" s="234" t="s">
        <v>83</v>
      </c>
      <c r="AV523" s="13" t="s">
        <v>83</v>
      </c>
      <c r="AW523" s="13" t="s">
        <v>35</v>
      </c>
      <c r="AX523" s="13" t="s">
        <v>73</v>
      </c>
      <c r="AY523" s="234" t="s">
        <v>128</v>
      </c>
    </row>
    <row r="524" s="13" customFormat="1">
      <c r="A524" s="13"/>
      <c r="B524" s="224"/>
      <c r="C524" s="225"/>
      <c r="D524" s="219" t="s">
        <v>139</v>
      </c>
      <c r="E524" s="226" t="s">
        <v>19</v>
      </c>
      <c r="F524" s="227" t="s">
        <v>565</v>
      </c>
      <c r="G524" s="225"/>
      <c r="H524" s="228">
        <v>2076.8200000000002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139</v>
      </c>
      <c r="AU524" s="234" t="s">
        <v>83</v>
      </c>
      <c r="AV524" s="13" t="s">
        <v>83</v>
      </c>
      <c r="AW524" s="13" t="s">
        <v>35</v>
      </c>
      <c r="AX524" s="13" t="s">
        <v>73</v>
      </c>
      <c r="AY524" s="234" t="s">
        <v>128</v>
      </c>
    </row>
    <row r="525" s="14" customFormat="1">
      <c r="A525" s="14"/>
      <c r="B525" s="235"/>
      <c r="C525" s="236"/>
      <c r="D525" s="219" t="s">
        <v>139</v>
      </c>
      <c r="E525" s="237" t="s">
        <v>19</v>
      </c>
      <c r="F525" s="238" t="s">
        <v>144</v>
      </c>
      <c r="G525" s="236"/>
      <c r="H525" s="239">
        <v>2124.0700000000002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139</v>
      </c>
      <c r="AU525" s="245" t="s">
        <v>83</v>
      </c>
      <c r="AV525" s="14" t="s">
        <v>135</v>
      </c>
      <c r="AW525" s="14" t="s">
        <v>35</v>
      </c>
      <c r="AX525" s="14" t="s">
        <v>81</v>
      </c>
      <c r="AY525" s="245" t="s">
        <v>128</v>
      </c>
    </row>
    <row r="526" s="2" customFormat="1" ht="16.5" customHeight="1">
      <c r="A526" s="39"/>
      <c r="B526" s="40"/>
      <c r="C526" s="246" t="s">
        <v>566</v>
      </c>
      <c r="D526" s="246" t="s">
        <v>145</v>
      </c>
      <c r="E526" s="247" t="s">
        <v>567</v>
      </c>
      <c r="F526" s="248" t="s">
        <v>19</v>
      </c>
      <c r="G526" s="249" t="s">
        <v>147</v>
      </c>
      <c r="H526" s="250">
        <v>2124.0700000000002</v>
      </c>
      <c r="I526" s="251"/>
      <c r="J526" s="252">
        <f>ROUND(I526*H526,2)</f>
        <v>0</v>
      </c>
      <c r="K526" s="248" t="s">
        <v>133</v>
      </c>
      <c r="L526" s="45"/>
      <c r="M526" s="253" t="s">
        <v>19</v>
      </c>
      <c r="N526" s="254" t="s">
        <v>44</v>
      </c>
      <c r="O526" s="85"/>
      <c r="P526" s="215">
        <f>O526*H526</f>
        <v>0</v>
      </c>
      <c r="Q526" s="215">
        <v>0.25083</v>
      </c>
      <c r="R526" s="215">
        <f>Q526*H526</f>
        <v>532.78047809999998</v>
      </c>
      <c r="S526" s="215">
        <v>0</v>
      </c>
      <c r="T526" s="21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7" t="s">
        <v>135</v>
      </c>
      <c r="AT526" s="217" t="s">
        <v>145</v>
      </c>
      <c r="AU526" s="217" t="s">
        <v>83</v>
      </c>
      <c r="AY526" s="18" t="s">
        <v>128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81</v>
      </c>
      <c r="BK526" s="218">
        <f>ROUND(I526*H526,2)</f>
        <v>0</v>
      </c>
      <c r="BL526" s="18" t="s">
        <v>135</v>
      </c>
      <c r="BM526" s="217" t="s">
        <v>568</v>
      </c>
    </row>
    <row r="527" s="2" customFormat="1">
      <c r="A527" s="39"/>
      <c r="B527" s="40"/>
      <c r="C527" s="41"/>
      <c r="D527" s="219" t="s">
        <v>137</v>
      </c>
      <c r="E527" s="41"/>
      <c r="F527" s="220" t="s">
        <v>569</v>
      </c>
      <c r="G527" s="41"/>
      <c r="H527" s="41"/>
      <c r="I527" s="221"/>
      <c r="J527" s="41"/>
      <c r="K527" s="41"/>
      <c r="L527" s="45"/>
      <c r="M527" s="222"/>
      <c r="N527" s="223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137</v>
      </c>
      <c r="AU527" s="18" t="s">
        <v>83</v>
      </c>
    </row>
    <row r="528" s="2" customFormat="1">
      <c r="A528" s="39"/>
      <c r="B528" s="40"/>
      <c r="C528" s="41"/>
      <c r="D528" s="255" t="s">
        <v>150</v>
      </c>
      <c r="E528" s="41"/>
      <c r="F528" s="256" t="s">
        <v>570</v>
      </c>
      <c r="G528" s="41"/>
      <c r="H528" s="41"/>
      <c r="I528" s="221"/>
      <c r="J528" s="41"/>
      <c r="K528" s="41"/>
      <c r="L528" s="45"/>
      <c r="M528" s="222"/>
      <c r="N528" s="223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150</v>
      </c>
      <c r="AU528" s="18" t="s">
        <v>83</v>
      </c>
    </row>
    <row r="529" s="13" customFormat="1">
      <c r="A529" s="13"/>
      <c r="B529" s="224"/>
      <c r="C529" s="225"/>
      <c r="D529" s="219" t="s">
        <v>139</v>
      </c>
      <c r="E529" s="226" t="s">
        <v>19</v>
      </c>
      <c r="F529" s="227" t="s">
        <v>564</v>
      </c>
      <c r="G529" s="225"/>
      <c r="H529" s="228">
        <v>47.25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139</v>
      </c>
      <c r="AU529" s="234" t="s">
        <v>83</v>
      </c>
      <c r="AV529" s="13" t="s">
        <v>83</v>
      </c>
      <c r="AW529" s="13" t="s">
        <v>35</v>
      </c>
      <c r="AX529" s="13" t="s">
        <v>73</v>
      </c>
      <c r="AY529" s="234" t="s">
        <v>128</v>
      </c>
    </row>
    <row r="530" s="13" customFormat="1">
      <c r="A530" s="13"/>
      <c r="B530" s="224"/>
      <c r="C530" s="225"/>
      <c r="D530" s="219" t="s">
        <v>139</v>
      </c>
      <c r="E530" s="226" t="s">
        <v>19</v>
      </c>
      <c r="F530" s="227" t="s">
        <v>565</v>
      </c>
      <c r="G530" s="225"/>
      <c r="H530" s="228">
        <v>2076.8200000000002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139</v>
      </c>
      <c r="AU530" s="234" t="s">
        <v>83</v>
      </c>
      <c r="AV530" s="13" t="s">
        <v>83</v>
      </c>
      <c r="AW530" s="13" t="s">
        <v>35</v>
      </c>
      <c r="AX530" s="13" t="s">
        <v>73</v>
      </c>
      <c r="AY530" s="234" t="s">
        <v>128</v>
      </c>
    </row>
    <row r="531" s="14" customFormat="1">
      <c r="A531" s="14"/>
      <c r="B531" s="235"/>
      <c r="C531" s="236"/>
      <c r="D531" s="219" t="s">
        <v>139</v>
      </c>
      <c r="E531" s="237" t="s">
        <v>19</v>
      </c>
      <c r="F531" s="238" t="s">
        <v>144</v>
      </c>
      <c r="G531" s="236"/>
      <c r="H531" s="239">
        <v>2124.0700000000002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139</v>
      </c>
      <c r="AU531" s="245" t="s">
        <v>83</v>
      </c>
      <c r="AV531" s="14" t="s">
        <v>135</v>
      </c>
      <c r="AW531" s="14" t="s">
        <v>35</v>
      </c>
      <c r="AX531" s="14" t="s">
        <v>81</v>
      </c>
      <c r="AY531" s="245" t="s">
        <v>128</v>
      </c>
    </row>
    <row r="532" s="2" customFormat="1" ht="16.5" customHeight="1">
      <c r="A532" s="39"/>
      <c r="B532" s="40"/>
      <c r="C532" s="246" t="s">
        <v>571</v>
      </c>
      <c r="D532" s="246" t="s">
        <v>145</v>
      </c>
      <c r="E532" s="247" t="s">
        <v>572</v>
      </c>
      <c r="F532" s="248" t="s">
        <v>19</v>
      </c>
      <c r="G532" s="249" t="s">
        <v>147</v>
      </c>
      <c r="H532" s="250">
        <v>775.01999999999998</v>
      </c>
      <c r="I532" s="251"/>
      <c r="J532" s="252">
        <f>ROUND(I532*H532,2)</f>
        <v>0</v>
      </c>
      <c r="K532" s="248" t="s">
        <v>19</v>
      </c>
      <c r="L532" s="45"/>
      <c r="M532" s="253" t="s">
        <v>19</v>
      </c>
      <c r="N532" s="254" t="s">
        <v>44</v>
      </c>
      <c r="O532" s="85"/>
      <c r="P532" s="215">
        <f>O532*H532</f>
        <v>0</v>
      </c>
      <c r="Q532" s="215">
        <v>0.25083</v>
      </c>
      <c r="R532" s="215">
        <f>Q532*H532</f>
        <v>194.3982666</v>
      </c>
      <c r="S532" s="215">
        <v>0</v>
      </c>
      <c r="T532" s="21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7" t="s">
        <v>135</v>
      </c>
      <c r="AT532" s="217" t="s">
        <v>145</v>
      </c>
      <c r="AU532" s="217" t="s">
        <v>83</v>
      </c>
      <c r="AY532" s="18" t="s">
        <v>128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81</v>
      </c>
      <c r="BK532" s="218">
        <f>ROUND(I532*H532,2)</f>
        <v>0</v>
      </c>
      <c r="BL532" s="18" t="s">
        <v>135</v>
      </c>
      <c r="BM532" s="217" t="s">
        <v>573</v>
      </c>
    </row>
    <row r="533" s="2" customFormat="1">
      <c r="A533" s="39"/>
      <c r="B533" s="40"/>
      <c r="C533" s="41"/>
      <c r="D533" s="219" t="s">
        <v>137</v>
      </c>
      <c r="E533" s="41"/>
      <c r="F533" s="220" t="s">
        <v>574</v>
      </c>
      <c r="G533" s="41"/>
      <c r="H533" s="41"/>
      <c r="I533" s="221"/>
      <c r="J533" s="41"/>
      <c r="K533" s="41"/>
      <c r="L533" s="45"/>
      <c r="M533" s="222"/>
      <c r="N533" s="223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137</v>
      </c>
      <c r="AU533" s="18" t="s">
        <v>83</v>
      </c>
    </row>
    <row r="534" s="13" customFormat="1">
      <c r="A534" s="13"/>
      <c r="B534" s="224"/>
      <c r="C534" s="225"/>
      <c r="D534" s="219" t="s">
        <v>139</v>
      </c>
      <c r="E534" s="226" t="s">
        <v>19</v>
      </c>
      <c r="F534" s="227" t="s">
        <v>575</v>
      </c>
      <c r="G534" s="225"/>
      <c r="H534" s="228">
        <v>242.19999999999999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139</v>
      </c>
      <c r="AU534" s="234" t="s">
        <v>83</v>
      </c>
      <c r="AV534" s="13" t="s">
        <v>83</v>
      </c>
      <c r="AW534" s="13" t="s">
        <v>35</v>
      </c>
      <c r="AX534" s="13" t="s">
        <v>73</v>
      </c>
      <c r="AY534" s="234" t="s">
        <v>128</v>
      </c>
    </row>
    <row r="535" s="13" customFormat="1">
      <c r="A535" s="13"/>
      <c r="B535" s="224"/>
      <c r="C535" s="225"/>
      <c r="D535" s="219" t="s">
        <v>139</v>
      </c>
      <c r="E535" s="226" t="s">
        <v>19</v>
      </c>
      <c r="F535" s="227" t="s">
        <v>576</v>
      </c>
      <c r="G535" s="225"/>
      <c r="H535" s="228">
        <v>114.45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139</v>
      </c>
      <c r="AU535" s="234" t="s">
        <v>83</v>
      </c>
      <c r="AV535" s="13" t="s">
        <v>83</v>
      </c>
      <c r="AW535" s="13" t="s">
        <v>35</v>
      </c>
      <c r="AX535" s="13" t="s">
        <v>73</v>
      </c>
      <c r="AY535" s="234" t="s">
        <v>128</v>
      </c>
    </row>
    <row r="536" s="13" customFormat="1">
      <c r="A536" s="13"/>
      <c r="B536" s="224"/>
      <c r="C536" s="225"/>
      <c r="D536" s="219" t="s">
        <v>139</v>
      </c>
      <c r="E536" s="226" t="s">
        <v>19</v>
      </c>
      <c r="F536" s="227" t="s">
        <v>577</v>
      </c>
      <c r="G536" s="225"/>
      <c r="H536" s="228">
        <v>204.65000000000001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139</v>
      </c>
      <c r="AU536" s="234" t="s">
        <v>83</v>
      </c>
      <c r="AV536" s="13" t="s">
        <v>83</v>
      </c>
      <c r="AW536" s="13" t="s">
        <v>35</v>
      </c>
      <c r="AX536" s="13" t="s">
        <v>73</v>
      </c>
      <c r="AY536" s="234" t="s">
        <v>128</v>
      </c>
    </row>
    <row r="537" s="13" customFormat="1">
      <c r="A537" s="13"/>
      <c r="B537" s="224"/>
      <c r="C537" s="225"/>
      <c r="D537" s="219" t="s">
        <v>139</v>
      </c>
      <c r="E537" s="226" t="s">
        <v>19</v>
      </c>
      <c r="F537" s="227" t="s">
        <v>578</v>
      </c>
      <c r="G537" s="225"/>
      <c r="H537" s="228">
        <v>209.68000000000001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139</v>
      </c>
      <c r="AU537" s="234" t="s">
        <v>83</v>
      </c>
      <c r="AV537" s="13" t="s">
        <v>83</v>
      </c>
      <c r="AW537" s="13" t="s">
        <v>35</v>
      </c>
      <c r="AX537" s="13" t="s">
        <v>73</v>
      </c>
      <c r="AY537" s="234" t="s">
        <v>128</v>
      </c>
    </row>
    <row r="538" s="13" customFormat="1">
      <c r="A538" s="13"/>
      <c r="B538" s="224"/>
      <c r="C538" s="225"/>
      <c r="D538" s="219" t="s">
        <v>139</v>
      </c>
      <c r="E538" s="226" t="s">
        <v>19</v>
      </c>
      <c r="F538" s="227" t="s">
        <v>579</v>
      </c>
      <c r="G538" s="225"/>
      <c r="H538" s="228">
        <v>4.04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139</v>
      </c>
      <c r="AU538" s="234" t="s">
        <v>83</v>
      </c>
      <c r="AV538" s="13" t="s">
        <v>83</v>
      </c>
      <c r="AW538" s="13" t="s">
        <v>35</v>
      </c>
      <c r="AX538" s="13" t="s">
        <v>73</v>
      </c>
      <c r="AY538" s="234" t="s">
        <v>128</v>
      </c>
    </row>
    <row r="539" s="14" customFormat="1">
      <c r="A539" s="14"/>
      <c r="B539" s="235"/>
      <c r="C539" s="236"/>
      <c r="D539" s="219" t="s">
        <v>139</v>
      </c>
      <c r="E539" s="237" t="s">
        <v>19</v>
      </c>
      <c r="F539" s="238" t="s">
        <v>144</v>
      </c>
      <c r="G539" s="236"/>
      <c r="H539" s="239">
        <v>775.01999999999998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139</v>
      </c>
      <c r="AU539" s="245" t="s">
        <v>83</v>
      </c>
      <c r="AV539" s="14" t="s">
        <v>135</v>
      </c>
      <c r="AW539" s="14" t="s">
        <v>35</v>
      </c>
      <c r="AX539" s="14" t="s">
        <v>81</v>
      </c>
      <c r="AY539" s="245" t="s">
        <v>128</v>
      </c>
    </row>
    <row r="540" s="2" customFormat="1" ht="16.5" customHeight="1">
      <c r="A540" s="39"/>
      <c r="B540" s="40"/>
      <c r="C540" s="205" t="s">
        <v>580</v>
      </c>
      <c r="D540" s="205" t="s">
        <v>130</v>
      </c>
      <c r="E540" s="206" t="s">
        <v>581</v>
      </c>
      <c r="F540" s="207" t="s">
        <v>19</v>
      </c>
      <c r="G540" s="208" t="s">
        <v>147</v>
      </c>
      <c r="H540" s="209">
        <v>356.64999999999998</v>
      </c>
      <c r="I540" s="210"/>
      <c r="J540" s="211">
        <f>ROUND(I540*H540,2)</f>
        <v>0</v>
      </c>
      <c r="K540" s="207" t="s">
        <v>19</v>
      </c>
      <c r="L540" s="212"/>
      <c r="M540" s="213" t="s">
        <v>19</v>
      </c>
      <c r="N540" s="214" t="s">
        <v>44</v>
      </c>
      <c r="O540" s="85"/>
      <c r="P540" s="215">
        <f>O540*H540</f>
        <v>0</v>
      </c>
      <c r="Q540" s="215">
        <v>0.111</v>
      </c>
      <c r="R540" s="215">
        <f>Q540*H540</f>
        <v>39.588149999999999</v>
      </c>
      <c r="S540" s="215">
        <v>0</v>
      </c>
      <c r="T540" s="21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7" t="s">
        <v>134</v>
      </c>
      <c r="AT540" s="217" t="s">
        <v>130</v>
      </c>
      <c r="AU540" s="217" t="s">
        <v>83</v>
      </c>
      <c r="AY540" s="18" t="s">
        <v>128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8" t="s">
        <v>81</v>
      </c>
      <c r="BK540" s="218">
        <f>ROUND(I540*H540,2)</f>
        <v>0</v>
      </c>
      <c r="BL540" s="18" t="s">
        <v>135</v>
      </c>
      <c r="BM540" s="217" t="s">
        <v>582</v>
      </c>
    </row>
    <row r="541" s="2" customFormat="1">
      <c r="A541" s="39"/>
      <c r="B541" s="40"/>
      <c r="C541" s="41"/>
      <c r="D541" s="219" t="s">
        <v>137</v>
      </c>
      <c r="E541" s="41"/>
      <c r="F541" s="220" t="s">
        <v>583</v>
      </c>
      <c r="G541" s="41"/>
      <c r="H541" s="41"/>
      <c r="I541" s="221"/>
      <c r="J541" s="41"/>
      <c r="K541" s="41"/>
      <c r="L541" s="45"/>
      <c r="M541" s="222"/>
      <c r="N541" s="223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137</v>
      </c>
      <c r="AU541" s="18" t="s">
        <v>83</v>
      </c>
    </row>
    <row r="542" s="13" customFormat="1">
      <c r="A542" s="13"/>
      <c r="B542" s="224"/>
      <c r="C542" s="225"/>
      <c r="D542" s="219" t="s">
        <v>139</v>
      </c>
      <c r="E542" s="226" t="s">
        <v>19</v>
      </c>
      <c r="F542" s="227" t="s">
        <v>584</v>
      </c>
      <c r="G542" s="225"/>
      <c r="H542" s="228">
        <v>242.19999999999999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139</v>
      </c>
      <c r="AU542" s="234" t="s">
        <v>83</v>
      </c>
      <c r="AV542" s="13" t="s">
        <v>83</v>
      </c>
      <c r="AW542" s="13" t="s">
        <v>35</v>
      </c>
      <c r="AX542" s="13" t="s">
        <v>73</v>
      </c>
      <c r="AY542" s="234" t="s">
        <v>128</v>
      </c>
    </row>
    <row r="543" s="13" customFormat="1">
      <c r="A543" s="13"/>
      <c r="B543" s="224"/>
      <c r="C543" s="225"/>
      <c r="D543" s="219" t="s">
        <v>139</v>
      </c>
      <c r="E543" s="226" t="s">
        <v>19</v>
      </c>
      <c r="F543" s="227" t="s">
        <v>585</v>
      </c>
      <c r="G543" s="225"/>
      <c r="H543" s="228">
        <v>114.45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139</v>
      </c>
      <c r="AU543" s="234" t="s">
        <v>83</v>
      </c>
      <c r="AV543" s="13" t="s">
        <v>83</v>
      </c>
      <c r="AW543" s="13" t="s">
        <v>35</v>
      </c>
      <c r="AX543" s="13" t="s">
        <v>73</v>
      </c>
      <c r="AY543" s="234" t="s">
        <v>128</v>
      </c>
    </row>
    <row r="544" s="14" customFormat="1">
      <c r="A544" s="14"/>
      <c r="B544" s="235"/>
      <c r="C544" s="236"/>
      <c r="D544" s="219" t="s">
        <v>139</v>
      </c>
      <c r="E544" s="237" t="s">
        <v>19</v>
      </c>
      <c r="F544" s="238" t="s">
        <v>144</v>
      </c>
      <c r="G544" s="236"/>
      <c r="H544" s="239">
        <v>356.64999999999998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139</v>
      </c>
      <c r="AU544" s="245" t="s">
        <v>83</v>
      </c>
      <c r="AV544" s="14" t="s">
        <v>135</v>
      </c>
      <c r="AW544" s="14" t="s">
        <v>35</v>
      </c>
      <c r="AX544" s="14" t="s">
        <v>81</v>
      </c>
      <c r="AY544" s="245" t="s">
        <v>128</v>
      </c>
    </row>
    <row r="545" s="2" customFormat="1" ht="16.5" customHeight="1">
      <c r="A545" s="39"/>
      <c r="B545" s="40"/>
      <c r="C545" s="205" t="s">
        <v>586</v>
      </c>
      <c r="D545" s="205" t="s">
        <v>130</v>
      </c>
      <c r="E545" s="206" t="s">
        <v>587</v>
      </c>
      <c r="F545" s="207" t="s">
        <v>19</v>
      </c>
      <c r="G545" s="208" t="s">
        <v>147</v>
      </c>
      <c r="H545" s="209">
        <v>4.04</v>
      </c>
      <c r="I545" s="210"/>
      <c r="J545" s="211">
        <f>ROUND(I545*H545,2)</f>
        <v>0</v>
      </c>
      <c r="K545" s="207" t="s">
        <v>133</v>
      </c>
      <c r="L545" s="212"/>
      <c r="M545" s="213" t="s">
        <v>19</v>
      </c>
      <c r="N545" s="214" t="s">
        <v>44</v>
      </c>
      <c r="O545" s="85"/>
      <c r="P545" s="215">
        <f>O545*H545</f>
        <v>0</v>
      </c>
      <c r="Q545" s="215">
        <v>0.17499999999999999</v>
      </c>
      <c r="R545" s="215">
        <f>Q545*H545</f>
        <v>0.70699999999999996</v>
      </c>
      <c r="S545" s="215">
        <v>0</v>
      </c>
      <c r="T545" s="21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7" t="s">
        <v>134</v>
      </c>
      <c r="AT545" s="217" t="s">
        <v>130</v>
      </c>
      <c r="AU545" s="217" t="s">
        <v>83</v>
      </c>
      <c r="AY545" s="18" t="s">
        <v>128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81</v>
      </c>
      <c r="BK545" s="218">
        <f>ROUND(I545*H545,2)</f>
        <v>0</v>
      </c>
      <c r="BL545" s="18" t="s">
        <v>135</v>
      </c>
      <c r="BM545" s="217" t="s">
        <v>588</v>
      </c>
    </row>
    <row r="546" s="2" customFormat="1">
      <c r="A546" s="39"/>
      <c r="B546" s="40"/>
      <c r="C546" s="41"/>
      <c r="D546" s="219" t="s">
        <v>137</v>
      </c>
      <c r="E546" s="41"/>
      <c r="F546" s="220" t="s">
        <v>589</v>
      </c>
      <c r="G546" s="41"/>
      <c r="H546" s="41"/>
      <c r="I546" s="221"/>
      <c r="J546" s="41"/>
      <c r="K546" s="41"/>
      <c r="L546" s="45"/>
      <c r="M546" s="222"/>
      <c r="N546" s="223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137</v>
      </c>
      <c r="AU546" s="18" t="s">
        <v>83</v>
      </c>
    </row>
    <row r="547" s="2" customFormat="1" ht="16.5" customHeight="1">
      <c r="A547" s="39"/>
      <c r="B547" s="40"/>
      <c r="C547" s="205" t="s">
        <v>590</v>
      </c>
      <c r="D547" s="205" t="s">
        <v>130</v>
      </c>
      <c r="E547" s="206" t="s">
        <v>591</v>
      </c>
      <c r="F547" s="207" t="s">
        <v>19</v>
      </c>
      <c r="G547" s="208" t="s">
        <v>147</v>
      </c>
      <c r="H547" s="209">
        <v>204.65000000000001</v>
      </c>
      <c r="I547" s="210"/>
      <c r="J547" s="211">
        <f>ROUND(I547*H547,2)</f>
        <v>0</v>
      </c>
      <c r="K547" s="207" t="s">
        <v>19</v>
      </c>
      <c r="L547" s="212"/>
      <c r="M547" s="213" t="s">
        <v>19</v>
      </c>
      <c r="N547" s="214" t="s">
        <v>44</v>
      </c>
      <c r="O547" s="85"/>
      <c r="P547" s="215">
        <f>O547*H547</f>
        <v>0</v>
      </c>
      <c r="Q547" s="215">
        <v>0.111</v>
      </c>
      <c r="R547" s="215">
        <f>Q547*H547</f>
        <v>22.716150000000003</v>
      </c>
      <c r="S547" s="215">
        <v>0</v>
      </c>
      <c r="T547" s="216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7" t="s">
        <v>134</v>
      </c>
      <c r="AT547" s="217" t="s">
        <v>130</v>
      </c>
      <c r="AU547" s="217" t="s">
        <v>83</v>
      </c>
      <c r="AY547" s="18" t="s">
        <v>128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8" t="s">
        <v>81</v>
      </c>
      <c r="BK547" s="218">
        <f>ROUND(I547*H547,2)</f>
        <v>0</v>
      </c>
      <c r="BL547" s="18" t="s">
        <v>135</v>
      </c>
      <c r="BM547" s="217" t="s">
        <v>592</v>
      </c>
    </row>
    <row r="548" s="2" customFormat="1">
      <c r="A548" s="39"/>
      <c r="B548" s="40"/>
      <c r="C548" s="41"/>
      <c r="D548" s="219" t="s">
        <v>137</v>
      </c>
      <c r="E548" s="41"/>
      <c r="F548" s="220" t="s">
        <v>593</v>
      </c>
      <c r="G548" s="41"/>
      <c r="H548" s="41"/>
      <c r="I548" s="221"/>
      <c r="J548" s="41"/>
      <c r="K548" s="41"/>
      <c r="L548" s="45"/>
      <c r="M548" s="222"/>
      <c r="N548" s="223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137</v>
      </c>
      <c r="AU548" s="18" t="s">
        <v>83</v>
      </c>
    </row>
    <row r="549" s="13" customFormat="1">
      <c r="A549" s="13"/>
      <c r="B549" s="224"/>
      <c r="C549" s="225"/>
      <c r="D549" s="219" t="s">
        <v>139</v>
      </c>
      <c r="E549" s="226" t="s">
        <v>19</v>
      </c>
      <c r="F549" s="227" t="s">
        <v>594</v>
      </c>
      <c r="G549" s="225"/>
      <c r="H549" s="228">
        <v>204.65000000000001</v>
      </c>
      <c r="I549" s="229"/>
      <c r="J549" s="225"/>
      <c r="K549" s="225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139</v>
      </c>
      <c r="AU549" s="234" t="s">
        <v>83</v>
      </c>
      <c r="AV549" s="13" t="s">
        <v>83</v>
      </c>
      <c r="AW549" s="13" t="s">
        <v>35</v>
      </c>
      <c r="AX549" s="13" t="s">
        <v>81</v>
      </c>
      <c r="AY549" s="234" t="s">
        <v>128</v>
      </c>
    </row>
    <row r="550" s="2" customFormat="1" ht="16.5" customHeight="1">
      <c r="A550" s="39"/>
      <c r="B550" s="40"/>
      <c r="C550" s="205" t="s">
        <v>595</v>
      </c>
      <c r="D550" s="205" t="s">
        <v>130</v>
      </c>
      <c r="E550" s="206" t="s">
        <v>596</v>
      </c>
      <c r="F550" s="207" t="s">
        <v>19</v>
      </c>
      <c r="G550" s="208" t="s">
        <v>147</v>
      </c>
      <c r="H550" s="209">
        <v>209.68000000000001</v>
      </c>
      <c r="I550" s="210"/>
      <c r="J550" s="211">
        <f>ROUND(I550*H550,2)</f>
        <v>0</v>
      </c>
      <c r="K550" s="207" t="s">
        <v>19</v>
      </c>
      <c r="L550" s="212"/>
      <c r="M550" s="213" t="s">
        <v>19</v>
      </c>
      <c r="N550" s="214" t="s">
        <v>44</v>
      </c>
      <c r="O550" s="85"/>
      <c r="P550" s="215">
        <f>O550*H550</f>
        <v>0</v>
      </c>
      <c r="Q550" s="215">
        <v>0.111</v>
      </c>
      <c r="R550" s="215">
        <f>Q550*H550</f>
        <v>23.274480000000001</v>
      </c>
      <c r="S550" s="215">
        <v>0</v>
      </c>
      <c r="T550" s="216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7" t="s">
        <v>134</v>
      </c>
      <c r="AT550" s="217" t="s">
        <v>130</v>
      </c>
      <c r="AU550" s="217" t="s">
        <v>83</v>
      </c>
      <c r="AY550" s="18" t="s">
        <v>128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8" t="s">
        <v>81</v>
      </c>
      <c r="BK550" s="218">
        <f>ROUND(I550*H550,2)</f>
        <v>0</v>
      </c>
      <c r="BL550" s="18" t="s">
        <v>135</v>
      </c>
      <c r="BM550" s="217" t="s">
        <v>597</v>
      </c>
    </row>
    <row r="551" s="2" customFormat="1">
      <c r="A551" s="39"/>
      <c r="B551" s="40"/>
      <c r="C551" s="41"/>
      <c r="D551" s="219" t="s">
        <v>137</v>
      </c>
      <c r="E551" s="41"/>
      <c r="F551" s="220" t="s">
        <v>598</v>
      </c>
      <c r="G551" s="41"/>
      <c r="H551" s="41"/>
      <c r="I551" s="221"/>
      <c r="J551" s="41"/>
      <c r="K551" s="41"/>
      <c r="L551" s="45"/>
      <c r="M551" s="222"/>
      <c r="N551" s="223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137</v>
      </c>
      <c r="AU551" s="18" t="s">
        <v>83</v>
      </c>
    </row>
    <row r="552" s="13" customFormat="1">
      <c r="A552" s="13"/>
      <c r="B552" s="224"/>
      <c r="C552" s="225"/>
      <c r="D552" s="219" t="s">
        <v>139</v>
      </c>
      <c r="E552" s="226" t="s">
        <v>19</v>
      </c>
      <c r="F552" s="227" t="s">
        <v>599</v>
      </c>
      <c r="G552" s="225"/>
      <c r="H552" s="228">
        <v>209.68000000000001</v>
      </c>
      <c r="I552" s="229"/>
      <c r="J552" s="225"/>
      <c r="K552" s="225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139</v>
      </c>
      <c r="AU552" s="234" t="s">
        <v>83</v>
      </c>
      <c r="AV552" s="13" t="s">
        <v>83</v>
      </c>
      <c r="AW552" s="13" t="s">
        <v>35</v>
      </c>
      <c r="AX552" s="13" t="s">
        <v>81</v>
      </c>
      <c r="AY552" s="234" t="s">
        <v>128</v>
      </c>
    </row>
    <row r="553" s="2" customFormat="1" ht="16.5" customHeight="1">
      <c r="A553" s="39"/>
      <c r="B553" s="40"/>
      <c r="C553" s="246" t="s">
        <v>600</v>
      </c>
      <c r="D553" s="246" t="s">
        <v>145</v>
      </c>
      <c r="E553" s="247" t="s">
        <v>601</v>
      </c>
      <c r="F553" s="248" t="s">
        <v>19</v>
      </c>
      <c r="G553" s="249" t="s">
        <v>147</v>
      </c>
      <c r="H553" s="250">
        <v>277.94999999999999</v>
      </c>
      <c r="I553" s="251"/>
      <c r="J553" s="252">
        <f>ROUND(I553*H553,2)</f>
        <v>0</v>
      </c>
      <c r="K553" s="248" t="s">
        <v>133</v>
      </c>
      <c r="L553" s="45"/>
      <c r="M553" s="253" t="s">
        <v>19</v>
      </c>
      <c r="N553" s="254" t="s">
        <v>44</v>
      </c>
      <c r="O553" s="85"/>
      <c r="P553" s="215">
        <f>O553*H553</f>
        <v>0</v>
      </c>
      <c r="Q553" s="215">
        <v>0.089219999999999994</v>
      </c>
      <c r="R553" s="215">
        <f>Q553*H553</f>
        <v>24.798698999999996</v>
      </c>
      <c r="S553" s="215">
        <v>0</v>
      </c>
      <c r="T553" s="21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7" t="s">
        <v>135</v>
      </c>
      <c r="AT553" s="217" t="s">
        <v>145</v>
      </c>
      <c r="AU553" s="217" t="s">
        <v>83</v>
      </c>
      <c r="AY553" s="18" t="s">
        <v>128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81</v>
      </c>
      <c r="BK553" s="218">
        <f>ROUND(I553*H553,2)</f>
        <v>0</v>
      </c>
      <c r="BL553" s="18" t="s">
        <v>135</v>
      </c>
      <c r="BM553" s="217" t="s">
        <v>602</v>
      </c>
    </row>
    <row r="554" s="2" customFormat="1">
      <c r="A554" s="39"/>
      <c r="B554" s="40"/>
      <c r="C554" s="41"/>
      <c r="D554" s="219" t="s">
        <v>137</v>
      </c>
      <c r="E554" s="41"/>
      <c r="F554" s="220" t="s">
        <v>603</v>
      </c>
      <c r="G554" s="41"/>
      <c r="H554" s="41"/>
      <c r="I554" s="221"/>
      <c r="J554" s="41"/>
      <c r="K554" s="41"/>
      <c r="L554" s="45"/>
      <c r="M554" s="222"/>
      <c r="N554" s="223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137</v>
      </c>
      <c r="AU554" s="18" t="s">
        <v>83</v>
      </c>
    </row>
    <row r="555" s="2" customFormat="1">
      <c r="A555" s="39"/>
      <c r="B555" s="40"/>
      <c r="C555" s="41"/>
      <c r="D555" s="255" t="s">
        <v>150</v>
      </c>
      <c r="E555" s="41"/>
      <c r="F555" s="256" t="s">
        <v>604</v>
      </c>
      <c r="G555" s="41"/>
      <c r="H555" s="41"/>
      <c r="I555" s="221"/>
      <c r="J555" s="41"/>
      <c r="K555" s="41"/>
      <c r="L555" s="45"/>
      <c r="M555" s="222"/>
      <c r="N555" s="223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150</v>
      </c>
      <c r="AU555" s="18" t="s">
        <v>83</v>
      </c>
    </row>
    <row r="556" s="13" customFormat="1">
      <c r="A556" s="13"/>
      <c r="B556" s="224"/>
      <c r="C556" s="225"/>
      <c r="D556" s="219" t="s">
        <v>139</v>
      </c>
      <c r="E556" s="226" t="s">
        <v>19</v>
      </c>
      <c r="F556" s="227" t="s">
        <v>605</v>
      </c>
      <c r="G556" s="225"/>
      <c r="H556" s="228">
        <v>277.94999999999999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139</v>
      </c>
      <c r="AU556" s="234" t="s">
        <v>83</v>
      </c>
      <c r="AV556" s="13" t="s">
        <v>83</v>
      </c>
      <c r="AW556" s="13" t="s">
        <v>35</v>
      </c>
      <c r="AX556" s="13" t="s">
        <v>81</v>
      </c>
      <c r="AY556" s="234" t="s">
        <v>128</v>
      </c>
    </row>
    <row r="557" s="2" customFormat="1" ht="16.5" customHeight="1">
      <c r="A557" s="39"/>
      <c r="B557" s="40"/>
      <c r="C557" s="205" t="s">
        <v>606</v>
      </c>
      <c r="D557" s="205" t="s">
        <v>130</v>
      </c>
      <c r="E557" s="206" t="s">
        <v>607</v>
      </c>
      <c r="F557" s="207" t="s">
        <v>19</v>
      </c>
      <c r="G557" s="208" t="s">
        <v>147</v>
      </c>
      <c r="H557" s="209">
        <v>60.740000000000002</v>
      </c>
      <c r="I557" s="210"/>
      <c r="J557" s="211">
        <f>ROUND(I557*H557,2)</f>
        <v>0</v>
      </c>
      <c r="K557" s="207" t="s">
        <v>133</v>
      </c>
      <c r="L557" s="212"/>
      <c r="M557" s="213" t="s">
        <v>19</v>
      </c>
      <c r="N557" s="214" t="s">
        <v>44</v>
      </c>
      <c r="O557" s="85"/>
      <c r="P557" s="215">
        <f>O557*H557</f>
        <v>0</v>
      </c>
      <c r="Q557" s="215">
        <v>0.113</v>
      </c>
      <c r="R557" s="215">
        <f>Q557*H557</f>
        <v>6.8636200000000001</v>
      </c>
      <c r="S557" s="215">
        <v>0</v>
      </c>
      <c r="T557" s="21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7" t="s">
        <v>134</v>
      </c>
      <c r="AT557" s="217" t="s">
        <v>130</v>
      </c>
      <c r="AU557" s="217" t="s">
        <v>83</v>
      </c>
      <c r="AY557" s="18" t="s">
        <v>128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81</v>
      </c>
      <c r="BK557" s="218">
        <f>ROUND(I557*H557,2)</f>
        <v>0</v>
      </c>
      <c r="BL557" s="18" t="s">
        <v>135</v>
      </c>
      <c r="BM557" s="217" t="s">
        <v>608</v>
      </c>
    </row>
    <row r="558" s="2" customFormat="1">
      <c r="A558" s="39"/>
      <c r="B558" s="40"/>
      <c r="C558" s="41"/>
      <c r="D558" s="219" t="s">
        <v>137</v>
      </c>
      <c r="E558" s="41"/>
      <c r="F558" s="220" t="s">
        <v>609</v>
      </c>
      <c r="G558" s="41"/>
      <c r="H558" s="41"/>
      <c r="I558" s="221"/>
      <c r="J558" s="41"/>
      <c r="K558" s="41"/>
      <c r="L558" s="45"/>
      <c r="M558" s="222"/>
      <c r="N558" s="223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137</v>
      </c>
      <c r="AU558" s="18" t="s">
        <v>83</v>
      </c>
    </row>
    <row r="559" s="13" customFormat="1">
      <c r="A559" s="13"/>
      <c r="B559" s="224"/>
      <c r="C559" s="225"/>
      <c r="D559" s="219" t="s">
        <v>139</v>
      </c>
      <c r="E559" s="226" t="s">
        <v>19</v>
      </c>
      <c r="F559" s="227" t="s">
        <v>610</v>
      </c>
      <c r="G559" s="225"/>
      <c r="H559" s="228">
        <v>19.050000000000001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139</v>
      </c>
      <c r="AU559" s="234" t="s">
        <v>83</v>
      </c>
      <c r="AV559" s="13" t="s">
        <v>83</v>
      </c>
      <c r="AW559" s="13" t="s">
        <v>35</v>
      </c>
      <c r="AX559" s="13" t="s">
        <v>73</v>
      </c>
      <c r="AY559" s="234" t="s">
        <v>128</v>
      </c>
    </row>
    <row r="560" s="13" customFormat="1">
      <c r="A560" s="13"/>
      <c r="B560" s="224"/>
      <c r="C560" s="225"/>
      <c r="D560" s="219" t="s">
        <v>139</v>
      </c>
      <c r="E560" s="226" t="s">
        <v>19</v>
      </c>
      <c r="F560" s="227" t="s">
        <v>611</v>
      </c>
      <c r="G560" s="225"/>
      <c r="H560" s="228">
        <v>41.689999999999998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139</v>
      </c>
      <c r="AU560" s="234" t="s">
        <v>83</v>
      </c>
      <c r="AV560" s="13" t="s">
        <v>83</v>
      </c>
      <c r="AW560" s="13" t="s">
        <v>35</v>
      </c>
      <c r="AX560" s="13" t="s">
        <v>73</v>
      </c>
      <c r="AY560" s="234" t="s">
        <v>128</v>
      </c>
    </row>
    <row r="561" s="14" customFormat="1">
      <c r="A561" s="14"/>
      <c r="B561" s="235"/>
      <c r="C561" s="236"/>
      <c r="D561" s="219" t="s">
        <v>139</v>
      </c>
      <c r="E561" s="237" t="s">
        <v>19</v>
      </c>
      <c r="F561" s="238" t="s">
        <v>144</v>
      </c>
      <c r="G561" s="236"/>
      <c r="H561" s="239">
        <v>60.740000000000002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139</v>
      </c>
      <c r="AU561" s="245" t="s">
        <v>83</v>
      </c>
      <c r="AV561" s="14" t="s">
        <v>135</v>
      </c>
      <c r="AW561" s="14" t="s">
        <v>35</v>
      </c>
      <c r="AX561" s="14" t="s">
        <v>81</v>
      </c>
      <c r="AY561" s="245" t="s">
        <v>128</v>
      </c>
    </row>
    <row r="562" s="2" customFormat="1" ht="16.5" customHeight="1">
      <c r="A562" s="39"/>
      <c r="B562" s="40"/>
      <c r="C562" s="246" t="s">
        <v>612</v>
      </c>
      <c r="D562" s="246" t="s">
        <v>145</v>
      </c>
      <c r="E562" s="247" t="s">
        <v>613</v>
      </c>
      <c r="F562" s="248" t="s">
        <v>19</v>
      </c>
      <c r="G562" s="249" t="s">
        <v>147</v>
      </c>
      <c r="H562" s="250">
        <v>3026.5900000000001</v>
      </c>
      <c r="I562" s="251"/>
      <c r="J562" s="252">
        <f>ROUND(I562*H562,2)</f>
        <v>0</v>
      </c>
      <c r="K562" s="248" t="s">
        <v>19</v>
      </c>
      <c r="L562" s="45"/>
      <c r="M562" s="253" t="s">
        <v>19</v>
      </c>
      <c r="N562" s="254" t="s">
        <v>44</v>
      </c>
      <c r="O562" s="85"/>
      <c r="P562" s="215">
        <f>O562*H562</f>
        <v>0</v>
      </c>
      <c r="Q562" s="215">
        <v>0.088800000000000004</v>
      </c>
      <c r="R562" s="215">
        <f>Q562*H562</f>
        <v>268.76119200000005</v>
      </c>
      <c r="S562" s="215">
        <v>0</v>
      </c>
      <c r="T562" s="21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7" t="s">
        <v>135</v>
      </c>
      <c r="AT562" s="217" t="s">
        <v>145</v>
      </c>
      <c r="AU562" s="217" t="s">
        <v>83</v>
      </c>
      <c r="AY562" s="18" t="s">
        <v>128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81</v>
      </c>
      <c r="BK562" s="218">
        <f>ROUND(I562*H562,2)</f>
        <v>0</v>
      </c>
      <c r="BL562" s="18" t="s">
        <v>135</v>
      </c>
      <c r="BM562" s="217" t="s">
        <v>614</v>
      </c>
    </row>
    <row r="563" s="2" customFormat="1">
      <c r="A563" s="39"/>
      <c r="B563" s="40"/>
      <c r="C563" s="41"/>
      <c r="D563" s="219" t="s">
        <v>137</v>
      </c>
      <c r="E563" s="41"/>
      <c r="F563" s="220" t="s">
        <v>615</v>
      </c>
      <c r="G563" s="41"/>
      <c r="H563" s="41"/>
      <c r="I563" s="221"/>
      <c r="J563" s="41"/>
      <c r="K563" s="41"/>
      <c r="L563" s="45"/>
      <c r="M563" s="222"/>
      <c r="N563" s="223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137</v>
      </c>
      <c r="AU563" s="18" t="s">
        <v>83</v>
      </c>
    </row>
    <row r="564" s="13" customFormat="1">
      <c r="A564" s="13"/>
      <c r="B564" s="224"/>
      <c r="C564" s="225"/>
      <c r="D564" s="219" t="s">
        <v>139</v>
      </c>
      <c r="E564" s="226" t="s">
        <v>19</v>
      </c>
      <c r="F564" s="227" t="s">
        <v>616</v>
      </c>
      <c r="G564" s="225"/>
      <c r="H564" s="228">
        <v>1161.79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139</v>
      </c>
      <c r="AU564" s="234" t="s">
        <v>83</v>
      </c>
      <c r="AV564" s="13" t="s">
        <v>83</v>
      </c>
      <c r="AW564" s="13" t="s">
        <v>35</v>
      </c>
      <c r="AX564" s="13" t="s">
        <v>73</v>
      </c>
      <c r="AY564" s="234" t="s">
        <v>128</v>
      </c>
    </row>
    <row r="565" s="13" customFormat="1">
      <c r="A565" s="13"/>
      <c r="B565" s="224"/>
      <c r="C565" s="225"/>
      <c r="D565" s="219" t="s">
        <v>139</v>
      </c>
      <c r="E565" s="226" t="s">
        <v>19</v>
      </c>
      <c r="F565" s="227" t="s">
        <v>617</v>
      </c>
      <c r="G565" s="225"/>
      <c r="H565" s="228">
        <v>1864.8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139</v>
      </c>
      <c r="AU565" s="234" t="s">
        <v>83</v>
      </c>
      <c r="AV565" s="13" t="s">
        <v>83</v>
      </c>
      <c r="AW565" s="13" t="s">
        <v>35</v>
      </c>
      <c r="AX565" s="13" t="s">
        <v>73</v>
      </c>
      <c r="AY565" s="234" t="s">
        <v>128</v>
      </c>
    </row>
    <row r="566" s="14" customFormat="1">
      <c r="A566" s="14"/>
      <c r="B566" s="235"/>
      <c r="C566" s="236"/>
      <c r="D566" s="219" t="s">
        <v>139</v>
      </c>
      <c r="E566" s="237" t="s">
        <v>19</v>
      </c>
      <c r="F566" s="238" t="s">
        <v>144</v>
      </c>
      <c r="G566" s="236"/>
      <c r="H566" s="239">
        <v>3026.5900000000001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139</v>
      </c>
      <c r="AU566" s="245" t="s">
        <v>83</v>
      </c>
      <c r="AV566" s="14" t="s">
        <v>135</v>
      </c>
      <c r="AW566" s="14" t="s">
        <v>35</v>
      </c>
      <c r="AX566" s="14" t="s">
        <v>81</v>
      </c>
      <c r="AY566" s="245" t="s">
        <v>128</v>
      </c>
    </row>
    <row r="567" s="2" customFormat="1" ht="16.5" customHeight="1">
      <c r="A567" s="39"/>
      <c r="B567" s="40"/>
      <c r="C567" s="246" t="s">
        <v>618</v>
      </c>
      <c r="D567" s="246" t="s">
        <v>145</v>
      </c>
      <c r="E567" s="247" t="s">
        <v>619</v>
      </c>
      <c r="F567" s="248" t="s">
        <v>19</v>
      </c>
      <c r="G567" s="249" t="s">
        <v>147</v>
      </c>
      <c r="H567" s="250">
        <v>3026.5900000000001</v>
      </c>
      <c r="I567" s="251"/>
      <c r="J567" s="252">
        <f>ROUND(I567*H567,2)</f>
        <v>0</v>
      </c>
      <c r="K567" s="248" t="s">
        <v>133</v>
      </c>
      <c r="L567" s="45"/>
      <c r="M567" s="253" t="s">
        <v>19</v>
      </c>
      <c r="N567" s="254" t="s">
        <v>44</v>
      </c>
      <c r="O567" s="85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7" t="s">
        <v>135</v>
      </c>
      <c r="AT567" s="217" t="s">
        <v>145</v>
      </c>
      <c r="AU567" s="217" t="s">
        <v>83</v>
      </c>
      <c r="AY567" s="18" t="s">
        <v>128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8" t="s">
        <v>81</v>
      </c>
      <c r="BK567" s="218">
        <f>ROUND(I567*H567,2)</f>
        <v>0</v>
      </c>
      <c r="BL567" s="18" t="s">
        <v>135</v>
      </c>
      <c r="BM567" s="217" t="s">
        <v>620</v>
      </c>
    </row>
    <row r="568" s="2" customFormat="1">
      <c r="A568" s="39"/>
      <c r="B568" s="40"/>
      <c r="C568" s="41"/>
      <c r="D568" s="219" t="s">
        <v>137</v>
      </c>
      <c r="E568" s="41"/>
      <c r="F568" s="220" t="s">
        <v>621</v>
      </c>
      <c r="G568" s="41"/>
      <c r="H568" s="41"/>
      <c r="I568" s="221"/>
      <c r="J568" s="41"/>
      <c r="K568" s="41"/>
      <c r="L568" s="45"/>
      <c r="M568" s="222"/>
      <c r="N568" s="223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137</v>
      </c>
      <c r="AU568" s="18" t="s">
        <v>83</v>
      </c>
    </row>
    <row r="569" s="2" customFormat="1">
      <c r="A569" s="39"/>
      <c r="B569" s="40"/>
      <c r="C569" s="41"/>
      <c r="D569" s="255" t="s">
        <v>150</v>
      </c>
      <c r="E569" s="41"/>
      <c r="F569" s="256" t="s">
        <v>622</v>
      </c>
      <c r="G569" s="41"/>
      <c r="H569" s="41"/>
      <c r="I569" s="221"/>
      <c r="J569" s="41"/>
      <c r="K569" s="41"/>
      <c r="L569" s="45"/>
      <c r="M569" s="222"/>
      <c r="N569" s="223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150</v>
      </c>
      <c r="AU569" s="18" t="s">
        <v>83</v>
      </c>
    </row>
    <row r="570" s="13" customFormat="1">
      <c r="A570" s="13"/>
      <c r="B570" s="224"/>
      <c r="C570" s="225"/>
      <c r="D570" s="219" t="s">
        <v>139</v>
      </c>
      <c r="E570" s="226" t="s">
        <v>19</v>
      </c>
      <c r="F570" s="227" t="s">
        <v>616</v>
      </c>
      <c r="G570" s="225"/>
      <c r="H570" s="228">
        <v>1161.79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139</v>
      </c>
      <c r="AU570" s="234" t="s">
        <v>83</v>
      </c>
      <c r="AV570" s="13" t="s">
        <v>83</v>
      </c>
      <c r="AW570" s="13" t="s">
        <v>35</v>
      </c>
      <c r="AX570" s="13" t="s">
        <v>73</v>
      </c>
      <c r="AY570" s="234" t="s">
        <v>128</v>
      </c>
    </row>
    <row r="571" s="13" customFormat="1">
      <c r="A571" s="13"/>
      <c r="B571" s="224"/>
      <c r="C571" s="225"/>
      <c r="D571" s="219" t="s">
        <v>139</v>
      </c>
      <c r="E571" s="226" t="s">
        <v>19</v>
      </c>
      <c r="F571" s="227" t="s">
        <v>617</v>
      </c>
      <c r="G571" s="225"/>
      <c r="H571" s="228">
        <v>1864.8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139</v>
      </c>
      <c r="AU571" s="234" t="s">
        <v>83</v>
      </c>
      <c r="AV571" s="13" t="s">
        <v>83</v>
      </c>
      <c r="AW571" s="13" t="s">
        <v>35</v>
      </c>
      <c r="AX571" s="13" t="s">
        <v>73</v>
      </c>
      <c r="AY571" s="234" t="s">
        <v>128</v>
      </c>
    </row>
    <row r="572" s="14" customFormat="1">
      <c r="A572" s="14"/>
      <c r="B572" s="235"/>
      <c r="C572" s="236"/>
      <c r="D572" s="219" t="s">
        <v>139</v>
      </c>
      <c r="E572" s="237" t="s">
        <v>19</v>
      </c>
      <c r="F572" s="238" t="s">
        <v>144</v>
      </c>
      <c r="G572" s="236"/>
      <c r="H572" s="239">
        <v>3026.5900000000001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139</v>
      </c>
      <c r="AU572" s="245" t="s">
        <v>83</v>
      </c>
      <c r="AV572" s="14" t="s">
        <v>135</v>
      </c>
      <c r="AW572" s="14" t="s">
        <v>35</v>
      </c>
      <c r="AX572" s="14" t="s">
        <v>81</v>
      </c>
      <c r="AY572" s="245" t="s">
        <v>128</v>
      </c>
    </row>
    <row r="573" s="2" customFormat="1" ht="16.5" customHeight="1">
      <c r="A573" s="39"/>
      <c r="B573" s="40"/>
      <c r="C573" s="205" t="s">
        <v>623</v>
      </c>
      <c r="D573" s="205" t="s">
        <v>130</v>
      </c>
      <c r="E573" s="206" t="s">
        <v>624</v>
      </c>
      <c r="F573" s="207" t="s">
        <v>19</v>
      </c>
      <c r="G573" s="208" t="s">
        <v>147</v>
      </c>
      <c r="H573" s="209">
        <v>3026.5900000000001</v>
      </c>
      <c r="I573" s="210"/>
      <c r="J573" s="211">
        <f>ROUND(I573*H573,2)</f>
        <v>0</v>
      </c>
      <c r="K573" s="207" t="s">
        <v>19</v>
      </c>
      <c r="L573" s="212"/>
      <c r="M573" s="213" t="s">
        <v>19</v>
      </c>
      <c r="N573" s="214" t="s">
        <v>44</v>
      </c>
      <c r="O573" s="85"/>
      <c r="P573" s="215">
        <f>O573*H573</f>
        <v>0</v>
      </c>
      <c r="Q573" s="215">
        <v>0.13500000000000001</v>
      </c>
      <c r="R573" s="215">
        <f>Q573*H573</f>
        <v>408.58965000000006</v>
      </c>
      <c r="S573" s="215">
        <v>0</v>
      </c>
      <c r="T573" s="21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7" t="s">
        <v>134</v>
      </c>
      <c r="AT573" s="217" t="s">
        <v>130</v>
      </c>
      <c r="AU573" s="217" t="s">
        <v>83</v>
      </c>
      <c r="AY573" s="18" t="s">
        <v>128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81</v>
      </c>
      <c r="BK573" s="218">
        <f>ROUND(I573*H573,2)</f>
        <v>0</v>
      </c>
      <c r="BL573" s="18" t="s">
        <v>135</v>
      </c>
      <c r="BM573" s="217" t="s">
        <v>625</v>
      </c>
    </row>
    <row r="574" s="2" customFormat="1">
      <c r="A574" s="39"/>
      <c r="B574" s="40"/>
      <c r="C574" s="41"/>
      <c r="D574" s="219" t="s">
        <v>137</v>
      </c>
      <c r="E574" s="41"/>
      <c r="F574" s="220" t="s">
        <v>626</v>
      </c>
      <c r="G574" s="41"/>
      <c r="H574" s="41"/>
      <c r="I574" s="221"/>
      <c r="J574" s="41"/>
      <c r="K574" s="41"/>
      <c r="L574" s="45"/>
      <c r="M574" s="222"/>
      <c r="N574" s="223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137</v>
      </c>
      <c r="AU574" s="18" t="s">
        <v>83</v>
      </c>
    </row>
    <row r="575" s="13" customFormat="1">
      <c r="A575" s="13"/>
      <c r="B575" s="224"/>
      <c r="C575" s="225"/>
      <c r="D575" s="219" t="s">
        <v>139</v>
      </c>
      <c r="E575" s="226" t="s">
        <v>19</v>
      </c>
      <c r="F575" s="227" t="s">
        <v>616</v>
      </c>
      <c r="G575" s="225"/>
      <c r="H575" s="228">
        <v>1161.79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139</v>
      </c>
      <c r="AU575" s="234" t="s">
        <v>83</v>
      </c>
      <c r="AV575" s="13" t="s">
        <v>83</v>
      </c>
      <c r="AW575" s="13" t="s">
        <v>35</v>
      </c>
      <c r="AX575" s="13" t="s">
        <v>73</v>
      </c>
      <c r="AY575" s="234" t="s">
        <v>128</v>
      </c>
    </row>
    <row r="576" s="13" customFormat="1">
      <c r="A576" s="13"/>
      <c r="B576" s="224"/>
      <c r="C576" s="225"/>
      <c r="D576" s="219" t="s">
        <v>139</v>
      </c>
      <c r="E576" s="226" t="s">
        <v>19</v>
      </c>
      <c r="F576" s="227" t="s">
        <v>617</v>
      </c>
      <c r="G576" s="225"/>
      <c r="H576" s="228">
        <v>1864.8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139</v>
      </c>
      <c r="AU576" s="234" t="s">
        <v>83</v>
      </c>
      <c r="AV576" s="13" t="s">
        <v>83</v>
      </c>
      <c r="AW576" s="13" t="s">
        <v>35</v>
      </c>
      <c r="AX576" s="13" t="s">
        <v>73</v>
      </c>
      <c r="AY576" s="234" t="s">
        <v>128</v>
      </c>
    </row>
    <row r="577" s="14" customFormat="1">
      <c r="A577" s="14"/>
      <c r="B577" s="235"/>
      <c r="C577" s="236"/>
      <c r="D577" s="219" t="s">
        <v>139</v>
      </c>
      <c r="E577" s="237" t="s">
        <v>19</v>
      </c>
      <c r="F577" s="238" t="s">
        <v>144</v>
      </c>
      <c r="G577" s="236"/>
      <c r="H577" s="239">
        <v>3026.5900000000001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139</v>
      </c>
      <c r="AU577" s="245" t="s">
        <v>83</v>
      </c>
      <c r="AV577" s="14" t="s">
        <v>135</v>
      </c>
      <c r="AW577" s="14" t="s">
        <v>35</v>
      </c>
      <c r="AX577" s="14" t="s">
        <v>81</v>
      </c>
      <c r="AY577" s="245" t="s">
        <v>128</v>
      </c>
    </row>
    <row r="578" s="12" customFormat="1" ht="22.8" customHeight="1">
      <c r="A578" s="12"/>
      <c r="B578" s="189"/>
      <c r="C578" s="190"/>
      <c r="D578" s="191" t="s">
        <v>72</v>
      </c>
      <c r="E578" s="203" t="s">
        <v>134</v>
      </c>
      <c r="F578" s="203" t="s">
        <v>627</v>
      </c>
      <c r="G578" s="190"/>
      <c r="H578" s="190"/>
      <c r="I578" s="193"/>
      <c r="J578" s="204">
        <f>BK578</f>
        <v>0</v>
      </c>
      <c r="K578" s="190"/>
      <c r="L578" s="195"/>
      <c r="M578" s="196"/>
      <c r="N578" s="197"/>
      <c r="O578" s="197"/>
      <c r="P578" s="198">
        <f>SUM(P579:P599)</f>
        <v>0</v>
      </c>
      <c r="Q578" s="197"/>
      <c r="R578" s="198">
        <f>SUM(R579:R599)</f>
        <v>67.161270400000006</v>
      </c>
      <c r="S578" s="197"/>
      <c r="T578" s="199">
        <f>SUM(T579:T599)</f>
        <v>60.759999999999998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0" t="s">
        <v>81</v>
      </c>
      <c r="AT578" s="201" t="s">
        <v>72</v>
      </c>
      <c r="AU578" s="201" t="s">
        <v>81</v>
      </c>
      <c r="AY578" s="200" t="s">
        <v>128</v>
      </c>
      <c r="BK578" s="202">
        <f>SUM(BK579:BK599)</f>
        <v>0</v>
      </c>
    </row>
    <row r="579" s="2" customFormat="1" ht="16.5" customHeight="1">
      <c r="A579" s="39"/>
      <c r="B579" s="40"/>
      <c r="C579" s="246" t="s">
        <v>628</v>
      </c>
      <c r="D579" s="246" t="s">
        <v>145</v>
      </c>
      <c r="E579" s="247" t="s">
        <v>629</v>
      </c>
      <c r="F579" s="248" t="s">
        <v>19</v>
      </c>
      <c r="G579" s="249" t="s">
        <v>332</v>
      </c>
      <c r="H579" s="250">
        <v>84.640000000000001</v>
      </c>
      <c r="I579" s="251"/>
      <c r="J579" s="252">
        <f>ROUND(I579*H579,2)</f>
        <v>0</v>
      </c>
      <c r="K579" s="248" t="s">
        <v>19</v>
      </c>
      <c r="L579" s="45"/>
      <c r="M579" s="253" t="s">
        <v>19</v>
      </c>
      <c r="N579" s="254" t="s">
        <v>44</v>
      </c>
      <c r="O579" s="85"/>
      <c r="P579" s="215">
        <f>O579*H579</f>
        <v>0</v>
      </c>
      <c r="Q579" s="215">
        <v>1.0000000000000001E-05</v>
      </c>
      <c r="R579" s="215">
        <f>Q579*H579</f>
        <v>0.00084640000000000008</v>
      </c>
      <c r="S579" s="215">
        <v>0</v>
      </c>
      <c r="T579" s="21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7" t="s">
        <v>135</v>
      </c>
      <c r="AT579" s="217" t="s">
        <v>145</v>
      </c>
      <c r="AU579" s="217" t="s">
        <v>83</v>
      </c>
      <c r="AY579" s="18" t="s">
        <v>128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81</v>
      </c>
      <c r="BK579" s="218">
        <f>ROUND(I579*H579,2)</f>
        <v>0</v>
      </c>
      <c r="BL579" s="18" t="s">
        <v>135</v>
      </c>
      <c r="BM579" s="217" t="s">
        <v>630</v>
      </c>
    </row>
    <row r="580" s="2" customFormat="1">
      <c r="A580" s="39"/>
      <c r="B580" s="40"/>
      <c r="C580" s="41"/>
      <c r="D580" s="219" t="s">
        <v>137</v>
      </c>
      <c r="E580" s="41"/>
      <c r="F580" s="220" t="s">
        <v>631</v>
      </c>
      <c r="G580" s="41"/>
      <c r="H580" s="41"/>
      <c r="I580" s="221"/>
      <c r="J580" s="41"/>
      <c r="K580" s="41"/>
      <c r="L580" s="45"/>
      <c r="M580" s="222"/>
      <c r="N580" s="223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137</v>
      </c>
      <c r="AU580" s="18" t="s">
        <v>83</v>
      </c>
    </row>
    <row r="581" s="13" customFormat="1">
      <c r="A581" s="13"/>
      <c r="B581" s="224"/>
      <c r="C581" s="225"/>
      <c r="D581" s="219" t="s">
        <v>139</v>
      </c>
      <c r="E581" s="226" t="s">
        <v>19</v>
      </c>
      <c r="F581" s="227" t="s">
        <v>632</v>
      </c>
      <c r="G581" s="225"/>
      <c r="H581" s="228">
        <v>84.640000000000001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139</v>
      </c>
      <c r="AU581" s="234" t="s">
        <v>83</v>
      </c>
      <c r="AV581" s="13" t="s">
        <v>83</v>
      </c>
      <c r="AW581" s="13" t="s">
        <v>35</v>
      </c>
      <c r="AX581" s="13" t="s">
        <v>73</v>
      </c>
      <c r="AY581" s="234" t="s">
        <v>128</v>
      </c>
    </row>
    <row r="582" s="14" customFormat="1">
      <c r="A582" s="14"/>
      <c r="B582" s="235"/>
      <c r="C582" s="236"/>
      <c r="D582" s="219" t="s">
        <v>139</v>
      </c>
      <c r="E582" s="237" t="s">
        <v>19</v>
      </c>
      <c r="F582" s="238" t="s">
        <v>144</v>
      </c>
      <c r="G582" s="236"/>
      <c r="H582" s="239">
        <v>84.640000000000001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139</v>
      </c>
      <c r="AU582" s="245" t="s">
        <v>83</v>
      </c>
      <c r="AV582" s="14" t="s">
        <v>135</v>
      </c>
      <c r="AW582" s="14" t="s">
        <v>35</v>
      </c>
      <c r="AX582" s="14" t="s">
        <v>81</v>
      </c>
      <c r="AY582" s="245" t="s">
        <v>128</v>
      </c>
    </row>
    <row r="583" s="2" customFormat="1" ht="16.5" customHeight="1">
      <c r="A583" s="39"/>
      <c r="B583" s="40"/>
      <c r="C583" s="246" t="s">
        <v>633</v>
      </c>
      <c r="D583" s="246" t="s">
        <v>145</v>
      </c>
      <c r="E583" s="247" t="s">
        <v>634</v>
      </c>
      <c r="F583" s="248" t="s">
        <v>19</v>
      </c>
      <c r="G583" s="249" t="s">
        <v>462</v>
      </c>
      <c r="H583" s="250">
        <v>22</v>
      </c>
      <c r="I583" s="251"/>
      <c r="J583" s="252">
        <f>ROUND(I583*H583,2)</f>
        <v>0</v>
      </c>
      <c r="K583" s="248" t="s">
        <v>635</v>
      </c>
      <c r="L583" s="45"/>
      <c r="M583" s="253" t="s">
        <v>19</v>
      </c>
      <c r="N583" s="254" t="s">
        <v>44</v>
      </c>
      <c r="O583" s="85"/>
      <c r="P583" s="215">
        <f>O583*H583</f>
        <v>0</v>
      </c>
      <c r="Q583" s="215">
        <v>0.12526000000000001</v>
      </c>
      <c r="R583" s="215">
        <f>Q583*H583</f>
        <v>2.7557200000000002</v>
      </c>
      <c r="S583" s="215">
        <v>0</v>
      </c>
      <c r="T583" s="216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7" t="s">
        <v>135</v>
      </c>
      <c r="AT583" s="217" t="s">
        <v>145</v>
      </c>
      <c r="AU583" s="217" t="s">
        <v>83</v>
      </c>
      <c r="AY583" s="18" t="s">
        <v>128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8" t="s">
        <v>81</v>
      </c>
      <c r="BK583" s="218">
        <f>ROUND(I583*H583,2)</f>
        <v>0</v>
      </c>
      <c r="BL583" s="18" t="s">
        <v>135</v>
      </c>
      <c r="BM583" s="217" t="s">
        <v>636</v>
      </c>
    </row>
    <row r="584" s="2" customFormat="1">
      <c r="A584" s="39"/>
      <c r="B584" s="40"/>
      <c r="C584" s="41"/>
      <c r="D584" s="219" t="s">
        <v>137</v>
      </c>
      <c r="E584" s="41"/>
      <c r="F584" s="220" t="s">
        <v>637</v>
      </c>
      <c r="G584" s="41"/>
      <c r="H584" s="41"/>
      <c r="I584" s="221"/>
      <c r="J584" s="41"/>
      <c r="K584" s="41"/>
      <c r="L584" s="45"/>
      <c r="M584" s="222"/>
      <c r="N584" s="223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137</v>
      </c>
      <c r="AU584" s="18" t="s">
        <v>83</v>
      </c>
    </row>
    <row r="585" s="2" customFormat="1">
      <c r="A585" s="39"/>
      <c r="B585" s="40"/>
      <c r="C585" s="41"/>
      <c r="D585" s="255" t="s">
        <v>150</v>
      </c>
      <c r="E585" s="41"/>
      <c r="F585" s="256" t="s">
        <v>638</v>
      </c>
      <c r="G585" s="41"/>
      <c r="H585" s="41"/>
      <c r="I585" s="221"/>
      <c r="J585" s="41"/>
      <c r="K585" s="41"/>
      <c r="L585" s="45"/>
      <c r="M585" s="222"/>
      <c r="N585" s="223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150</v>
      </c>
      <c r="AU585" s="18" t="s">
        <v>83</v>
      </c>
    </row>
    <row r="586" s="2" customFormat="1" ht="16.5" customHeight="1">
      <c r="A586" s="39"/>
      <c r="B586" s="40"/>
      <c r="C586" s="205" t="s">
        <v>639</v>
      </c>
      <c r="D586" s="205" t="s">
        <v>130</v>
      </c>
      <c r="E586" s="206" t="s">
        <v>640</v>
      </c>
      <c r="F586" s="207" t="s">
        <v>19</v>
      </c>
      <c r="G586" s="208" t="s">
        <v>462</v>
      </c>
      <c r="H586" s="209">
        <v>22</v>
      </c>
      <c r="I586" s="210"/>
      <c r="J586" s="211">
        <f>ROUND(I586*H586,2)</f>
        <v>0</v>
      </c>
      <c r="K586" s="207" t="s">
        <v>19</v>
      </c>
      <c r="L586" s="212"/>
      <c r="M586" s="213" t="s">
        <v>19</v>
      </c>
      <c r="N586" s="214" t="s">
        <v>44</v>
      </c>
      <c r="O586" s="85"/>
      <c r="P586" s="215">
        <f>O586*H586</f>
        <v>0</v>
      </c>
      <c r="Q586" s="215">
        <v>0.13500000000000001</v>
      </c>
      <c r="R586" s="215">
        <f>Q586*H586</f>
        <v>2.9700000000000002</v>
      </c>
      <c r="S586" s="215">
        <v>0</v>
      </c>
      <c r="T586" s="216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7" t="s">
        <v>134</v>
      </c>
      <c r="AT586" s="217" t="s">
        <v>130</v>
      </c>
      <c r="AU586" s="217" t="s">
        <v>83</v>
      </c>
      <c r="AY586" s="18" t="s">
        <v>128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81</v>
      </c>
      <c r="BK586" s="218">
        <f>ROUND(I586*H586,2)</f>
        <v>0</v>
      </c>
      <c r="BL586" s="18" t="s">
        <v>135</v>
      </c>
      <c r="BM586" s="217" t="s">
        <v>641</v>
      </c>
    </row>
    <row r="587" s="2" customFormat="1">
      <c r="A587" s="39"/>
      <c r="B587" s="40"/>
      <c r="C587" s="41"/>
      <c r="D587" s="219" t="s">
        <v>137</v>
      </c>
      <c r="E587" s="41"/>
      <c r="F587" s="220" t="s">
        <v>642</v>
      </c>
      <c r="G587" s="41"/>
      <c r="H587" s="41"/>
      <c r="I587" s="221"/>
      <c r="J587" s="41"/>
      <c r="K587" s="41"/>
      <c r="L587" s="45"/>
      <c r="M587" s="222"/>
      <c r="N587" s="223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137</v>
      </c>
      <c r="AU587" s="18" t="s">
        <v>83</v>
      </c>
    </row>
    <row r="588" s="2" customFormat="1" ht="16.5" customHeight="1">
      <c r="A588" s="39"/>
      <c r="B588" s="40"/>
      <c r="C588" s="205" t="s">
        <v>643</v>
      </c>
      <c r="D588" s="205" t="s">
        <v>130</v>
      </c>
      <c r="E588" s="206" t="s">
        <v>644</v>
      </c>
      <c r="F588" s="207" t="s">
        <v>19</v>
      </c>
      <c r="G588" s="208" t="s">
        <v>332</v>
      </c>
      <c r="H588" s="209">
        <v>84.640000000000001</v>
      </c>
      <c r="I588" s="210"/>
      <c r="J588" s="211">
        <f>ROUND(I588*H588,2)</f>
        <v>0</v>
      </c>
      <c r="K588" s="207" t="s">
        <v>19</v>
      </c>
      <c r="L588" s="212"/>
      <c r="M588" s="213" t="s">
        <v>19</v>
      </c>
      <c r="N588" s="214" t="s">
        <v>44</v>
      </c>
      <c r="O588" s="85"/>
      <c r="P588" s="215">
        <f>O588*H588</f>
        <v>0</v>
      </c>
      <c r="Q588" s="215">
        <v>0.0051000000000000004</v>
      </c>
      <c r="R588" s="215">
        <f>Q588*H588</f>
        <v>0.43166400000000005</v>
      </c>
      <c r="S588" s="215">
        <v>0</v>
      </c>
      <c r="T588" s="216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7" t="s">
        <v>134</v>
      </c>
      <c r="AT588" s="217" t="s">
        <v>130</v>
      </c>
      <c r="AU588" s="217" t="s">
        <v>83</v>
      </c>
      <c r="AY588" s="18" t="s">
        <v>128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8" t="s">
        <v>81</v>
      </c>
      <c r="BK588" s="218">
        <f>ROUND(I588*H588,2)</f>
        <v>0</v>
      </c>
      <c r="BL588" s="18" t="s">
        <v>135</v>
      </c>
      <c r="BM588" s="217" t="s">
        <v>645</v>
      </c>
    </row>
    <row r="589" s="2" customFormat="1">
      <c r="A589" s="39"/>
      <c r="B589" s="40"/>
      <c r="C589" s="41"/>
      <c r="D589" s="219" t="s">
        <v>137</v>
      </c>
      <c r="E589" s="41"/>
      <c r="F589" s="220" t="s">
        <v>646</v>
      </c>
      <c r="G589" s="41"/>
      <c r="H589" s="41"/>
      <c r="I589" s="221"/>
      <c r="J589" s="41"/>
      <c r="K589" s="41"/>
      <c r="L589" s="45"/>
      <c r="M589" s="222"/>
      <c r="N589" s="223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137</v>
      </c>
      <c r="AU589" s="18" t="s">
        <v>83</v>
      </c>
    </row>
    <row r="590" s="13" customFormat="1">
      <c r="A590" s="13"/>
      <c r="B590" s="224"/>
      <c r="C590" s="225"/>
      <c r="D590" s="219" t="s">
        <v>139</v>
      </c>
      <c r="E590" s="226" t="s">
        <v>19</v>
      </c>
      <c r="F590" s="227" t="s">
        <v>647</v>
      </c>
      <c r="G590" s="225"/>
      <c r="H590" s="228">
        <v>84.640000000000001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139</v>
      </c>
      <c r="AU590" s="234" t="s">
        <v>83</v>
      </c>
      <c r="AV590" s="13" t="s">
        <v>83</v>
      </c>
      <c r="AW590" s="13" t="s">
        <v>35</v>
      </c>
      <c r="AX590" s="13" t="s">
        <v>73</v>
      </c>
      <c r="AY590" s="234" t="s">
        <v>128</v>
      </c>
    </row>
    <row r="591" s="14" customFormat="1">
      <c r="A591" s="14"/>
      <c r="B591" s="235"/>
      <c r="C591" s="236"/>
      <c r="D591" s="219" t="s">
        <v>139</v>
      </c>
      <c r="E591" s="237" t="s">
        <v>19</v>
      </c>
      <c r="F591" s="238" t="s">
        <v>144</v>
      </c>
      <c r="G591" s="236"/>
      <c r="H591" s="239">
        <v>84.640000000000001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139</v>
      </c>
      <c r="AU591" s="245" t="s">
        <v>83</v>
      </c>
      <c r="AV591" s="14" t="s">
        <v>135</v>
      </c>
      <c r="AW591" s="14" t="s">
        <v>35</v>
      </c>
      <c r="AX591" s="14" t="s">
        <v>81</v>
      </c>
      <c r="AY591" s="245" t="s">
        <v>128</v>
      </c>
    </row>
    <row r="592" s="2" customFormat="1" ht="16.5" customHeight="1">
      <c r="A592" s="39"/>
      <c r="B592" s="40"/>
      <c r="C592" s="246" t="s">
        <v>648</v>
      </c>
      <c r="D592" s="246" t="s">
        <v>145</v>
      </c>
      <c r="E592" s="247" t="s">
        <v>649</v>
      </c>
      <c r="F592" s="248" t="s">
        <v>650</v>
      </c>
      <c r="G592" s="249" t="s">
        <v>462</v>
      </c>
      <c r="H592" s="250">
        <v>98</v>
      </c>
      <c r="I592" s="251"/>
      <c r="J592" s="252">
        <f>ROUND(I592*H592,2)</f>
        <v>0</v>
      </c>
      <c r="K592" s="248" t="s">
        <v>19</v>
      </c>
      <c r="L592" s="45"/>
      <c r="M592" s="253" t="s">
        <v>19</v>
      </c>
      <c r="N592" s="254" t="s">
        <v>44</v>
      </c>
      <c r="O592" s="85"/>
      <c r="P592" s="215">
        <f>O592*H592</f>
        <v>0</v>
      </c>
      <c r="Q592" s="215">
        <v>0.62248000000000003</v>
      </c>
      <c r="R592" s="215">
        <f>Q592*H592</f>
        <v>61.003040000000006</v>
      </c>
      <c r="S592" s="215">
        <v>0.62</v>
      </c>
      <c r="T592" s="216">
        <f>S592*H592</f>
        <v>60.759999999999998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7" t="s">
        <v>135</v>
      </c>
      <c r="AT592" s="217" t="s">
        <v>145</v>
      </c>
      <c r="AU592" s="217" t="s">
        <v>83</v>
      </c>
      <c r="AY592" s="18" t="s">
        <v>128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8" t="s">
        <v>81</v>
      </c>
      <c r="BK592" s="218">
        <f>ROUND(I592*H592,2)</f>
        <v>0</v>
      </c>
      <c r="BL592" s="18" t="s">
        <v>135</v>
      </c>
      <c r="BM592" s="217" t="s">
        <v>651</v>
      </c>
    </row>
    <row r="593" s="2" customFormat="1">
      <c r="A593" s="39"/>
      <c r="B593" s="40"/>
      <c r="C593" s="41"/>
      <c r="D593" s="219" t="s">
        <v>137</v>
      </c>
      <c r="E593" s="41"/>
      <c r="F593" s="220" t="s">
        <v>650</v>
      </c>
      <c r="G593" s="41"/>
      <c r="H593" s="41"/>
      <c r="I593" s="221"/>
      <c r="J593" s="41"/>
      <c r="K593" s="41"/>
      <c r="L593" s="45"/>
      <c r="M593" s="222"/>
      <c r="N593" s="223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137</v>
      </c>
      <c r="AU593" s="18" t="s">
        <v>83</v>
      </c>
    </row>
    <row r="594" s="13" customFormat="1">
      <c r="A594" s="13"/>
      <c r="B594" s="224"/>
      <c r="C594" s="225"/>
      <c r="D594" s="219" t="s">
        <v>139</v>
      </c>
      <c r="E594" s="226" t="s">
        <v>19</v>
      </c>
      <c r="F594" s="227" t="s">
        <v>652</v>
      </c>
      <c r="G594" s="225"/>
      <c r="H594" s="228">
        <v>68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139</v>
      </c>
      <c r="AU594" s="234" t="s">
        <v>83</v>
      </c>
      <c r="AV594" s="13" t="s">
        <v>83</v>
      </c>
      <c r="AW594" s="13" t="s">
        <v>35</v>
      </c>
      <c r="AX594" s="13" t="s">
        <v>73</v>
      </c>
      <c r="AY594" s="234" t="s">
        <v>128</v>
      </c>
    </row>
    <row r="595" s="13" customFormat="1">
      <c r="A595" s="13"/>
      <c r="B595" s="224"/>
      <c r="C595" s="225"/>
      <c r="D595" s="219" t="s">
        <v>139</v>
      </c>
      <c r="E595" s="226" t="s">
        <v>19</v>
      </c>
      <c r="F595" s="227" t="s">
        <v>653</v>
      </c>
      <c r="G595" s="225"/>
      <c r="H595" s="228">
        <v>30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139</v>
      </c>
      <c r="AU595" s="234" t="s">
        <v>83</v>
      </c>
      <c r="AV595" s="13" t="s">
        <v>83</v>
      </c>
      <c r="AW595" s="13" t="s">
        <v>35</v>
      </c>
      <c r="AX595" s="13" t="s">
        <v>73</v>
      </c>
      <c r="AY595" s="234" t="s">
        <v>128</v>
      </c>
    </row>
    <row r="596" s="14" customFormat="1">
      <c r="A596" s="14"/>
      <c r="B596" s="235"/>
      <c r="C596" s="236"/>
      <c r="D596" s="219" t="s">
        <v>139</v>
      </c>
      <c r="E596" s="237" t="s">
        <v>19</v>
      </c>
      <c r="F596" s="238" t="s">
        <v>144</v>
      </c>
      <c r="G596" s="236"/>
      <c r="H596" s="239">
        <v>98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139</v>
      </c>
      <c r="AU596" s="245" t="s">
        <v>83</v>
      </c>
      <c r="AV596" s="14" t="s">
        <v>135</v>
      </c>
      <c r="AW596" s="14" t="s">
        <v>35</v>
      </c>
      <c r="AX596" s="14" t="s">
        <v>81</v>
      </c>
      <c r="AY596" s="245" t="s">
        <v>128</v>
      </c>
    </row>
    <row r="597" s="2" customFormat="1" ht="16.5" customHeight="1">
      <c r="A597" s="39"/>
      <c r="B597" s="40"/>
      <c r="C597" s="246" t="s">
        <v>654</v>
      </c>
      <c r="D597" s="246" t="s">
        <v>145</v>
      </c>
      <c r="E597" s="247" t="s">
        <v>655</v>
      </c>
      <c r="F597" s="248" t="s">
        <v>656</v>
      </c>
      <c r="G597" s="249" t="s">
        <v>462</v>
      </c>
      <c r="H597" s="250">
        <v>3</v>
      </c>
      <c r="I597" s="251"/>
      <c r="J597" s="252">
        <f>ROUND(I597*H597,2)</f>
        <v>0</v>
      </c>
      <c r="K597" s="248" t="s">
        <v>19</v>
      </c>
      <c r="L597" s="45"/>
      <c r="M597" s="253" t="s">
        <v>19</v>
      </c>
      <c r="N597" s="254" t="s">
        <v>44</v>
      </c>
      <c r="O597" s="85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7" t="s">
        <v>135</v>
      </c>
      <c r="AT597" s="217" t="s">
        <v>145</v>
      </c>
      <c r="AU597" s="217" t="s">
        <v>83</v>
      </c>
      <c r="AY597" s="18" t="s">
        <v>128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81</v>
      </c>
      <c r="BK597" s="218">
        <f>ROUND(I597*H597,2)</f>
        <v>0</v>
      </c>
      <c r="BL597" s="18" t="s">
        <v>135</v>
      </c>
      <c r="BM597" s="217" t="s">
        <v>657</v>
      </c>
    </row>
    <row r="598" s="2" customFormat="1">
      <c r="A598" s="39"/>
      <c r="B598" s="40"/>
      <c r="C598" s="41"/>
      <c r="D598" s="219" t="s">
        <v>137</v>
      </c>
      <c r="E598" s="41"/>
      <c r="F598" s="220" t="s">
        <v>658</v>
      </c>
      <c r="G598" s="41"/>
      <c r="H598" s="41"/>
      <c r="I598" s="221"/>
      <c r="J598" s="41"/>
      <c r="K598" s="41"/>
      <c r="L598" s="45"/>
      <c r="M598" s="222"/>
      <c r="N598" s="223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137</v>
      </c>
      <c r="AU598" s="18" t="s">
        <v>83</v>
      </c>
    </row>
    <row r="599" s="2" customFormat="1">
      <c r="A599" s="39"/>
      <c r="B599" s="40"/>
      <c r="C599" s="41"/>
      <c r="D599" s="219" t="s">
        <v>152</v>
      </c>
      <c r="E599" s="41"/>
      <c r="F599" s="257" t="s">
        <v>659</v>
      </c>
      <c r="G599" s="41"/>
      <c r="H599" s="41"/>
      <c r="I599" s="221"/>
      <c r="J599" s="41"/>
      <c r="K599" s="41"/>
      <c r="L599" s="45"/>
      <c r="M599" s="222"/>
      <c r="N599" s="223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152</v>
      </c>
      <c r="AU599" s="18" t="s">
        <v>83</v>
      </c>
    </row>
    <row r="600" s="12" customFormat="1" ht="22.8" customHeight="1">
      <c r="A600" s="12"/>
      <c r="B600" s="189"/>
      <c r="C600" s="190"/>
      <c r="D600" s="191" t="s">
        <v>72</v>
      </c>
      <c r="E600" s="203" t="s">
        <v>226</v>
      </c>
      <c r="F600" s="203" t="s">
        <v>660</v>
      </c>
      <c r="G600" s="190"/>
      <c r="H600" s="190"/>
      <c r="I600" s="193"/>
      <c r="J600" s="204">
        <f>BK600</f>
        <v>0</v>
      </c>
      <c r="K600" s="190"/>
      <c r="L600" s="195"/>
      <c r="M600" s="196"/>
      <c r="N600" s="197"/>
      <c r="O600" s="197"/>
      <c r="P600" s="198">
        <f>SUM(P601:P755)</f>
        <v>0</v>
      </c>
      <c r="Q600" s="197"/>
      <c r="R600" s="198">
        <f>SUM(R601:R755)</f>
        <v>680.21415139999999</v>
      </c>
      <c r="S600" s="197"/>
      <c r="T600" s="199">
        <f>SUM(T601:T755)</f>
        <v>2.3780000000000001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0" t="s">
        <v>81</v>
      </c>
      <c r="AT600" s="201" t="s">
        <v>72</v>
      </c>
      <c r="AU600" s="201" t="s">
        <v>81</v>
      </c>
      <c r="AY600" s="200" t="s">
        <v>128</v>
      </c>
      <c r="BK600" s="202">
        <f>SUM(BK601:BK755)</f>
        <v>0</v>
      </c>
    </row>
    <row r="601" s="2" customFormat="1" ht="16.5" customHeight="1">
      <c r="A601" s="39"/>
      <c r="B601" s="40"/>
      <c r="C601" s="246" t="s">
        <v>661</v>
      </c>
      <c r="D601" s="246" t="s">
        <v>145</v>
      </c>
      <c r="E601" s="247" t="s">
        <v>662</v>
      </c>
      <c r="F601" s="248" t="s">
        <v>19</v>
      </c>
      <c r="G601" s="249" t="s">
        <v>462</v>
      </c>
      <c r="H601" s="250">
        <v>67</v>
      </c>
      <c r="I601" s="251"/>
      <c r="J601" s="252">
        <f>ROUND(I601*H601,2)</f>
        <v>0</v>
      </c>
      <c r="K601" s="248" t="s">
        <v>133</v>
      </c>
      <c r="L601" s="45"/>
      <c r="M601" s="253" t="s">
        <v>19</v>
      </c>
      <c r="N601" s="254" t="s">
        <v>44</v>
      </c>
      <c r="O601" s="85"/>
      <c r="P601" s="215">
        <f>O601*H601</f>
        <v>0</v>
      </c>
      <c r="Q601" s="215">
        <v>0.00069999999999999999</v>
      </c>
      <c r="R601" s="215">
        <f>Q601*H601</f>
        <v>0.046899999999999997</v>
      </c>
      <c r="S601" s="215">
        <v>0</v>
      </c>
      <c r="T601" s="21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7" t="s">
        <v>135</v>
      </c>
      <c r="AT601" s="217" t="s">
        <v>145</v>
      </c>
      <c r="AU601" s="217" t="s">
        <v>83</v>
      </c>
      <c r="AY601" s="18" t="s">
        <v>128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81</v>
      </c>
      <c r="BK601" s="218">
        <f>ROUND(I601*H601,2)</f>
        <v>0</v>
      </c>
      <c r="BL601" s="18" t="s">
        <v>135</v>
      </c>
      <c r="BM601" s="217" t="s">
        <v>663</v>
      </c>
    </row>
    <row r="602" s="2" customFormat="1">
      <c r="A602" s="39"/>
      <c r="B602" s="40"/>
      <c r="C602" s="41"/>
      <c r="D602" s="219" t="s">
        <v>137</v>
      </c>
      <c r="E602" s="41"/>
      <c r="F602" s="220" t="s">
        <v>664</v>
      </c>
      <c r="G602" s="41"/>
      <c r="H602" s="41"/>
      <c r="I602" s="221"/>
      <c r="J602" s="41"/>
      <c r="K602" s="41"/>
      <c r="L602" s="45"/>
      <c r="M602" s="222"/>
      <c r="N602" s="223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137</v>
      </c>
      <c r="AU602" s="18" t="s">
        <v>83</v>
      </c>
    </row>
    <row r="603" s="2" customFormat="1">
      <c r="A603" s="39"/>
      <c r="B603" s="40"/>
      <c r="C603" s="41"/>
      <c r="D603" s="255" t="s">
        <v>150</v>
      </c>
      <c r="E603" s="41"/>
      <c r="F603" s="256" t="s">
        <v>665</v>
      </c>
      <c r="G603" s="41"/>
      <c r="H603" s="41"/>
      <c r="I603" s="221"/>
      <c r="J603" s="41"/>
      <c r="K603" s="41"/>
      <c r="L603" s="45"/>
      <c r="M603" s="222"/>
      <c r="N603" s="223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150</v>
      </c>
      <c r="AU603" s="18" t="s">
        <v>83</v>
      </c>
    </row>
    <row r="604" s="13" customFormat="1">
      <c r="A604" s="13"/>
      <c r="B604" s="224"/>
      <c r="C604" s="225"/>
      <c r="D604" s="219" t="s">
        <v>139</v>
      </c>
      <c r="E604" s="226" t="s">
        <v>19</v>
      </c>
      <c r="F604" s="227" t="s">
        <v>666</v>
      </c>
      <c r="G604" s="225"/>
      <c r="H604" s="228">
        <v>29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139</v>
      </c>
      <c r="AU604" s="234" t="s">
        <v>83</v>
      </c>
      <c r="AV604" s="13" t="s">
        <v>83</v>
      </c>
      <c r="AW604" s="13" t="s">
        <v>35</v>
      </c>
      <c r="AX604" s="13" t="s">
        <v>73</v>
      </c>
      <c r="AY604" s="234" t="s">
        <v>128</v>
      </c>
    </row>
    <row r="605" s="13" customFormat="1">
      <c r="A605" s="13"/>
      <c r="B605" s="224"/>
      <c r="C605" s="225"/>
      <c r="D605" s="219" t="s">
        <v>139</v>
      </c>
      <c r="E605" s="226" t="s">
        <v>19</v>
      </c>
      <c r="F605" s="227" t="s">
        <v>667</v>
      </c>
      <c r="G605" s="225"/>
      <c r="H605" s="228">
        <v>38</v>
      </c>
      <c r="I605" s="229"/>
      <c r="J605" s="225"/>
      <c r="K605" s="225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139</v>
      </c>
      <c r="AU605" s="234" t="s">
        <v>83</v>
      </c>
      <c r="AV605" s="13" t="s">
        <v>83</v>
      </c>
      <c r="AW605" s="13" t="s">
        <v>35</v>
      </c>
      <c r="AX605" s="13" t="s">
        <v>73</v>
      </c>
      <c r="AY605" s="234" t="s">
        <v>128</v>
      </c>
    </row>
    <row r="606" s="14" customFormat="1">
      <c r="A606" s="14"/>
      <c r="B606" s="235"/>
      <c r="C606" s="236"/>
      <c r="D606" s="219" t="s">
        <v>139</v>
      </c>
      <c r="E606" s="237" t="s">
        <v>19</v>
      </c>
      <c r="F606" s="238" t="s">
        <v>144</v>
      </c>
      <c r="G606" s="236"/>
      <c r="H606" s="239">
        <v>67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139</v>
      </c>
      <c r="AU606" s="245" t="s">
        <v>83</v>
      </c>
      <c r="AV606" s="14" t="s">
        <v>135</v>
      </c>
      <c r="AW606" s="14" t="s">
        <v>35</v>
      </c>
      <c r="AX606" s="14" t="s">
        <v>81</v>
      </c>
      <c r="AY606" s="245" t="s">
        <v>128</v>
      </c>
    </row>
    <row r="607" s="2" customFormat="1" ht="16.5" customHeight="1">
      <c r="A607" s="39"/>
      <c r="B607" s="40"/>
      <c r="C607" s="205" t="s">
        <v>668</v>
      </c>
      <c r="D607" s="205" t="s">
        <v>130</v>
      </c>
      <c r="E607" s="206" t="s">
        <v>669</v>
      </c>
      <c r="F607" s="207" t="s">
        <v>19</v>
      </c>
      <c r="G607" s="208" t="s">
        <v>462</v>
      </c>
      <c r="H607" s="209">
        <v>13</v>
      </c>
      <c r="I607" s="210"/>
      <c r="J607" s="211">
        <f>ROUND(I607*H607,2)</f>
        <v>0</v>
      </c>
      <c r="K607" s="207" t="s">
        <v>133</v>
      </c>
      <c r="L607" s="212"/>
      <c r="M607" s="213" t="s">
        <v>19</v>
      </c>
      <c r="N607" s="214" t="s">
        <v>44</v>
      </c>
      <c r="O607" s="85"/>
      <c r="P607" s="215">
        <f>O607*H607</f>
        <v>0</v>
      </c>
      <c r="Q607" s="215">
        <v>0.0035000000000000001</v>
      </c>
      <c r="R607" s="215">
        <f>Q607*H607</f>
        <v>0.045499999999999999</v>
      </c>
      <c r="S607" s="215">
        <v>0</v>
      </c>
      <c r="T607" s="216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7" t="s">
        <v>134</v>
      </c>
      <c r="AT607" s="217" t="s">
        <v>130</v>
      </c>
      <c r="AU607" s="217" t="s">
        <v>83</v>
      </c>
      <c r="AY607" s="18" t="s">
        <v>128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8" t="s">
        <v>81</v>
      </c>
      <c r="BK607" s="218">
        <f>ROUND(I607*H607,2)</f>
        <v>0</v>
      </c>
      <c r="BL607" s="18" t="s">
        <v>135</v>
      </c>
      <c r="BM607" s="217" t="s">
        <v>670</v>
      </c>
    </row>
    <row r="608" s="2" customFormat="1">
      <c r="A608" s="39"/>
      <c r="B608" s="40"/>
      <c r="C608" s="41"/>
      <c r="D608" s="219" t="s">
        <v>137</v>
      </c>
      <c r="E608" s="41"/>
      <c r="F608" s="220" t="s">
        <v>671</v>
      </c>
      <c r="G608" s="41"/>
      <c r="H608" s="41"/>
      <c r="I608" s="221"/>
      <c r="J608" s="41"/>
      <c r="K608" s="41"/>
      <c r="L608" s="45"/>
      <c r="M608" s="222"/>
      <c r="N608" s="223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137</v>
      </c>
      <c r="AU608" s="18" t="s">
        <v>83</v>
      </c>
    </row>
    <row r="609" s="13" customFormat="1">
      <c r="A609" s="13"/>
      <c r="B609" s="224"/>
      <c r="C609" s="225"/>
      <c r="D609" s="219" t="s">
        <v>139</v>
      </c>
      <c r="E609" s="226" t="s">
        <v>19</v>
      </c>
      <c r="F609" s="227" t="s">
        <v>672</v>
      </c>
      <c r="G609" s="225"/>
      <c r="H609" s="228">
        <v>1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139</v>
      </c>
      <c r="AU609" s="234" t="s">
        <v>83</v>
      </c>
      <c r="AV609" s="13" t="s">
        <v>83</v>
      </c>
      <c r="AW609" s="13" t="s">
        <v>35</v>
      </c>
      <c r="AX609" s="13" t="s">
        <v>73</v>
      </c>
      <c r="AY609" s="234" t="s">
        <v>128</v>
      </c>
    </row>
    <row r="610" s="13" customFormat="1">
      <c r="A610" s="13"/>
      <c r="B610" s="224"/>
      <c r="C610" s="225"/>
      <c r="D610" s="219" t="s">
        <v>139</v>
      </c>
      <c r="E610" s="226" t="s">
        <v>19</v>
      </c>
      <c r="F610" s="227" t="s">
        <v>673</v>
      </c>
      <c r="G610" s="225"/>
      <c r="H610" s="228">
        <v>12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139</v>
      </c>
      <c r="AU610" s="234" t="s">
        <v>83</v>
      </c>
      <c r="AV610" s="13" t="s">
        <v>83</v>
      </c>
      <c r="AW610" s="13" t="s">
        <v>35</v>
      </c>
      <c r="AX610" s="13" t="s">
        <v>73</v>
      </c>
      <c r="AY610" s="234" t="s">
        <v>128</v>
      </c>
    </row>
    <row r="611" s="14" customFormat="1">
      <c r="A611" s="14"/>
      <c r="B611" s="235"/>
      <c r="C611" s="236"/>
      <c r="D611" s="219" t="s">
        <v>139</v>
      </c>
      <c r="E611" s="237" t="s">
        <v>19</v>
      </c>
      <c r="F611" s="238" t="s">
        <v>144</v>
      </c>
      <c r="G611" s="236"/>
      <c r="H611" s="239">
        <v>13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139</v>
      </c>
      <c r="AU611" s="245" t="s">
        <v>83</v>
      </c>
      <c r="AV611" s="14" t="s">
        <v>135</v>
      </c>
      <c r="AW611" s="14" t="s">
        <v>35</v>
      </c>
      <c r="AX611" s="14" t="s">
        <v>81</v>
      </c>
      <c r="AY611" s="245" t="s">
        <v>128</v>
      </c>
    </row>
    <row r="612" s="2" customFormat="1" ht="16.5" customHeight="1">
      <c r="A612" s="39"/>
      <c r="B612" s="40"/>
      <c r="C612" s="205" t="s">
        <v>674</v>
      </c>
      <c r="D612" s="205" t="s">
        <v>130</v>
      </c>
      <c r="E612" s="206" t="s">
        <v>675</v>
      </c>
      <c r="F612" s="207" t="s">
        <v>19</v>
      </c>
      <c r="G612" s="208" t="s">
        <v>462</v>
      </c>
      <c r="H612" s="209">
        <v>12</v>
      </c>
      <c r="I612" s="210"/>
      <c r="J612" s="211">
        <f>ROUND(I612*H612,2)</f>
        <v>0</v>
      </c>
      <c r="K612" s="207" t="s">
        <v>133</v>
      </c>
      <c r="L612" s="212"/>
      <c r="M612" s="213" t="s">
        <v>19</v>
      </c>
      <c r="N612" s="214" t="s">
        <v>44</v>
      </c>
      <c r="O612" s="85"/>
      <c r="P612" s="215">
        <f>O612*H612</f>
        <v>0</v>
      </c>
      <c r="Q612" s="215">
        <v>0.0016999999999999999</v>
      </c>
      <c r="R612" s="215">
        <f>Q612*H612</f>
        <v>0.020399999999999998</v>
      </c>
      <c r="S612" s="215">
        <v>0</v>
      </c>
      <c r="T612" s="21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7" t="s">
        <v>134</v>
      </c>
      <c r="AT612" s="217" t="s">
        <v>130</v>
      </c>
      <c r="AU612" s="217" t="s">
        <v>83</v>
      </c>
      <c r="AY612" s="18" t="s">
        <v>128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8" t="s">
        <v>81</v>
      </c>
      <c r="BK612" s="218">
        <f>ROUND(I612*H612,2)</f>
        <v>0</v>
      </c>
      <c r="BL612" s="18" t="s">
        <v>135</v>
      </c>
      <c r="BM612" s="217" t="s">
        <v>676</v>
      </c>
    </row>
    <row r="613" s="2" customFormat="1">
      <c r="A613" s="39"/>
      <c r="B613" s="40"/>
      <c r="C613" s="41"/>
      <c r="D613" s="219" t="s">
        <v>137</v>
      </c>
      <c r="E613" s="41"/>
      <c r="F613" s="220" t="s">
        <v>677</v>
      </c>
      <c r="G613" s="41"/>
      <c r="H613" s="41"/>
      <c r="I613" s="221"/>
      <c r="J613" s="41"/>
      <c r="K613" s="41"/>
      <c r="L613" s="45"/>
      <c r="M613" s="222"/>
      <c r="N613" s="223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137</v>
      </c>
      <c r="AU613" s="18" t="s">
        <v>83</v>
      </c>
    </row>
    <row r="614" s="13" customFormat="1">
      <c r="A614" s="13"/>
      <c r="B614" s="224"/>
      <c r="C614" s="225"/>
      <c r="D614" s="219" t="s">
        <v>139</v>
      </c>
      <c r="E614" s="226" t="s">
        <v>19</v>
      </c>
      <c r="F614" s="227" t="s">
        <v>678</v>
      </c>
      <c r="G614" s="225"/>
      <c r="H614" s="228">
        <v>12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139</v>
      </c>
      <c r="AU614" s="234" t="s">
        <v>83</v>
      </c>
      <c r="AV614" s="13" t="s">
        <v>83</v>
      </c>
      <c r="AW614" s="13" t="s">
        <v>35</v>
      </c>
      <c r="AX614" s="13" t="s">
        <v>81</v>
      </c>
      <c r="AY614" s="234" t="s">
        <v>128</v>
      </c>
    </row>
    <row r="615" s="2" customFormat="1" ht="16.5" customHeight="1">
      <c r="A615" s="39"/>
      <c r="B615" s="40"/>
      <c r="C615" s="205" t="s">
        <v>679</v>
      </c>
      <c r="D615" s="205" t="s">
        <v>130</v>
      </c>
      <c r="E615" s="206" t="s">
        <v>680</v>
      </c>
      <c r="F615" s="207" t="s">
        <v>19</v>
      </c>
      <c r="G615" s="208" t="s">
        <v>462</v>
      </c>
      <c r="H615" s="209">
        <v>2</v>
      </c>
      <c r="I615" s="210"/>
      <c r="J615" s="211">
        <f>ROUND(I615*H615,2)</f>
        <v>0</v>
      </c>
      <c r="K615" s="207" t="s">
        <v>133</v>
      </c>
      <c r="L615" s="212"/>
      <c r="M615" s="213" t="s">
        <v>19</v>
      </c>
      <c r="N615" s="214" t="s">
        <v>44</v>
      </c>
      <c r="O615" s="85"/>
      <c r="P615" s="215">
        <f>O615*H615</f>
        <v>0</v>
      </c>
      <c r="Q615" s="215">
        <v>0.0012999999999999999</v>
      </c>
      <c r="R615" s="215">
        <f>Q615*H615</f>
        <v>0.0025999999999999999</v>
      </c>
      <c r="S615" s="215">
        <v>0</v>
      </c>
      <c r="T615" s="216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17" t="s">
        <v>134</v>
      </c>
      <c r="AT615" s="217" t="s">
        <v>130</v>
      </c>
      <c r="AU615" s="217" t="s">
        <v>83</v>
      </c>
      <c r="AY615" s="18" t="s">
        <v>128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81</v>
      </c>
      <c r="BK615" s="218">
        <f>ROUND(I615*H615,2)</f>
        <v>0</v>
      </c>
      <c r="BL615" s="18" t="s">
        <v>135</v>
      </c>
      <c r="BM615" s="217" t="s">
        <v>681</v>
      </c>
    </row>
    <row r="616" s="2" customFormat="1">
      <c r="A616" s="39"/>
      <c r="B616" s="40"/>
      <c r="C616" s="41"/>
      <c r="D616" s="219" t="s">
        <v>137</v>
      </c>
      <c r="E616" s="41"/>
      <c r="F616" s="220" t="s">
        <v>682</v>
      </c>
      <c r="G616" s="41"/>
      <c r="H616" s="41"/>
      <c r="I616" s="221"/>
      <c r="J616" s="41"/>
      <c r="K616" s="41"/>
      <c r="L616" s="45"/>
      <c r="M616" s="222"/>
      <c r="N616" s="223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137</v>
      </c>
      <c r="AU616" s="18" t="s">
        <v>83</v>
      </c>
    </row>
    <row r="617" s="13" customFormat="1">
      <c r="A617" s="13"/>
      <c r="B617" s="224"/>
      <c r="C617" s="225"/>
      <c r="D617" s="219" t="s">
        <v>139</v>
      </c>
      <c r="E617" s="226" t="s">
        <v>19</v>
      </c>
      <c r="F617" s="227" t="s">
        <v>683</v>
      </c>
      <c r="G617" s="225"/>
      <c r="H617" s="228">
        <v>2</v>
      </c>
      <c r="I617" s="229"/>
      <c r="J617" s="225"/>
      <c r="K617" s="225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139</v>
      </c>
      <c r="AU617" s="234" t="s">
        <v>83</v>
      </c>
      <c r="AV617" s="13" t="s">
        <v>83</v>
      </c>
      <c r="AW617" s="13" t="s">
        <v>35</v>
      </c>
      <c r="AX617" s="13" t="s">
        <v>81</v>
      </c>
      <c r="AY617" s="234" t="s">
        <v>128</v>
      </c>
    </row>
    <row r="618" s="2" customFormat="1" ht="16.5" customHeight="1">
      <c r="A618" s="39"/>
      <c r="B618" s="40"/>
      <c r="C618" s="205" t="s">
        <v>684</v>
      </c>
      <c r="D618" s="205" t="s">
        <v>130</v>
      </c>
      <c r="E618" s="206" t="s">
        <v>685</v>
      </c>
      <c r="F618" s="207" t="s">
        <v>19</v>
      </c>
      <c r="G618" s="208" t="s">
        <v>462</v>
      </c>
      <c r="H618" s="209">
        <v>2</v>
      </c>
      <c r="I618" s="210"/>
      <c r="J618" s="211">
        <f>ROUND(I618*H618,2)</f>
        <v>0</v>
      </c>
      <c r="K618" s="207" t="s">
        <v>133</v>
      </c>
      <c r="L618" s="212"/>
      <c r="M618" s="213" t="s">
        <v>19</v>
      </c>
      <c r="N618" s="214" t="s">
        <v>44</v>
      </c>
      <c r="O618" s="85"/>
      <c r="P618" s="215">
        <f>O618*H618</f>
        <v>0</v>
      </c>
      <c r="Q618" s="215">
        <v>0.0025000000000000001</v>
      </c>
      <c r="R618" s="215">
        <f>Q618*H618</f>
        <v>0.0050000000000000001</v>
      </c>
      <c r="S618" s="215">
        <v>0</v>
      </c>
      <c r="T618" s="21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7" t="s">
        <v>134</v>
      </c>
      <c r="AT618" s="217" t="s">
        <v>130</v>
      </c>
      <c r="AU618" s="217" t="s">
        <v>83</v>
      </c>
      <c r="AY618" s="18" t="s">
        <v>128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8" t="s">
        <v>81</v>
      </c>
      <c r="BK618" s="218">
        <f>ROUND(I618*H618,2)</f>
        <v>0</v>
      </c>
      <c r="BL618" s="18" t="s">
        <v>135</v>
      </c>
      <c r="BM618" s="217" t="s">
        <v>686</v>
      </c>
    </row>
    <row r="619" s="2" customFormat="1">
      <c r="A619" s="39"/>
      <c r="B619" s="40"/>
      <c r="C619" s="41"/>
      <c r="D619" s="219" t="s">
        <v>137</v>
      </c>
      <c r="E619" s="41"/>
      <c r="F619" s="220" t="s">
        <v>687</v>
      </c>
      <c r="G619" s="41"/>
      <c r="H619" s="41"/>
      <c r="I619" s="221"/>
      <c r="J619" s="41"/>
      <c r="K619" s="41"/>
      <c r="L619" s="45"/>
      <c r="M619" s="222"/>
      <c r="N619" s="223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137</v>
      </c>
      <c r="AU619" s="18" t="s">
        <v>83</v>
      </c>
    </row>
    <row r="620" s="13" customFormat="1">
      <c r="A620" s="13"/>
      <c r="B620" s="224"/>
      <c r="C620" s="225"/>
      <c r="D620" s="219" t="s">
        <v>139</v>
      </c>
      <c r="E620" s="226" t="s">
        <v>19</v>
      </c>
      <c r="F620" s="227" t="s">
        <v>688</v>
      </c>
      <c r="G620" s="225"/>
      <c r="H620" s="228">
        <v>2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139</v>
      </c>
      <c r="AU620" s="234" t="s">
        <v>83</v>
      </c>
      <c r="AV620" s="13" t="s">
        <v>83</v>
      </c>
      <c r="AW620" s="13" t="s">
        <v>35</v>
      </c>
      <c r="AX620" s="13" t="s">
        <v>81</v>
      </c>
      <c r="AY620" s="234" t="s">
        <v>128</v>
      </c>
    </row>
    <row r="621" s="2" customFormat="1" ht="16.5" customHeight="1">
      <c r="A621" s="39"/>
      <c r="B621" s="40"/>
      <c r="C621" s="246" t="s">
        <v>689</v>
      </c>
      <c r="D621" s="246" t="s">
        <v>145</v>
      </c>
      <c r="E621" s="247" t="s">
        <v>690</v>
      </c>
      <c r="F621" s="248" t="s">
        <v>19</v>
      </c>
      <c r="G621" s="249" t="s">
        <v>462</v>
      </c>
      <c r="H621" s="250">
        <v>28</v>
      </c>
      <c r="I621" s="251"/>
      <c r="J621" s="252">
        <f>ROUND(I621*H621,2)</f>
        <v>0</v>
      </c>
      <c r="K621" s="248" t="s">
        <v>133</v>
      </c>
      <c r="L621" s="45"/>
      <c r="M621" s="253" t="s">
        <v>19</v>
      </c>
      <c r="N621" s="254" t="s">
        <v>44</v>
      </c>
      <c r="O621" s="85"/>
      <c r="P621" s="215">
        <f>O621*H621</f>
        <v>0</v>
      </c>
      <c r="Q621" s="215">
        <v>0.10940999999999999</v>
      </c>
      <c r="R621" s="215">
        <f>Q621*H621</f>
        <v>3.0634799999999998</v>
      </c>
      <c r="S621" s="215">
        <v>0</v>
      </c>
      <c r="T621" s="216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17" t="s">
        <v>135</v>
      </c>
      <c r="AT621" s="217" t="s">
        <v>145</v>
      </c>
      <c r="AU621" s="217" t="s">
        <v>83</v>
      </c>
      <c r="AY621" s="18" t="s">
        <v>128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8" t="s">
        <v>81</v>
      </c>
      <c r="BK621" s="218">
        <f>ROUND(I621*H621,2)</f>
        <v>0</v>
      </c>
      <c r="BL621" s="18" t="s">
        <v>135</v>
      </c>
      <c r="BM621" s="217" t="s">
        <v>691</v>
      </c>
    </row>
    <row r="622" s="2" customFormat="1">
      <c r="A622" s="39"/>
      <c r="B622" s="40"/>
      <c r="C622" s="41"/>
      <c r="D622" s="219" t="s">
        <v>137</v>
      </c>
      <c r="E622" s="41"/>
      <c r="F622" s="220" t="s">
        <v>692</v>
      </c>
      <c r="G622" s="41"/>
      <c r="H622" s="41"/>
      <c r="I622" s="221"/>
      <c r="J622" s="41"/>
      <c r="K622" s="41"/>
      <c r="L622" s="45"/>
      <c r="M622" s="222"/>
      <c r="N622" s="223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137</v>
      </c>
      <c r="AU622" s="18" t="s">
        <v>83</v>
      </c>
    </row>
    <row r="623" s="2" customFormat="1">
      <c r="A623" s="39"/>
      <c r="B623" s="40"/>
      <c r="C623" s="41"/>
      <c r="D623" s="255" t="s">
        <v>150</v>
      </c>
      <c r="E623" s="41"/>
      <c r="F623" s="256" t="s">
        <v>693</v>
      </c>
      <c r="G623" s="41"/>
      <c r="H623" s="41"/>
      <c r="I623" s="221"/>
      <c r="J623" s="41"/>
      <c r="K623" s="41"/>
      <c r="L623" s="45"/>
      <c r="M623" s="222"/>
      <c r="N623" s="223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150</v>
      </c>
      <c r="AU623" s="18" t="s">
        <v>83</v>
      </c>
    </row>
    <row r="624" s="13" customFormat="1">
      <c r="A624" s="13"/>
      <c r="B624" s="224"/>
      <c r="C624" s="225"/>
      <c r="D624" s="219" t="s">
        <v>139</v>
      </c>
      <c r="E624" s="226" t="s">
        <v>19</v>
      </c>
      <c r="F624" s="227" t="s">
        <v>694</v>
      </c>
      <c r="G624" s="225"/>
      <c r="H624" s="228">
        <v>13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139</v>
      </c>
      <c r="AU624" s="234" t="s">
        <v>83</v>
      </c>
      <c r="AV624" s="13" t="s">
        <v>83</v>
      </c>
      <c r="AW624" s="13" t="s">
        <v>35</v>
      </c>
      <c r="AX624" s="13" t="s">
        <v>73</v>
      </c>
      <c r="AY624" s="234" t="s">
        <v>128</v>
      </c>
    </row>
    <row r="625" s="13" customFormat="1">
      <c r="A625" s="13"/>
      <c r="B625" s="224"/>
      <c r="C625" s="225"/>
      <c r="D625" s="219" t="s">
        <v>139</v>
      </c>
      <c r="E625" s="226" t="s">
        <v>19</v>
      </c>
      <c r="F625" s="227" t="s">
        <v>695</v>
      </c>
      <c r="G625" s="225"/>
      <c r="H625" s="228">
        <v>15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139</v>
      </c>
      <c r="AU625" s="234" t="s">
        <v>83</v>
      </c>
      <c r="AV625" s="13" t="s">
        <v>83</v>
      </c>
      <c r="AW625" s="13" t="s">
        <v>35</v>
      </c>
      <c r="AX625" s="13" t="s">
        <v>73</v>
      </c>
      <c r="AY625" s="234" t="s">
        <v>128</v>
      </c>
    </row>
    <row r="626" s="14" customFormat="1">
      <c r="A626" s="14"/>
      <c r="B626" s="235"/>
      <c r="C626" s="236"/>
      <c r="D626" s="219" t="s">
        <v>139</v>
      </c>
      <c r="E626" s="237" t="s">
        <v>19</v>
      </c>
      <c r="F626" s="238" t="s">
        <v>144</v>
      </c>
      <c r="G626" s="236"/>
      <c r="H626" s="239">
        <v>28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139</v>
      </c>
      <c r="AU626" s="245" t="s">
        <v>83</v>
      </c>
      <c r="AV626" s="14" t="s">
        <v>135</v>
      </c>
      <c r="AW626" s="14" t="s">
        <v>35</v>
      </c>
      <c r="AX626" s="14" t="s">
        <v>81</v>
      </c>
      <c r="AY626" s="245" t="s">
        <v>128</v>
      </c>
    </row>
    <row r="627" s="2" customFormat="1" ht="16.5" customHeight="1">
      <c r="A627" s="39"/>
      <c r="B627" s="40"/>
      <c r="C627" s="205" t="s">
        <v>696</v>
      </c>
      <c r="D627" s="205" t="s">
        <v>130</v>
      </c>
      <c r="E627" s="206" t="s">
        <v>697</v>
      </c>
      <c r="F627" s="207" t="s">
        <v>19</v>
      </c>
      <c r="G627" s="208" t="s">
        <v>462</v>
      </c>
      <c r="H627" s="209">
        <v>28</v>
      </c>
      <c r="I627" s="210"/>
      <c r="J627" s="211">
        <f>ROUND(I627*H627,2)</f>
        <v>0</v>
      </c>
      <c r="K627" s="207" t="s">
        <v>133</v>
      </c>
      <c r="L627" s="212"/>
      <c r="M627" s="213" t="s">
        <v>19</v>
      </c>
      <c r="N627" s="214" t="s">
        <v>44</v>
      </c>
      <c r="O627" s="85"/>
      <c r="P627" s="215">
        <f>O627*H627</f>
        <v>0</v>
      </c>
      <c r="Q627" s="215">
        <v>0.0061000000000000004</v>
      </c>
      <c r="R627" s="215">
        <f>Q627*H627</f>
        <v>0.17080000000000001</v>
      </c>
      <c r="S627" s="215">
        <v>0</v>
      </c>
      <c r="T627" s="21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7" t="s">
        <v>134</v>
      </c>
      <c r="AT627" s="217" t="s">
        <v>130</v>
      </c>
      <c r="AU627" s="217" t="s">
        <v>83</v>
      </c>
      <c r="AY627" s="18" t="s">
        <v>128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81</v>
      </c>
      <c r="BK627" s="218">
        <f>ROUND(I627*H627,2)</f>
        <v>0</v>
      </c>
      <c r="BL627" s="18" t="s">
        <v>135</v>
      </c>
      <c r="BM627" s="217" t="s">
        <v>698</v>
      </c>
    </row>
    <row r="628" s="2" customFormat="1">
      <c r="A628" s="39"/>
      <c r="B628" s="40"/>
      <c r="C628" s="41"/>
      <c r="D628" s="219" t="s">
        <v>137</v>
      </c>
      <c r="E628" s="41"/>
      <c r="F628" s="220" t="s">
        <v>699</v>
      </c>
      <c r="G628" s="41"/>
      <c r="H628" s="41"/>
      <c r="I628" s="221"/>
      <c r="J628" s="41"/>
      <c r="K628" s="41"/>
      <c r="L628" s="45"/>
      <c r="M628" s="222"/>
      <c r="N628" s="223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137</v>
      </c>
      <c r="AU628" s="18" t="s">
        <v>83</v>
      </c>
    </row>
    <row r="629" s="13" customFormat="1">
      <c r="A629" s="13"/>
      <c r="B629" s="224"/>
      <c r="C629" s="225"/>
      <c r="D629" s="219" t="s">
        <v>139</v>
      </c>
      <c r="E629" s="226" t="s">
        <v>19</v>
      </c>
      <c r="F629" s="227" t="s">
        <v>694</v>
      </c>
      <c r="G629" s="225"/>
      <c r="H629" s="228">
        <v>13</v>
      </c>
      <c r="I629" s="229"/>
      <c r="J629" s="225"/>
      <c r="K629" s="225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139</v>
      </c>
      <c r="AU629" s="234" t="s">
        <v>83</v>
      </c>
      <c r="AV629" s="13" t="s">
        <v>83</v>
      </c>
      <c r="AW629" s="13" t="s">
        <v>35</v>
      </c>
      <c r="AX629" s="13" t="s">
        <v>73</v>
      </c>
      <c r="AY629" s="234" t="s">
        <v>128</v>
      </c>
    </row>
    <row r="630" s="13" customFormat="1">
      <c r="A630" s="13"/>
      <c r="B630" s="224"/>
      <c r="C630" s="225"/>
      <c r="D630" s="219" t="s">
        <v>139</v>
      </c>
      <c r="E630" s="226" t="s">
        <v>19</v>
      </c>
      <c r="F630" s="227" t="s">
        <v>695</v>
      </c>
      <c r="G630" s="225"/>
      <c r="H630" s="228">
        <v>15</v>
      </c>
      <c r="I630" s="229"/>
      <c r="J630" s="225"/>
      <c r="K630" s="225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139</v>
      </c>
      <c r="AU630" s="234" t="s">
        <v>83</v>
      </c>
      <c r="AV630" s="13" t="s">
        <v>83</v>
      </c>
      <c r="AW630" s="13" t="s">
        <v>35</v>
      </c>
      <c r="AX630" s="13" t="s">
        <v>73</v>
      </c>
      <c r="AY630" s="234" t="s">
        <v>128</v>
      </c>
    </row>
    <row r="631" s="14" customFormat="1">
      <c r="A631" s="14"/>
      <c r="B631" s="235"/>
      <c r="C631" s="236"/>
      <c r="D631" s="219" t="s">
        <v>139</v>
      </c>
      <c r="E631" s="237" t="s">
        <v>19</v>
      </c>
      <c r="F631" s="238" t="s">
        <v>144</v>
      </c>
      <c r="G631" s="236"/>
      <c r="H631" s="239">
        <v>28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5" t="s">
        <v>139</v>
      </c>
      <c r="AU631" s="245" t="s">
        <v>83</v>
      </c>
      <c r="AV631" s="14" t="s">
        <v>135</v>
      </c>
      <c r="AW631" s="14" t="s">
        <v>35</v>
      </c>
      <c r="AX631" s="14" t="s">
        <v>81</v>
      </c>
      <c r="AY631" s="245" t="s">
        <v>128</v>
      </c>
    </row>
    <row r="632" s="2" customFormat="1" ht="16.5" customHeight="1">
      <c r="A632" s="39"/>
      <c r="B632" s="40"/>
      <c r="C632" s="246" t="s">
        <v>700</v>
      </c>
      <c r="D632" s="246" t="s">
        <v>145</v>
      </c>
      <c r="E632" s="247" t="s">
        <v>701</v>
      </c>
      <c r="F632" s="248" t="s">
        <v>19</v>
      </c>
      <c r="G632" s="249" t="s">
        <v>332</v>
      </c>
      <c r="H632" s="250">
        <v>38.859999999999999</v>
      </c>
      <c r="I632" s="251"/>
      <c r="J632" s="252">
        <f>ROUND(I632*H632,2)</f>
        <v>0</v>
      </c>
      <c r="K632" s="248" t="s">
        <v>133</v>
      </c>
      <c r="L632" s="45"/>
      <c r="M632" s="253" t="s">
        <v>19</v>
      </c>
      <c r="N632" s="254" t="s">
        <v>44</v>
      </c>
      <c r="O632" s="85"/>
      <c r="P632" s="215">
        <f>O632*H632</f>
        <v>0</v>
      </c>
      <c r="Q632" s="215">
        <v>0.00010000000000000001</v>
      </c>
      <c r="R632" s="215">
        <f>Q632*H632</f>
        <v>0.0038860000000000001</v>
      </c>
      <c r="S632" s="215">
        <v>0</v>
      </c>
      <c r="T632" s="216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17" t="s">
        <v>135</v>
      </c>
      <c r="AT632" s="217" t="s">
        <v>145</v>
      </c>
      <c r="AU632" s="217" t="s">
        <v>83</v>
      </c>
      <c r="AY632" s="18" t="s">
        <v>128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8" t="s">
        <v>81</v>
      </c>
      <c r="BK632" s="218">
        <f>ROUND(I632*H632,2)</f>
        <v>0</v>
      </c>
      <c r="BL632" s="18" t="s">
        <v>135</v>
      </c>
      <c r="BM632" s="217" t="s">
        <v>702</v>
      </c>
    </row>
    <row r="633" s="2" customFormat="1">
      <c r="A633" s="39"/>
      <c r="B633" s="40"/>
      <c r="C633" s="41"/>
      <c r="D633" s="219" t="s">
        <v>137</v>
      </c>
      <c r="E633" s="41"/>
      <c r="F633" s="220" t="s">
        <v>703</v>
      </c>
      <c r="G633" s="41"/>
      <c r="H633" s="41"/>
      <c r="I633" s="221"/>
      <c r="J633" s="41"/>
      <c r="K633" s="41"/>
      <c r="L633" s="45"/>
      <c r="M633" s="222"/>
      <c r="N633" s="223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137</v>
      </c>
      <c r="AU633" s="18" t="s">
        <v>83</v>
      </c>
    </row>
    <row r="634" s="2" customFormat="1">
      <c r="A634" s="39"/>
      <c r="B634" s="40"/>
      <c r="C634" s="41"/>
      <c r="D634" s="255" t="s">
        <v>150</v>
      </c>
      <c r="E634" s="41"/>
      <c r="F634" s="256" t="s">
        <v>704</v>
      </c>
      <c r="G634" s="41"/>
      <c r="H634" s="41"/>
      <c r="I634" s="221"/>
      <c r="J634" s="41"/>
      <c r="K634" s="41"/>
      <c r="L634" s="45"/>
      <c r="M634" s="222"/>
      <c r="N634" s="223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150</v>
      </c>
      <c r="AU634" s="18" t="s">
        <v>83</v>
      </c>
    </row>
    <row r="635" s="13" customFormat="1">
      <c r="A635" s="13"/>
      <c r="B635" s="224"/>
      <c r="C635" s="225"/>
      <c r="D635" s="219" t="s">
        <v>139</v>
      </c>
      <c r="E635" s="226" t="s">
        <v>19</v>
      </c>
      <c r="F635" s="227" t="s">
        <v>705</v>
      </c>
      <c r="G635" s="225"/>
      <c r="H635" s="228">
        <v>7.3499999999999996</v>
      </c>
      <c r="I635" s="229"/>
      <c r="J635" s="225"/>
      <c r="K635" s="225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139</v>
      </c>
      <c r="AU635" s="234" t="s">
        <v>83</v>
      </c>
      <c r="AV635" s="13" t="s">
        <v>83</v>
      </c>
      <c r="AW635" s="13" t="s">
        <v>35</v>
      </c>
      <c r="AX635" s="13" t="s">
        <v>73</v>
      </c>
      <c r="AY635" s="234" t="s">
        <v>128</v>
      </c>
    </row>
    <row r="636" s="13" customFormat="1">
      <c r="A636" s="13"/>
      <c r="B636" s="224"/>
      <c r="C636" s="225"/>
      <c r="D636" s="219" t="s">
        <v>139</v>
      </c>
      <c r="E636" s="226" t="s">
        <v>19</v>
      </c>
      <c r="F636" s="227" t="s">
        <v>706</v>
      </c>
      <c r="G636" s="225"/>
      <c r="H636" s="228">
        <v>31.510000000000002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139</v>
      </c>
      <c r="AU636" s="234" t="s">
        <v>83</v>
      </c>
      <c r="AV636" s="13" t="s">
        <v>83</v>
      </c>
      <c r="AW636" s="13" t="s">
        <v>35</v>
      </c>
      <c r="AX636" s="13" t="s">
        <v>73</v>
      </c>
      <c r="AY636" s="234" t="s">
        <v>128</v>
      </c>
    </row>
    <row r="637" s="14" customFormat="1">
      <c r="A637" s="14"/>
      <c r="B637" s="235"/>
      <c r="C637" s="236"/>
      <c r="D637" s="219" t="s">
        <v>139</v>
      </c>
      <c r="E637" s="237" t="s">
        <v>19</v>
      </c>
      <c r="F637" s="238" t="s">
        <v>144</v>
      </c>
      <c r="G637" s="236"/>
      <c r="H637" s="239">
        <v>38.859999999999999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139</v>
      </c>
      <c r="AU637" s="245" t="s">
        <v>83</v>
      </c>
      <c r="AV637" s="14" t="s">
        <v>135</v>
      </c>
      <c r="AW637" s="14" t="s">
        <v>35</v>
      </c>
      <c r="AX637" s="14" t="s">
        <v>81</v>
      </c>
      <c r="AY637" s="245" t="s">
        <v>128</v>
      </c>
    </row>
    <row r="638" s="2" customFormat="1" ht="16.5" customHeight="1">
      <c r="A638" s="39"/>
      <c r="B638" s="40"/>
      <c r="C638" s="246" t="s">
        <v>707</v>
      </c>
      <c r="D638" s="246" t="s">
        <v>145</v>
      </c>
      <c r="E638" s="247" t="s">
        <v>708</v>
      </c>
      <c r="F638" s="248" t="s">
        <v>19</v>
      </c>
      <c r="G638" s="249" t="s">
        <v>332</v>
      </c>
      <c r="H638" s="250">
        <v>705.74000000000001</v>
      </c>
      <c r="I638" s="251"/>
      <c r="J638" s="252">
        <f>ROUND(I638*H638,2)</f>
        <v>0</v>
      </c>
      <c r="K638" s="248" t="s">
        <v>133</v>
      </c>
      <c r="L638" s="45"/>
      <c r="M638" s="253" t="s">
        <v>19</v>
      </c>
      <c r="N638" s="254" t="s">
        <v>44</v>
      </c>
      <c r="O638" s="85"/>
      <c r="P638" s="215">
        <f>O638*H638</f>
        <v>0</v>
      </c>
      <c r="Q638" s="215">
        <v>5.0000000000000002E-05</v>
      </c>
      <c r="R638" s="215">
        <f>Q638*H638</f>
        <v>0.035286999999999999</v>
      </c>
      <c r="S638" s="215">
        <v>0</v>
      </c>
      <c r="T638" s="21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7" t="s">
        <v>135</v>
      </c>
      <c r="AT638" s="217" t="s">
        <v>145</v>
      </c>
      <c r="AU638" s="217" t="s">
        <v>83</v>
      </c>
      <c r="AY638" s="18" t="s">
        <v>128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8" t="s">
        <v>81</v>
      </c>
      <c r="BK638" s="218">
        <f>ROUND(I638*H638,2)</f>
        <v>0</v>
      </c>
      <c r="BL638" s="18" t="s">
        <v>135</v>
      </c>
      <c r="BM638" s="217" t="s">
        <v>709</v>
      </c>
    </row>
    <row r="639" s="2" customFormat="1">
      <c r="A639" s="39"/>
      <c r="B639" s="40"/>
      <c r="C639" s="41"/>
      <c r="D639" s="219" t="s">
        <v>137</v>
      </c>
      <c r="E639" s="41"/>
      <c r="F639" s="220" t="s">
        <v>710</v>
      </c>
      <c r="G639" s="41"/>
      <c r="H639" s="41"/>
      <c r="I639" s="221"/>
      <c r="J639" s="41"/>
      <c r="K639" s="41"/>
      <c r="L639" s="45"/>
      <c r="M639" s="222"/>
      <c r="N639" s="223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137</v>
      </c>
      <c r="AU639" s="18" t="s">
        <v>83</v>
      </c>
    </row>
    <row r="640" s="2" customFormat="1">
      <c r="A640" s="39"/>
      <c r="B640" s="40"/>
      <c r="C640" s="41"/>
      <c r="D640" s="255" t="s">
        <v>150</v>
      </c>
      <c r="E640" s="41"/>
      <c r="F640" s="256" t="s">
        <v>711</v>
      </c>
      <c r="G640" s="41"/>
      <c r="H640" s="41"/>
      <c r="I640" s="221"/>
      <c r="J640" s="41"/>
      <c r="K640" s="41"/>
      <c r="L640" s="45"/>
      <c r="M640" s="222"/>
      <c r="N640" s="223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150</v>
      </c>
      <c r="AU640" s="18" t="s">
        <v>83</v>
      </c>
    </row>
    <row r="641" s="13" customFormat="1">
      <c r="A641" s="13"/>
      <c r="B641" s="224"/>
      <c r="C641" s="225"/>
      <c r="D641" s="219" t="s">
        <v>139</v>
      </c>
      <c r="E641" s="226" t="s">
        <v>19</v>
      </c>
      <c r="F641" s="227" t="s">
        <v>712</v>
      </c>
      <c r="G641" s="225"/>
      <c r="H641" s="228">
        <v>705.74000000000001</v>
      </c>
      <c r="I641" s="229"/>
      <c r="J641" s="225"/>
      <c r="K641" s="225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139</v>
      </c>
      <c r="AU641" s="234" t="s">
        <v>83</v>
      </c>
      <c r="AV641" s="13" t="s">
        <v>83</v>
      </c>
      <c r="AW641" s="13" t="s">
        <v>35</v>
      </c>
      <c r="AX641" s="13" t="s">
        <v>81</v>
      </c>
      <c r="AY641" s="234" t="s">
        <v>128</v>
      </c>
    </row>
    <row r="642" s="2" customFormat="1" ht="16.5" customHeight="1">
      <c r="A642" s="39"/>
      <c r="B642" s="40"/>
      <c r="C642" s="246" t="s">
        <v>713</v>
      </c>
      <c r="D642" s="246" t="s">
        <v>145</v>
      </c>
      <c r="E642" s="247" t="s">
        <v>714</v>
      </c>
      <c r="F642" s="248" t="s">
        <v>19</v>
      </c>
      <c r="G642" s="249" t="s">
        <v>332</v>
      </c>
      <c r="H642" s="250">
        <v>909.84000000000003</v>
      </c>
      <c r="I642" s="251"/>
      <c r="J642" s="252">
        <f>ROUND(I642*H642,2)</f>
        <v>0</v>
      </c>
      <c r="K642" s="248" t="s">
        <v>133</v>
      </c>
      <c r="L642" s="45"/>
      <c r="M642" s="253" t="s">
        <v>19</v>
      </c>
      <c r="N642" s="254" t="s">
        <v>44</v>
      </c>
      <c r="O642" s="85"/>
      <c r="P642" s="215">
        <f>O642*H642</f>
        <v>0</v>
      </c>
      <c r="Q642" s="215">
        <v>0.00020000000000000001</v>
      </c>
      <c r="R642" s="215">
        <f>Q642*H642</f>
        <v>0.18196800000000002</v>
      </c>
      <c r="S642" s="215">
        <v>0</v>
      </c>
      <c r="T642" s="21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7" t="s">
        <v>135</v>
      </c>
      <c r="AT642" s="217" t="s">
        <v>145</v>
      </c>
      <c r="AU642" s="217" t="s">
        <v>83</v>
      </c>
      <c r="AY642" s="18" t="s">
        <v>128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8" t="s">
        <v>81</v>
      </c>
      <c r="BK642" s="218">
        <f>ROUND(I642*H642,2)</f>
        <v>0</v>
      </c>
      <c r="BL642" s="18" t="s">
        <v>135</v>
      </c>
      <c r="BM642" s="217" t="s">
        <v>715</v>
      </c>
    </row>
    <row r="643" s="2" customFormat="1">
      <c r="A643" s="39"/>
      <c r="B643" s="40"/>
      <c r="C643" s="41"/>
      <c r="D643" s="219" t="s">
        <v>137</v>
      </c>
      <c r="E643" s="41"/>
      <c r="F643" s="220" t="s">
        <v>716</v>
      </c>
      <c r="G643" s="41"/>
      <c r="H643" s="41"/>
      <c r="I643" s="221"/>
      <c r="J643" s="41"/>
      <c r="K643" s="41"/>
      <c r="L643" s="45"/>
      <c r="M643" s="222"/>
      <c r="N643" s="223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137</v>
      </c>
      <c r="AU643" s="18" t="s">
        <v>83</v>
      </c>
    </row>
    <row r="644" s="2" customFormat="1">
      <c r="A644" s="39"/>
      <c r="B644" s="40"/>
      <c r="C644" s="41"/>
      <c r="D644" s="255" t="s">
        <v>150</v>
      </c>
      <c r="E644" s="41"/>
      <c r="F644" s="256" t="s">
        <v>717</v>
      </c>
      <c r="G644" s="41"/>
      <c r="H644" s="41"/>
      <c r="I644" s="221"/>
      <c r="J644" s="41"/>
      <c r="K644" s="41"/>
      <c r="L644" s="45"/>
      <c r="M644" s="222"/>
      <c r="N644" s="223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150</v>
      </c>
      <c r="AU644" s="18" t="s">
        <v>83</v>
      </c>
    </row>
    <row r="645" s="13" customFormat="1">
      <c r="A645" s="13"/>
      <c r="B645" s="224"/>
      <c r="C645" s="225"/>
      <c r="D645" s="219" t="s">
        <v>139</v>
      </c>
      <c r="E645" s="226" t="s">
        <v>19</v>
      </c>
      <c r="F645" s="227" t="s">
        <v>718</v>
      </c>
      <c r="G645" s="225"/>
      <c r="H645" s="228">
        <v>909.84000000000003</v>
      </c>
      <c r="I645" s="229"/>
      <c r="J645" s="225"/>
      <c r="K645" s="225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139</v>
      </c>
      <c r="AU645" s="234" t="s">
        <v>83</v>
      </c>
      <c r="AV645" s="13" t="s">
        <v>83</v>
      </c>
      <c r="AW645" s="13" t="s">
        <v>35</v>
      </c>
      <c r="AX645" s="13" t="s">
        <v>81</v>
      </c>
      <c r="AY645" s="234" t="s">
        <v>128</v>
      </c>
    </row>
    <row r="646" s="2" customFormat="1" ht="16.5" customHeight="1">
      <c r="A646" s="39"/>
      <c r="B646" s="40"/>
      <c r="C646" s="246" t="s">
        <v>719</v>
      </c>
      <c r="D646" s="246" t="s">
        <v>145</v>
      </c>
      <c r="E646" s="247" t="s">
        <v>720</v>
      </c>
      <c r="F646" s="248" t="s">
        <v>19</v>
      </c>
      <c r="G646" s="249" t="s">
        <v>332</v>
      </c>
      <c r="H646" s="250">
        <v>695.75999999999999</v>
      </c>
      <c r="I646" s="251"/>
      <c r="J646" s="252">
        <f>ROUND(I646*H646,2)</f>
        <v>0</v>
      </c>
      <c r="K646" s="248" t="s">
        <v>133</v>
      </c>
      <c r="L646" s="45"/>
      <c r="M646" s="253" t="s">
        <v>19</v>
      </c>
      <c r="N646" s="254" t="s">
        <v>44</v>
      </c>
      <c r="O646" s="85"/>
      <c r="P646" s="215">
        <f>O646*H646</f>
        <v>0</v>
      </c>
      <c r="Q646" s="215">
        <v>0.00010000000000000001</v>
      </c>
      <c r="R646" s="215">
        <f>Q646*H646</f>
        <v>0.069575999999999999</v>
      </c>
      <c r="S646" s="215">
        <v>0</v>
      </c>
      <c r="T646" s="21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7" t="s">
        <v>135</v>
      </c>
      <c r="AT646" s="217" t="s">
        <v>145</v>
      </c>
      <c r="AU646" s="217" t="s">
        <v>83</v>
      </c>
      <c r="AY646" s="18" t="s">
        <v>128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8" t="s">
        <v>81</v>
      </c>
      <c r="BK646" s="218">
        <f>ROUND(I646*H646,2)</f>
        <v>0</v>
      </c>
      <c r="BL646" s="18" t="s">
        <v>135</v>
      </c>
      <c r="BM646" s="217" t="s">
        <v>721</v>
      </c>
    </row>
    <row r="647" s="2" customFormat="1">
      <c r="A647" s="39"/>
      <c r="B647" s="40"/>
      <c r="C647" s="41"/>
      <c r="D647" s="219" t="s">
        <v>137</v>
      </c>
      <c r="E647" s="41"/>
      <c r="F647" s="220" t="s">
        <v>722</v>
      </c>
      <c r="G647" s="41"/>
      <c r="H647" s="41"/>
      <c r="I647" s="221"/>
      <c r="J647" s="41"/>
      <c r="K647" s="41"/>
      <c r="L647" s="45"/>
      <c r="M647" s="222"/>
      <c r="N647" s="223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137</v>
      </c>
      <c r="AU647" s="18" t="s">
        <v>83</v>
      </c>
    </row>
    <row r="648" s="2" customFormat="1">
      <c r="A648" s="39"/>
      <c r="B648" s="40"/>
      <c r="C648" s="41"/>
      <c r="D648" s="255" t="s">
        <v>150</v>
      </c>
      <c r="E648" s="41"/>
      <c r="F648" s="256" t="s">
        <v>723</v>
      </c>
      <c r="G648" s="41"/>
      <c r="H648" s="41"/>
      <c r="I648" s="221"/>
      <c r="J648" s="41"/>
      <c r="K648" s="41"/>
      <c r="L648" s="45"/>
      <c r="M648" s="222"/>
      <c r="N648" s="223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150</v>
      </c>
      <c r="AU648" s="18" t="s">
        <v>83</v>
      </c>
    </row>
    <row r="649" s="13" customFormat="1">
      <c r="A649" s="13"/>
      <c r="B649" s="224"/>
      <c r="C649" s="225"/>
      <c r="D649" s="219" t="s">
        <v>139</v>
      </c>
      <c r="E649" s="226" t="s">
        <v>19</v>
      </c>
      <c r="F649" s="227" t="s">
        <v>724</v>
      </c>
      <c r="G649" s="225"/>
      <c r="H649" s="228">
        <v>200.24000000000001</v>
      </c>
      <c r="I649" s="229"/>
      <c r="J649" s="225"/>
      <c r="K649" s="225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139</v>
      </c>
      <c r="AU649" s="234" t="s">
        <v>83</v>
      </c>
      <c r="AV649" s="13" t="s">
        <v>83</v>
      </c>
      <c r="AW649" s="13" t="s">
        <v>35</v>
      </c>
      <c r="AX649" s="13" t="s">
        <v>73</v>
      </c>
      <c r="AY649" s="234" t="s">
        <v>128</v>
      </c>
    </row>
    <row r="650" s="13" customFormat="1">
      <c r="A650" s="13"/>
      <c r="B650" s="224"/>
      <c r="C650" s="225"/>
      <c r="D650" s="219" t="s">
        <v>139</v>
      </c>
      <c r="E650" s="226" t="s">
        <v>19</v>
      </c>
      <c r="F650" s="227" t="s">
        <v>725</v>
      </c>
      <c r="G650" s="225"/>
      <c r="H650" s="228">
        <v>495.51999999999998</v>
      </c>
      <c r="I650" s="229"/>
      <c r="J650" s="225"/>
      <c r="K650" s="225"/>
      <c r="L650" s="230"/>
      <c r="M650" s="231"/>
      <c r="N650" s="232"/>
      <c r="O650" s="232"/>
      <c r="P650" s="232"/>
      <c r="Q650" s="232"/>
      <c r="R650" s="232"/>
      <c r="S650" s="232"/>
      <c r="T650" s="23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4" t="s">
        <v>139</v>
      </c>
      <c r="AU650" s="234" t="s">
        <v>83</v>
      </c>
      <c r="AV650" s="13" t="s">
        <v>83</v>
      </c>
      <c r="AW650" s="13" t="s">
        <v>35</v>
      </c>
      <c r="AX650" s="13" t="s">
        <v>73</v>
      </c>
      <c r="AY650" s="234" t="s">
        <v>128</v>
      </c>
    </row>
    <row r="651" s="14" customFormat="1">
      <c r="A651" s="14"/>
      <c r="B651" s="235"/>
      <c r="C651" s="236"/>
      <c r="D651" s="219" t="s">
        <v>139</v>
      </c>
      <c r="E651" s="237" t="s">
        <v>19</v>
      </c>
      <c r="F651" s="238" t="s">
        <v>144</v>
      </c>
      <c r="G651" s="236"/>
      <c r="H651" s="239">
        <v>695.75999999999999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139</v>
      </c>
      <c r="AU651" s="245" t="s">
        <v>83</v>
      </c>
      <c r="AV651" s="14" t="s">
        <v>135</v>
      </c>
      <c r="AW651" s="14" t="s">
        <v>35</v>
      </c>
      <c r="AX651" s="14" t="s">
        <v>81</v>
      </c>
      <c r="AY651" s="245" t="s">
        <v>128</v>
      </c>
    </row>
    <row r="652" s="2" customFormat="1" ht="16.5" customHeight="1">
      <c r="A652" s="39"/>
      <c r="B652" s="40"/>
      <c r="C652" s="246" t="s">
        <v>726</v>
      </c>
      <c r="D652" s="246" t="s">
        <v>145</v>
      </c>
      <c r="E652" s="247" t="s">
        <v>727</v>
      </c>
      <c r="F652" s="248" t="s">
        <v>19</v>
      </c>
      <c r="G652" s="249" t="s">
        <v>147</v>
      </c>
      <c r="H652" s="250">
        <v>0.5</v>
      </c>
      <c r="I652" s="251"/>
      <c r="J652" s="252">
        <f>ROUND(I652*H652,2)</f>
        <v>0</v>
      </c>
      <c r="K652" s="248" t="s">
        <v>133</v>
      </c>
      <c r="L652" s="45"/>
      <c r="M652" s="253" t="s">
        <v>19</v>
      </c>
      <c r="N652" s="254" t="s">
        <v>44</v>
      </c>
      <c r="O652" s="85"/>
      <c r="P652" s="215">
        <f>O652*H652</f>
        <v>0</v>
      </c>
      <c r="Q652" s="215">
        <v>0.0011999999999999999</v>
      </c>
      <c r="R652" s="215">
        <f>Q652*H652</f>
        <v>0.00059999999999999995</v>
      </c>
      <c r="S652" s="215">
        <v>0</v>
      </c>
      <c r="T652" s="216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17" t="s">
        <v>135</v>
      </c>
      <c r="AT652" s="217" t="s">
        <v>145</v>
      </c>
      <c r="AU652" s="217" t="s">
        <v>83</v>
      </c>
      <c r="AY652" s="18" t="s">
        <v>128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8" t="s">
        <v>81</v>
      </c>
      <c r="BK652" s="218">
        <f>ROUND(I652*H652,2)</f>
        <v>0</v>
      </c>
      <c r="BL652" s="18" t="s">
        <v>135</v>
      </c>
      <c r="BM652" s="217" t="s">
        <v>728</v>
      </c>
    </row>
    <row r="653" s="2" customFormat="1">
      <c r="A653" s="39"/>
      <c r="B653" s="40"/>
      <c r="C653" s="41"/>
      <c r="D653" s="219" t="s">
        <v>137</v>
      </c>
      <c r="E653" s="41"/>
      <c r="F653" s="220" t="s">
        <v>729</v>
      </c>
      <c r="G653" s="41"/>
      <c r="H653" s="41"/>
      <c r="I653" s="221"/>
      <c r="J653" s="41"/>
      <c r="K653" s="41"/>
      <c r="L653" s="45"/>
      <c r="M653" s="222"/>
      <c r="N653" s="223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137</v>
      </c>
      <c r="AU653" s="18" t="s">
        <v>83</v>
      </c>
    </row>
    <row r="654" s="2" customFormat="1">
      <c r="A654" s="39"/>
      <c r="B654" s="40"/>
      <c r="C654" s="41"/>
      <c r="D654" s="255" t="s">
        <v>150</v>
      </c>
      <c r="E654" s="41"/>
      <c r="F654" s="256" t="s">
        <v>730</v>
      </c>
      <c r="G654" s="41"/>
      <c r="H654" s="41"/>
      <c r="I654" s="221"/>
      <c r="J654" s="41"/>
      <c r="K654" s="41"/>
      <c r="L654" s="45"/>
      <c r="M654" s="222"/>
      <c r="N654" s="223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150</v>
      </c>
      <c r="AU654" s="18" t="s">
        <v>83</v>
      </c>
    </row>
    <row r="655" s="2" customFormat="1" ht="16.5" customHeight="1">
      <c r="A655" s="39"/>
      <c r="B655" s="40"/>
      <c r="C655" s="246" t="s">
        <v>731</v>
      </c>
      <c r="D655" s="246" t="s">
        <v>145</v>
      </c>
      <c r="E655" s="247" t="s">
        <v>732</v>
      </c>
      <c r="F655" s="248" t="s">
        <v>19</v>
      </c>
      <c r="G655" s="249" t="s">
        <v>332</v>
      </c>
      <c r="H655" s="250">
        <v>38.859999999999999</v>
      </c>
      <c r="I655" s="251"/>
      <c r="J655" s="252">
        <f>ROUND(I655*H655,2)</f>
        <v>0</v>
      </c>
      <c r="K655" s="248" t="s">
        <v>133</v>
      </c>
      <c r="L655" s="45"/>
      <c r="M655" s="253" t="s">
        <v>19</v>
      </c>
      <c r="N655" s="254" t="s">
        <v>44</v>
      </c>
      <c r="O655" s="85"/>
      <c r="P655" s="215">
        <f>O655*H655</f>
        <v>0</v>
      </c>
      <c r="Q655" s="215">
        <v>0.00033</v>
      </c>
      <c r="R655" s="215">
        <f>Q655*H655</f>
        <v>0.0128238</v>
      </c>
      <c r="S655" s="215">
        <v>0</v>
      </c>
      <c r="T655" s="216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17" t="s">
        <v>135</v>
      </c>
      <c r="AT655" s="217" t="s">
        <v>145</v>
      </c>
      <c r="AU655" s="217" t="s">
        <v>83</v>
      </c>
      <c r="AY655" s="18" t="s">
        <v>128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8" t="s">
        <v>81</v>
      </c>
      <c r="BK655" s="218">
        <f>ROUND(I655*H655,2)</f>
        <v>0</v>
      </c>
      <c r="BL655" s="18" t="s">
        <v>135</v>
      </c>
      <c r="BM655" s="217" t="s">
        <v>733</v>
      </c>
    </row>
    <row r="656" s="2" customFormat="1">
      <c r="A656" s="39"/>
      <c r="B656" s="40"/>
      <c r="C656" s="41"/>
      <c r="D656" s="219" t="s">
        <v>137</v>
      </c>
      <c r="E656" s="41"/>
      <c r="F656" s="220" t="s">
        <v>734</v>
      </c>
      <c r="G656" s="41"/>
      <c r="H656" s="41"/>
      <c r="I656" s="221"/>
      <c r="J656" s="41"/>
      <c r="K656" s="41"/>
      <c r="L656" s="45"/>
      <c r="M656" s="222"/>
      <c r="N656" s="223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137</v>
      </c>
      <c r="AU656" s="18" t="s">
        <v>83</v>
      </c>
    </row>
    <row r="657" s="2" customFormat="1">
      <c r="A657" s="39"/>
      <c r="B657" s="40"/>
      <c r="C657" s="41"/>
      <c r="D657" s="255" t="s">
        <v>150</v>
      </c>
      <c r="E657" s="41"/>
      <c r="F657" s="256" t="s">
        <v>735</v>
      </c>
      <c r="G657" s="41"/>
      <c r="H657" s="41"/>
      <c r="I657" s="221"/>
      <c r="J657" s="41"/>
      <c r="K657" s="41"/>
      <c r="L657" s="45"/>
      <c r="M657" s="222"/>
      <c r="N657" s="223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150</v>
      </c>
      <c r="AU657" s="18" t="s">
        <v>83</v>
      </c>
    </row>
    <row r="658" s="13" customFormat="1">
      <c r="A658" s="13"/>
      <c r="B658" s="224"/>
      <c r="C658" s="225"/>
      <c r="D658" s="219" t="s">
        <v>139</v>
      </c>
      <c r="E658" s="226" t="s">
        <v>19</v>
      </c>
      <c r="F658" s="227" t="s">
        <v>705</v>
      </c>
      <c r="G658" s="225"/>
      <c r="H658" s="228">
        <v>7.3499999999999996</v>
      </c>
      <c r="I658" s="229"/>
      <c r="J658" s="225"/>
      <c r="K658" s="225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139</v>
      </c>
      <c r="AU658" s="234" t="s">
        <v>83</v>
      </c>
      <c r="AV658" s="13" t="s">
        <v>83</v>
      </c>
      <c r="AW658" s="13" t="s">
        <v>35</v>
      </c>
      <c r="AX658" s="13" t="s">
        <v>73</v>
      </c>
      <c r="AY658" s="234" t="s">
        <v>128</v>
      </c>
    </row>
    <row r="659" s="13" customFormat="1">
      <c r="A659" s="13"/>
      <c r="B659" s="224"/>
      <c r="C659" s="225"/>
      <c r="D659" s="219" t="s">
        <v>139</v>
      </c>
      <c r="E659" s="226" t="s">
        <v>19</v>
      </c>
      <c r="F659" s="227" t="s">
        <v>706</v>
      </c>
      <c r="G659" s="225"/>
      <c r="H659" s="228">
        <v>31.510000000000002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139</v>
      </c>
      <c r="AU659" s="234" t="s">
        <v>83</v>
      </c>
      <c r="AV659" s="13" t="s">
        <v>83</v>
      </c>
      <c r="AW659" s="13" t="s">
        <v>35</v>
      </c>
      <c r="AX659" s="13" t="s">
        <v>73</v>
      </c>
      <c r="AY659" s="234" t="s">
        <v>128</v>
      </c>
    </row>
    <row r="660" s="14" customFormat="1">
      <c r="A660" s="14"/>
      <c r="B660" s="235"/>
      <c r="C660" s="236"/>
      <c r="D660" s="219" t="s">
        <v>139</v>
      </c>
      <c r="E660" s="237" t="s">
        <v>19</v>
      </c>
      <c r="F660" s="238" t="s">
        <v>144</v>
      </c>
      <c r="G660" s="236"/>
      <c r="H660" s="239">
        <v>38.859999999999999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139</v>
      </c>
      <c r="AU660" s="245" t="s">
        <v>83</v>
      </c>
      <c r="AV660" s="14" t="s">
        <v>135</v>
      </c>
      <c r="AW660" s="14" t="s">
        <v>35</v>
      </c>
      <c r="AX660" s="14" t="s">
        <v>81</v>
      </c>
      <c r="AY660" s="245" t="s">
        <v>128</v>
      </c>
    </row>
    <row r="661" s="2" customFormat="1" ht="16.5" customHeight="1">
      <c r="A661" s="39"/>
      <c r="B661" s="40"/>
      <c r="C661" s="246" t="s">
        <v>736</v>
      </c>
      <c r="D661" s="246" t="s">
        <v>145</v>
      </c>
      <c r="E661" s="247" t="s">
        <v>737</v>
      </c>
      <c r="F661" s="248" t="s">
        <v>19</v>
      </c>
      <c r="G661" s="249" t="s">
        <v>332</v>
      </c>
      <c r="H661" s="250">
        <v>705.74000000000001</v>
      </c>
      <c r="I661" s="251"/>
      <c r="J661" s="252">
        <f>ROUND(I661*H661,2)</f>
        <v>0</v>
      </c>
      <c r="K661" s="248" t="s">
        <v>133</v>
      </c>
      <c r="L661" s="45"/>
      <c r="M661" s="253" t="s">
        <v>19</v>
      </c>
      <c r="N661" s="254" t="s">
        <v>44</v>
      </c>
      <c r="O661" s="85"/>
      <c r="P661" s="215">
        <f>O661*H661</f>
        <v>0</v>
      </c>
      <c r="Q661" s="215">
        <v>0.00011</v>
      </c>
      <c r="R661" s="215">
        <f>Q661*H661</f>
        <v>0.077631400000000003</v>
      </c>
      <c r="S661" s="215">
        <v>0</v>
      </c>
      <c r="T661" s="21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7" t="s">
        <v>135</v>
      </c>
      <c r="AT661" s="217" t="s">
        <v>145</v>
      </c>
      <c r="AU661" s="217" t="s">
        <v>83</v>
      </c>
      <c r="AY661" s="18" t="s">
        <v>128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8" t="s">
        <v>81</v>
      </c>
      <c r="BK661" s="218">
        <f>ROUND(I661*H661,2)</f>
        <v>0</v>
      </c>
      <c r="BL661" s="18" t="s">
        <v>135</v>
      </c>
      <c r="BM661" s="217" t="s">
        <v>738</v>
      </c>
    </row>
    <row r="662" s="2" customFormat="1">
      <c r="A662" s="39"/>
      <c r="B662" s="40"/>
      <c r="C662" s="41"/>
      <c r="D662" s="219" t="s">
        <v>137</v>
      </c>
      <c r="E662" s="41"/>
      <c r="F662" s="220" t="s">
        <v>739</v>
      </c>
      <c r="G662" s="41"/>
      <c r="H662" s="41"/>
      <c r="I662" s="221"/>
      <c r="J662" s="41"/>
      <c r="K662" s="41"/>
      <c r="L662" s="45"/>
      <c r="M662" s="222"/>
      <c r="N662" s="223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137</v>
      </c>
      <c r="AU662" s="18" t="s">
        <v>83</v>
      </c>
    </row>
    <row r="663" s="2" customFormat="1">
      <c r="A663" s="39"/>
      <c r="B663" s="40"/>
      <c r="C663" s="41"/>
      <c r="D663" s="255" t="s">
        <v>150</v>
      </c>
      <c r="E663" s="41"/>
      <c r="F663" s="256" t="s">
        <v>740</v>
      </c>
      <c r="G663" s="41"/>
      <c r="H663" s="41"/>
      <c r="I663" s="221"/>
      <c r="J663" s="41"/>
      <c r="K663" s="41"/>
      <c r="L663" s="45"/>
      <c r="M663" s="222"/>
      <c r="N663" s="223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150</v>
      </c>
      <c r="AU663" s="18" t="s">
        <v>83</v>
      </c>
    </row>
    <row r="664" s="13" customFormat="1">
      <c r="A664" s="13"/>
      <c r="B664" s="224"/>
      <c r="C664" s="225"/>
      <c r="D664" s="219" t="s">
        <v>139</v>
      </c>
      <c r="E664" s="226" t="s">
        <v>19</v>
      </c>
      <c r="F664" s="227" t="s">
        <v>712</v>
      </c>
      <c r="G664" s="225"/>
      <c r="H664" s="228">
        <v>705.74000000000001</v>
      </c>
      <c r="I664" s="229"/>
      <c r="J664" s="225"/>
      <c r="K664" s="225"/>
      <c r="L664" s="230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4" t="s">
        <v>139</v>
      </c>
      <c r="AU664" s="234" t="s">
        <v>83</v>
      </c>
      <c r="AV664" s="13" t="s">
        <v>83</v>
      </c>
      <c r="AW664" s="13" t="s">
        <v>35</v>
      </c>
      <c r="AX664" s="13" t="s">
        <v>81</v>
      </c>
      <c r="AY664" s="234" t="s">
        <v>128</v>
      </c>
    </row>
    <row r="665" s="2" customFormat="1" ht="16.5" customHeight="1">
      <c r="A665" s="39"/>
      <c r="B665" s="40"/>
      <c r="C665" s="246" t="s">
        <v>741</v>
      </c>
      <c r="D665" s="246" t="s">
        <v>145</v>
      </c>
      <c r="E665" s="247" t="s">
        <v>742</v>
      </c>
      <c r="F665" s="248" t="s">
        <v>19</v>
      </c>
      <c r="G665" s="249" t="s">
        <v>332</v>
      </c>
      <c r="H665" s="250">
        <v>909.84000000000003</v>
      </c>
      <c r="I665" s="251"/>
      <c r="J665" s="252">
        <f>ROUND(I665*H665,2)</f>
        <v>0</v>
      </c>
      <c r="K665" s="248" t="s">
        <v>133</v>
      </c>
      <c r="L665" s="45"/>
      <c r="M665" s="253" t="s">
        <v>19</v>
      </c>
      <c r="N665" s="254" t="s">
        <v>44</v>
      </c>
      <c r="O665" s="85"/>
      <c r="P665" s="215">
        <f>O665*H665</f>
        <v>0</v>
      </c>
      <c r="Q665" s="215">
        <v>0.00064999999999999997</v>
      </c>
      <c r="R665" s="215">
        <f>Q665*H665</f>
        <v>0.59139600000000003</v>
      </c>
      <c r="S665" s="215">
        <v>0</v>
      </c>
      <c r="T665" s="216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7" t="s">
        <v>135</v>
      </c>
      <c r="AT665" s="217" t="s">
        <v>145</v>
      </c>
      <c r="AU665" s="217" t="s">
        <v>83</v>
      </c>
      <c r="AY665" s="18" t="s">
        <v>128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8" t="s">
        <v>81</v>
      </c>
      <c r="BK665" s="218">
        <f>ROUND(I665*H665,2)</f>
        <v>0</v>
      </c>
      <c r="BL665" s="18" t="s">
        <v>135</v>
      </c>
      <c r="BM665" s="217" t="s">
        <v>743</v>
      </c>
    </row>
    <row r="666" s="2" customFormat="1">
      <c r="A666" s="39"/>
      <c r="B666" s="40"/>
      <c r="C666" s="41"/>
      <c r="D666" s="219" t="s">
        <v>137</v>
      </c>
      <c r="E666" s="41"/>
      <c r="F666" s="220" t="s">
        <v>744</v>
      </c>
      <c r="G666" s="41"/>
      <c r="H666" s="41"/>
      <c r="I666" s="221"/>
      <c r="J666" s="41"/>
      <c r="K666" s="41"/>
      <c r="L666" s="45"/>
      <c r="M666" s="222"/>
      <c r="N666" s="223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137</v>
      </c>
      <c r="AU666" s="18" t="s">
        <v>83</v>
      </c>
    </row>
    <row r="667" s="2" customFormat="1">
      <c r="A667" s="39"/>
      <c r="B667" s="40"/>
      <c r="C667" s="41"/>
      <c r="D667" s="255" t="s">
        <v>150</v>
      </c>
      <c r="E667" s="41"/>
      <c r="F667" s="256" t="s">
        <v>745</v>
      </c>
      <c r="G667" s="41"/>
      <c r="H667" s="41"/>
      <c r="I667" s="221"/>
      <c r="J667" s="41"/>
      <c r="K667" s="41"/>
      <c r="L667" s="45"/>
      <c r="M667" s="222"/>
      <c r="N667" s="223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150</v>
      </c>
      <c r="AU667" s="18" t="s">
        <v>83</v>
      </c>
    </row>
    <row r="668" s="13" customFormat="1">
      <c r="A668" s="13"/>
      <c r="B668" s="224"/>
      <c r="C668" s="225"/>
      <c r="D668" s="219" t="s">
        <v>139</v>
      </c>
      <c r="E668" s="226" t="s">
        <v>19</v>
      </c>
      <c r="F668" s="227" t="s">
        <v>718</v>
      </c>
      <c r="G668" s="225"/>
      <c r="H668" s="228">
        <v>909.84000000000003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139</v>
      </c>
      <c r="AU668" s="234" t="s">
        <v>83</v>
      </c>
      <c r="AV668" s="13" t="s">
        <v>83</v>
      </c>
      <c r="AW668" s="13" t="s">
        <v>35</v>
      </c>
      <c r="AX668" s="13" t="s">
        <v>81</v>
      </c>
      <c r="AY668" s="234" t="s">
        <v>128</v>
      </c>
    </row>
    <row r="669" s="2" customFormat="1" ht="16.5" customHeight="1">
      <c r="A669" s="39"/>
      <c r="B669" s="40"/>
      <c r="C669" s="246" t="s">
        <v>746</v>
      </c>
      <c r="D669" s="246" t="s">
        <v>145</v>
      </c>
      <c r="E669" s="247" t="s">
        <v>747</v>
      </c>
      <c r="F669" s="248" t="s">
        <v>19</v>
      </c>
      <c r="G669" s="249" t="s">
        <v>332</v>
      </c>
      <c r="H669" s="250">
        <v>695.75999999999999</v>
      </c>
      <c r="I669" s="251"/>
      <c r="J669" s="252">
        <f>ROUND(I669*H669,2)</f>
        <v>0</v>
      </c>
      <c r="K669" s="248" t="s">
        <v>133</v>
      </c>
      <c r="L669" s="45"/>
      <c r="M669" s="253" t="s">
        <v>19</v>
      </c>
      <c r="N669" s="254" t="s">
        <v>44</v>
      </c>
      <c r="O669" s="85"/>
      <c r="P669" s="215">
        <f>O669*H669</f>
        <v>0</v>
      </c>
      <c r="Q669" s="215">
        <v>0.00038000000000000002</v>
      </c>
      <c r="R669" s="215">
        <f>Q669*H669</f>
        <v>0.26438880000000003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135</v>
      </c>
      <c r="AT669" s="217" t="s">
        <v>145</v>
      </c>
      <c r="AU669" s="217" t="s">
        <v>83</v>
      </c>
      <c r="AY669" s="18" t="s">
        <v>128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81</v>
      </c>
      <c r="BK669" s="218">
        <f>ROUND(I669*H669,2)</f>
        <v>0</v>
      </c>
      <c r="BL669" s="18" t="s">
        <v>135</v>
      </c>
      <c r="BM669" s="217" t="s">
        <v>748</v>
      </c>
    </row>
    <row r="670" s="2" customFormat="1">
      <c r="A670" s="39"/>
      <c r="B670" s="40"/>
      <c r="C670" s="41"/>
      <c r="D670" s="219" t="s">
        <v>137</v>
      </c>
      <c r="E670" s="41"/>
      <c r="F670" s="220" t="s">
        <v>749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137</v>
      </c>
      <c r="AU670" s="18" t="s">
        <v>83</v>
      </c>
    </row>
    <row r="671" s="2" customFormat="1">
      <c r="A671" s="39"/>
      <c r="B671" s="40"/>
      <c r="C671" s="41"/>
      <c r="D671" s="255" t="s">
        <v>150</v>
      </c>
      <c r="E671" s="41"/>
      <c r="F671" s="256" t="s">
        <v>750</v>
      </c>
      <c r="G671" s="41"/>
      <c r="H671" s="41"/>
      <c r="I671" s="221"/>
      <c r="J671" s="41"/>
      <c r="K671" s="41"/>
      <c r="L671" s="45"/>
      <c r="M671" s="222"/>
      <c r="N671" s="223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150</v>
      </c>
      <c r="AU671" s="18" t="s">
        <v>83</v>
      </c>
    </row>
    <row r="672" s="13" customFormat="1">
      <c r="A672" s="13"/>
      <c r="B672" s="224"/>
      <c r="C672" s="225"/>
      <c r="D672" s="219" t="s">
        <v>139</v>
      </c>
      <c r="E672" s="226" t="s">
        <v>19</v>
      </c>
      <c r="F672" s="227" t="s">
        <v>724</v>
      </c>
      <c r="G672" s="225"/>
      <c r="H672" s="228">
        <v>200.24000000000001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139</v>
      </c>
      <c r="AU672" s="234" t="s">
        <v>83</v>
      </c>
      <c r="AV672" s="13" t="s">
        <v>83</v>
      </c>
      <c r="AW672" s="13" t="s">
        <v>35</v>
      </c>
      <c r="AX672" s="13" t="s">
        <v>73</v>
      </c>
      <c r="AY672" s="234" t="s">
        <v>128</v>
      </c>
    </row>
    <row r="673" s="13" customFormat="1">
      <c r="A673" s="13"/>
      <c r="B673" s="224"/>
      <c r="C673" s="225"/>
      <c r="D673" s="219" t="s">
        <v>139</v>
      </c>
      <c r="E673" s="226" t="s">
        <v>19</v>
      </c>
      <c r="F673" s="227" t="s">
        <v>725</v>
      </c>
      <c r="G673" s="225"/>
      <c r="H673" s="228">
        <v>495.51999999999998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4" t="s">
        <v>139</v>
      </c>
      <c r="AU673" s="234" t="s">
        <v>83</v>
      </c>
      <c r="AV673" s="13" t="s">
        <v>83</v>
      </c>
      <c r="AW673" s="13" t="s">
        <v>35</v>
      </c>
      <c r="AX673" s="13" t="s">
        <v>73</v>
      </c>
      <c r="AY673" s="234" t="s">
        <v>128</v>
      </c>
    </row>
    <row r="674" s="14" customFormat="1">
      <c r="A674" s="14"/>
      <c r="B674" s="235"/>
      <c r="C674" s="236"/>
      <c r="D674" s="219" t="s">
        <v>139</v>
      </c>
      <c r="E674" s="237" t="s">
        <v>19</v>
      </c>
      <c r="F674" s="238" t="s">
        <v>144</v>
      </c>
      <c r="G674" s="236"/>
      <c r="H674" s="239">
        <v>695.75999999999999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139</v>
      </c>
      <c r="AU674" s="245" t="s">
        <v>83</v>
      </c>
      <c r="AV674" s="14" t="s">
        <v>135</v>
      </c>
      <c r="AW674" s="14" t="s">
        <v>35</v>
      </c>
      <c r="AX674" s="14" t="s">
        <v>81</v>
      </c>
      <c r="AY674" s="245" t="s">
        <v>128</v>
      </c>
    </row>
    <row r="675" s="2" customFormat="1" ht="16.5" customHeight="1">
      <c r="A675" s="39"/>
      <c r="B675" s="40"/>
      <c r="C675" s="246" t="s">
        <v>751</v>
      </c>
      <c r="D675" s="246" t="s">
        <v>145</v>
      </c>
      <c r="E675" s="247" t="s">
        <v>752</v>
      </c>
      <c r="F675" s="248" t="s">
        <v>19</v>
      </c>
      <c r="G675" s="249" t="s">
        <v>147</v>
      </c>
      <c r="H675" s="250">
        <v>0.5</v>
      </c>
      <c r="I675" s="251"/>
      <c r="J675" s="252">
        <f>ROUND(I675*H675,2)</f>
        <v>0</v>
      </c>
      <c r="K675" s="248" t="s">
        <v>133</v>
      </c>
      <c r="L675" s="45"/>
      <c r="M675" s="253" t="s">
        <v>19</v>
      </c>
      <c r="N675" s="254" t="s">
        <v>44</v>
      </c>
      <c r="O675" s="85"/>
      <c r="P675" s="215">
        <f>O675*H675</f>
        <v>0</v>
      </c>
      <c r="Q675" s="215">
        <v>0.0025999999999999999</v>
      </c>
      <c r="R675" s="215">
        <f>Q675*H675</f>
        <v>0.0012999999999999999</v>
      </c>
      <c r="S675" s="215">
        <v>0</v>
      </c>
      <c r="T675" s="21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17" t="s">
        <v>135</v>
      </c>
      <c r="AT675" s="217" t="s">
        <v>145</v>
      </c>
      <c r="AU675" s="217" t="s">
        <v>83</v>
      </c>
      <c r="AY675" s="18" t="s">
        <v>128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8" t="s">
        <v>81</v>
      </c>
      <c r="BK675" s="218">
        <f>ROUND(I675*H675,2)</f>
        <v>0</v>
      </c>
      <c r="BL675" s="18" t="s">
        <v>135</v>
      </c>
      <c r="BM675" s="217" t="s">
        <v>753</v>
      </c>
    </row>
    <row r="676" s="2" customFormat="1">
      <c r="A676" s="39"/>
      <c r="B676" s="40"/>
      <c r="C676" s="41"/>
      <c r="D676" s="219" t="s">
        <v>137</v>
      </c>
      <c r="E676" s="41"/>
      <c r="F676" s="220" t="s">
        <v>754</v>
      </c>
      <c r="G676" s="41"/>
      <c r="H676" s="41"/>
      <c r="I676" s="221"/>
      <c r="J676" s="41"/>
      <c r="K676" s="41"/>
      <c r="L676" s="45"/>
      <c r="M676" s="222"/>
      <c r="N676" s="223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137</v>
      </c>
      <c r="AU676" s="18" t="s">
        <v>83</v>
      </c>
    </row>
    <row r="677" s="2" customFormat="1">
      <c r="A677" s="39"/>
      <c r="B677" s="40"/>
      <c r="C677" s="41"/>
      <c r="D677" s="255" t="s">
        <v>150</v>
      </c>
      <c r="E677" s="41"/>
      <c r="F677" s="256" t="s">
        <v>755</v>
      </c>
      <c r="G677" s="41"/>
      <c r="H677" s="41"/>
      <c r="I677" s="221"/>
      <c r="J677" s="41"/>
      <c r="K677" s="41"/>
      <c r="L677" s="45"/>
      <c r="M677" s="222"/>
      <c r="N677" s="223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150</v>
      </c>
      <c r="AU677" s="18" t="s">
        <v>83</v>
      </c>
    </row>
    <row r="678" s="2" customFormat="1" ht="16.5" customHeight="1">
      <c r="A678" s="39"/>
      <c r="B678" s="40"/>
      <c r="C678" s="246" t="s">
        <v>756</v>
      </c>
      <c r="D678" s="246" t="s">
        <v>145</v>
      </c>
      <c r="E678" s="247" t="s">
        <v>757</v>
      </c>
      <c r="F678" s="248" t="s">
        <v>19</v>
      </c>
      <c r="G678" s="249" t="s">
        <v>332</v>
      </c>
      <c r="H678" s="250">
        <v>38.840000000000003</v>
      </c>
      <c r="I678" s="251"/>
      <c r="J678" s="252">
        <f>ROUND(I678*H678,2)</f>
        <v>0</v>
      </c>
      <c r="K678" s="248" t="s">
        <v>133</v>
      </c>
      <c r="L678" s="45"/>
      <c r="M678" s="253" t="s">
        <v>19</v>
      </c>
      <c r="N678" s="254" t="s">
        <v>44</v>
      </c>
      <c r="O678" s="85"/>
      <c r="P678" s="215">
        <f>O678*H678</f>
        <v>0</v>
      </c>
      <c r="Q678" s="215">
        <v>0.1295</v>
      </c>
      <c r="R678" s="215">
        <f>Q678*H678</f>
        <v>5.0297800000000006</v>
      </c>
      <c r="S678" s="215">
        <v>0</v>
      </c>
      <c r="T678" s="216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7" t="s">
        <v>135</v>
      </c>
      <c r="AT678" s="217" t="s">
        <v>145</v>
      </c>
      <c r="AU678" s="217" t="s">
        <v>83</v>
      </c>
      <c r="AY678" s="18" t="s">
        <v>128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8" t="s">
        <v>81</v>
      </c>
      <c r="BK678" s="218">
        <f>ROUND(I678*H678,2)</f>
        <v>0</v>
      </c>
      <c r="BL678" s="18" t="s">
        <v>135</v>
      </c>
      <c r="BM678" s="217" t="s">
        <v>758</v>
      </c>
    </row>
    <row r="679" s="2" customFormat="1">
      <c r="A679" s="39"/>
      <c r="B679" s="40"/>
      <c r="C679" s="41"/>
      <c r="D679" s="219" t="s">
        <v>137</v>
      </c>
      <c r="E679" s="41"/>
      <c r="F679" s="220" t="s">
        <v>759</v>
      </c>
      <c r="G679" s="41"/>
      <c r="H679" s="41"/>
      <c r="I679" s="221"/>
      <c r="J679" s="41"/>
      <c r="K679" s="41"/>
      <c r="L679" s="45"/>
      <c r="M679" s="222"/>
      <c r="N679" s="223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137</v>
      </c>
      <c r="AU679" s="18" t="s">
        <v>83</v>
      </c>
    </row>
    <row r="680" s="2" customFormat="1">
      <c r="A680" s="39"/>
      <c r="B680" s="40"/>
      <c r="C680" s="41"/>
      <c r="D680" s="255" t="s">
        <v>150</v>
      </c>
      <c r="E680" s="41"/>
      <c r="F680" s="256" t="s">
        <v>760</v>
      </c>
      <c r="G680" s="41"/>
      <c r="H680" s="41"/>
      <c r="I680" s="221"/>
      <c r="J680" s="41"/>
      <c r="K680" s="41"/>
      <c r="L680" s="45"/>
      <c r="M680" s="222"/>
      <c r="N680" s="223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150</v>
      </c>
      <c r="AU680" s="18" t="s">
        <v>83</v>
      </c>
    </row>
    <row r="681" s="13" customFormat="1">
      <c r="A681" s="13"/>
      <c r="B681" s="224"/>
      <c r="C681" s="225"/>
      <c r="D681" s="219" t="s">
        <v>139</v>
      </c>
      <c r="E681" s="226" t="s">
        <v>19</v>
      </c>
      <c r="F681" s="227" t="s">
        <v>761</v>
      </c>
      <c r="G681" s="225"/>
      <c r="H681" s="228">
        <v>29.91</v>
      </c>
      <c r="I681" s="229"/>
      <c r="J681" s="225"/>
      <c r="K681" s="225"/>
      <c r="L681" s="230"/>
      <c r="M681" s="231"/>
      <c r="N681" s="232"/>
      <c r="O681" s="232"/>
      <c r="P681" s="232"/>
      <c r="Q681" s="232"/>
      <c r="R681" s="232"/>
      <c r="S681" s="232"/>
      <c r="T681" s="23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4" t="s">
        <v>139</v>
      </c>
      <c r="AU681" s="234" t="s">
        <v>83</v>
      </c>
      <c r="AV681" s="13" t="s">
        <v>83</v>
      </c>
      <c r="AW681" s="13" t="s">
        <v>35</v>
      </c>
      <c r="AX681" s="13" t="s">
        <v>73</v>
      </c>
      <c r="AY681" s="234" t="s">
        <v>128</v>
      </c>
    </row>
    <row r="682" s="13" customFormat="1">
      <c r="A682" s="13"/>
      <c r="B682" s="224"/>
      <c r="C682" s="225"/>
      <c r="D682" s="219" t="s">
        <v>139</v>
      </c>
      <c r="E682" s="226" t="s">
        <v>19</v>
      </c>
      <c r="F682" s="227" t="s">
        <v>762</v>
      </c>
      <c r="G682" s="225"/>
      <c r="H682" s="228">
        <v>8.9299999999999997</v>
      </c>
      <c r="I682" s="229"/>
      <c r="J682" s="225"/>
      <c r="K682" s="225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139</v>
      </c>
      <c r="AU682" s="234" t="s">
        <v>83</v>
      </c>
      <c r="AV682" s="13" t="s">
        <v>83</v>
      </c>
      <c r="AW682" s="13" t="s">
        <v>35</v>
      </c>
      <c r="AX682" s="13" t="s">
        <v>73</v>
      </c>
      <c r="AY682" s="234" t="s">
        <v>128</v>
      </c>
    </row>
    <row r="683" s="14" customFormat="1">
      <c r="A683" s="14"/>
      <c r="B683" s="235"/>
      <c r="C683" s="236"/>
      <c r="D683" s="219" t="s">
        <v>139</v>
      </c>
      <c r="E683" s="237" t="s">
        <v>19</v>
      </c>
      <c r="F683" s="238" t="s">
        <v>144</v>
      </c>
      <c r="G683" s="236"/>
      <c r="H683" s="239">
        <v>38.840000000000003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139</v>
      </c>
      <c r="AU683" s="245" t="s">
        <v>83</v>
      </c>
      <c r="AV683" s="14" t="s">
        <v>135</v>
      </c>
      <c r="AW683" s="14" t="s">
        <v>35</v>
      </c>
      <c r="AX683" s="14" t="s">
        <v>81</v>
      </c>
      <c r="AY683" s="245" t="s">
        <v>128</v>
      </c>
    </row>
    <row r="684" s="2" customFormat="1" ht="16.5" customHeight="1">
      <c r="A684" s="39"/>
      <c r="B684" s="40"/>
      <c r="C684" s="205" t="s">
        <v>763</v>
      </c>
      <c r="D684" s="205" t="s">
        <v>130</v>
      </c>
      <c r="E684" s="206" t="s">
        <v>764</v>
      </c>
      <c r="F684" s="207" t="s">
        <v>19</v>
      </c>
      <c r="G684" s="208" t="s">
        <v>332</v>
      </c>
      <c r="H684" s="209">
        <v>38.840000000000003</v>
      </c>
      <c r="I684" s="210"/>
      <c r="J684" s="211">
        <f>ROUND(I684*H684,2)</f>
        <v>0</v>
      </c>
      <c r="K684" s="207" t="s">
        <v>133</v>
      </c>
      <c r="L684" s="212"/>
      <c r="M684" s="213" t="s">
        <v>19</v>
      </c>
      <c r="N684" s="214" t="s">
        <v>44</v>
      </c>
      <c r="O684" s="85"/>
      <c r="P684" s="215">
        <f>O684*H684</f>
        <v>0</v>
      </c>
      <c r="Q684" s="215">
        <v>0.044999999999999998</v>
      </c>
      <c r="R684" s="215">
        <f>Q684*H684</f>
        <v>1.7478</v>
      </c>
      <c r="S684" s="215">
        <v>0</v>
      </c>
      <c r="T684" s="216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17" t="s">
        <v>134</v>
      </c>
      <c r="AT684" s="217" t="s">
        <v>130</v>
      </c>
      <c r="AU684" s="217" t="s">
        <v>83</v>
      </c>
      <c r="AY684" s="18" t="s">
        <v>128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8" t="s">
        <v>81</v>
      </c>
      <c r="BK684" s="218">
        <f>ROUND(I684*H684,2)</f>
        <v>0</v>
      </c>
      <c r="BL684" s="18" t="s">
        <v>135</v>
      </c>
      <c r="BM684" s="217" t="s">
        <v>765</v>
      </c>
    </row>
    <row r="685" s="2" customFormat="1">
      <c r="A685" s="39"/>
      <c r="B685" s="40"/>
      <c r="C685" s="41"/>
      <c r="D685" s="219" t="s">
        <v>137</v>
      </c>
      <c r="E685" s="41"/>
      <c r="F685" s="220" t="s">
        <v>766</v>
      </c>
      <c r="G685" s="41"/>
      <c r="H685" s="41"/>
      <c r="I685" s="221"/>
      <c r="J685" s="41"/>
      <c r="K685" s="41"/>
      <c r="L685" s="45"/>
      <c r="M685" s="222"/>
      <c r="N685" s="223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137</v>
      </c>
      <c r="AU685" s="18" t="s">
        <v>83</v>
      </c>
    </row>
    <row r="686" s="13" customFormat="1">
      <c r="A686" s="13"/>
      <c r="B686" s="224"/>
      <c r="C686" s="225"/>
      <c r="D686" s="219" t="s">
        <v>139</v>
      </c>
      <c r="E686" s="226" t="s">
        <v>19</v>
      </c>
      <c r="F686" s="227" t="s">
        <v>761</v>
      </c>
      <c r="G686" s="225"/>
      <c r="H686" s="228">
        <v>29.91</v>
      </c>
      <c r="I686" s="229"/>
      <c r="J686" s="225"/>
      <c r="K686" s="225"/>
      <c r="L686" s="230"/>
      <c r="M686" s="231"/>
      <c r="N686" s="232"/>
      <c r="O686" s="232"/>
      <c r="P686" s="232"/>
      <c r="Q686" s="232"/>
      <c r="R686" s="232"/>
      <c r="S686" s="232"/>
      <c r="T686" s="23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4" t="s">
        <v>139</v>
      </c>
      <c r="AU686" s="234" t="s">
        <v>83</v>
      </c>
      <c r="AV686" s="13" t="s">
        <v>83</v>
      </c>
      <c r="AW686" s="13" t="s">
        <v>35</v>
      </c>
      <c r="AX686" s="13" t="s">
        <v>73</v>
      </c>
      <c r="AY686" s="234" t="s">
        <v>128</v>
      </c>
    </row>
    <row r="687" s="13" customFormat="1">
      <c r="A687" s="13"/>
      <c r="B687" s="224"/>
      <c r="C687" s="225"/>
      <c r="D687" s="219" t="s">
        <v>139</v>
      </c>
      <c r="E687" s="226" t="s">
        <v>19</v>
      </c>
      <c r="F687" s="227" t="s">
        <v>762</v>
      </c>
      <c r="G687" s="225"/>
      <c r="H687" s="228">
        <v>8.9299999999999997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139</v>
      </c>
      <c r="AU687" s="234" t="s">
        <v>83</v>
      </c>
      <c r="AV687" s="13" t="s">
        <v>83</v>
      </c>
      <c r="AW687" s="13" t="s">
        <v>35</v>
      </c>
      <c r="AX687" s="13" t="s">
        <v>73</v>
      </c>
      <c r="AY687" s="234" t="s">
        <v>128</v>
      </c>
    </row>
    <row r="688" s="14" customFormat="1">
      <c r="A688" s="14"/>
      <c r="B688" s="235"/>
      <c r="C688" s="236"/>
      <c r="D688" s="219" t="s">
        <v>139</v>
      </c>
      <c r="E688" s="237" t="s">
        <v>19</v>
      </c>
      <c r="F688" s="238" t="s">
        <v>144</v>
      </c>
      <c r="G688" s="236"/>
      <c r="H688" s="239">
        <v>38.840000000000003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139</v>
      </c>
      <c r="AU688" s="245" t="s">
        <v>83</v>
      </c>
      <c r="AV688" s="14" t="s">
        <v>135</v>
      </c>
      <c r="AW688" s="14" t="s">
        <v>35</v>
      </c>
      <c r="AX688" s="14" t="s">
        <v>81</v>
      </c>
      <c r="AY688" s="245" t="s">
        <v>128</v>
      </c>
    </row>
    <row r="689" s="2" customFormat="1" ht="16.5" customHeight="1">
      <c r="A689" s="39"/>
      <c r="B689" s="40"/>
      <c r="C689" s="246" t="s">
        <v>767</v>
      </c>
      <c r="D689" s="246" t="s">
        <v>145</v>
      </c>
      <c r="E689" s="247" t="s">
        <v>768</v>
      </c>
      <c r="F689" s="248" t="s">
        <v>19</v>
      </c>
      <c r="G689" s="249" t="s">
        <v>332</v>
      </c>
      <c r="H689" s="250">
        <v>2721.0999999999999</v>
      </c>
      <c r="I689" s="251"/>
      <c r="J689" s="252">
        <f>ROUND(I689*H689,2)</f>
        <v>0</v>
      </c>
      <c r="K689" s="248" t="s">
        <v>133</v>
      </c>
      <c r="L689" s="45"/>
      <c r="M689" s="253" t="s">
        <v>19</v>
      </c>
      <c r="N689" s="254" t="s">
        <v>44</v>
      </c>
      <c r="O689" s="85"/>
      <c r="P689" s="215">
        <f>O689*H689</f>
        <v>0</v>
      </c>
      <c r="Q689" s="215">
        <v>0.14066999999999999</v>
      </c>
      <c r="R689" s="215">
        <f>Q689*H689</f>
        <v>382.77713699999998</v>
      </c>
      <c r="S689" s="215">
        <v>0</v>
      </c>
      <c r="T689" s="216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17" t="s">
        <v>135</v>
      </c>
      <c r="AT689" s="217" t="s">
        <v>145</v>
      </c>
      <c r="AU689" s="217" t="s">
        <v>83</v>
      </c>
      <c r="AY689" s="18" t="s">
        <v>128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8" t="s">
        <v>81</v>
      </c>
      <c r="BK689" s="218">
        <f>ROUND(I689*H689,2)</f>
        <v>0</v>
      </c>
      <c r="BL689" s="18" t="s">
        <v>135</v>
      </c>
      <c r="BM689" s="217" t="s">
        <v>769</v>
      </c>
    </row>
    <row r="690" s="2" customFormat="1">
      <c r="A690" s="39"/>
      <c r="B690" s="40"/>
      <c r="C690" s="41"/>
      <c r="D690" s="219" t="s">
        <v>137</v>
      </c>
      <c r="E690" s="41"/>
      <c r="F690" s="220" t="s">
        <v>770</v>
      </c>
      <c r="G690" s="41"/>
      <c r="H690" s="41"/>
      <c r="I690" s="221"/>
      <c r="J690" s="41"/>
      <c r="K690" s="41"/>
      <c r="L690" s="45"/>
      <c r="M690" s="222"/>
      <c r="N690" s="223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137</v>
      </c>
      <c r="AU690" s="18" t="s">
        <v>83</v>
      </c>
    </row>
    <row r="691" s="2" customFormat="1">
      <c r="A691" s="39"/>
      <c r="B691" s="40"/>
      <c r="C691" s="41"/>
      <c r="D691" s="255" t="s">
        <v>150</v>
      </c>
      <c r="E691" s="41"/>
      <c r="F691" s="256" t="s">
        <v>771</v>
      </c>
      <c r="G691" s="41"/>
      <c r="H691" s="41"/>
      <c r="I691" s="221"/>
      <c r="J691" s="41"/>
      <c r="K691" s="41"/>
      <c r="L691" s="45"/>
      <c r="M691" s="222"/>
      <c r="N691" s="223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150</v>
      </c>
      <c r="AU691" s="18" t="s">
        <v>83</v>
      </c>
    </row>
    <row r="692" s="13" customFormat="1">
      <c r="A692" s="13"/>
      <c r="B692" s="224"/>
      <c r="C692" s="225"/>
      <c r="D692" s="219" t="s">
        <v>139</v>
      </c>
      <c r="E692" s="226" t="s">
        <v>19</v>
      </c>
      <c r="F692" s="227" t="s">
        <v>772</v>
      </c>
      <c r="G692" s="225"/>
      <c r="H692" s="228">
        <v>2049.5599999999999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139</v>
      </c>
      <c r="AU692" s="234" t="s">
        <v>83</v>
      </c>
      <c r="AV692" s="13" t="s">
        <v>83</v>
      </c>
      <c r="AW692" s="13" t="s">
        <v>35</v>
      </c>
      <c r="AX692" s="13" t="s">
        <v>73</v>
      </c>
      <c r="AY692" s="234" t="s">
        <v>128</v>
      </c>
    </row>
    <row r="693" s="13" customFormat="1">
      <c r="A693" s="13"/>
      <c r="B693" s="224"/>
      <c r="C693" s="225"/>
      <c r="D693" s="219" t="s">
        <v>139</v>
      </c>
      <c r="E693" s="226" t="s">
        <v>19</v>
      </c>
      <c r="F693" s="227" t="s">
        <v>773</v>
      </c>
      <c r="G693" s="225"/>
      <c r="H693" s="228">
        <v>76.680000000000007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139</v>
      </c>
      <c r="AU693" s="234" t="s">
        <v>83</v>
      </c>
      <c r="AV693" s="13" t="s">
        <v>83</v>
      </c>
      <c r="AW693" s="13" t="s">
        <v>35</v>
      </c>
      <c r="AX693" s="13" t="s">
        <v>73</v>
      </c>
      <c r="AY693" s="234" t="s">
        <v>128</v>
      </c>
    </row>
    <row r="694" s="13" customFormat="1">
      <c r="A694" s="13"/>
      <c r="B694" s="224"/>
      <c r="C694" s="225"/>
      <c r="D694" s="219" t="s">
        <v>139</v>
      </c>
      <c r="E694" s="226" t="s">
        <v>19</v>
      </c>
      <c r="F694" s="227" t="s">
        <v>774</v>
      </c>
      <c r="G694" s="225"/>
      <c r="H694" s="228">
        <v>37.640000000000001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139</v>
      </c>
      <c r="AU694" s="234" t="s">
        <v>83</v>
      </c>
      <c r="AV694" s="13" t="s">
        <v>83</v>
      </c>
      <c r="AW694" s="13" t="s">
        <v>35</v>
      </c>
      <c r="AX694" s="13" t="s">
        <v>73</v>
      </c>
      <c r="AY694" s="234" t="s">
        <v>128</v>
      </c>
    </row>
    <row r="695" s="13" customFormat="1">
      <c r="A695" s="13"/>
      <c r="B695" s="224"/>
      <c r="C695" s="225"/>
      <c r="D695" s="219" t="s">
        <v>139</v>
      </c>
      <c r="E695" s="226" t="s">
        <v>19</v>
      </c>
      <c r="F695" s="227" t="s">
        <v>775</v>
      </c>
      <c r="G695" s="225"/>
      <c r="H695" s="228">
        <v>173.93000000000001</v>
      </c>
      <c r="I695" s="229"/>
      <c r="J695" s="225"/>
      <c r="K695" s="225"/>
      <c r="L695" s="230"/>
      <c r="M695" s="231"/>
      <c r="N695" s="232"/>
      <c r="O695" s="232"/>
      <c r="P695" s="232"/>
      <c r="Q695" s="232"/>
      <c r="R695" s="232"/>
      <c r="S695" s="232"/>
      <c r="T695" s="23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4" t="s">
        <v>139</v>
      </c>
      <c r="AU695" s="234" t="s">
        <v>83</v>
      </c>
      <c r="AV695" s="13" t="s">
        <v>83</v>
      </c>
      <c r="AW695" s="13" t="s">
        <v>35</v>
      </c>
      <c r="AX695" s="13" t="s">
        <v>73</v>
      </c>
      <c r="AY695" s="234" t="s">
        <v>128</v>
      </c>
    </row>
    <row r="696" s="13" customFormat="1">
      <c r="A696" s="13"/>
      <c r="B696" s="224"/>
      <c r="C696" s="225"/>
      <c r="D696" s="219" t="s">
        <v>139</v>
      </c>
      <c r="E696" s="226" t="s">
        <v>19</v>
      </c>
      <c r="F696" s="227" t="s">
        <v>776</v>
      </c>
      <c r="G696" s="225"/>
      <c r="H696" s="228">
        <v>28.52</v>
      </c>
      <c r="I696" s="229"/>
      <c r="J696" s="225"/>
      <c r="K696" s="225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139</v>
      </c>
      <c r="AU696" s="234" t="s">
        <v>83</v>
      </c>
      <c r="AV696" s="13" t="s">
        <v>83</v>
      </c>
      <c r="AW696" s="13" t="s">
        <v>35</v>
      </c>
      <c r="AX696" s="13" t="s">
        <v>73</v>
      </c>
      <c r="AY696" s="234" t="s">
        <v>128</v>
      </c>
    </row>
    <row r="697" s="13" customFormat="1">
      <c r="A697" s="13"/>
      <c r="B697" s="224"/>
      <c r="C697" s="225"/>
      <c r="D697" s="219" t="s">
        <v>139</v>
      </c>
      <c r="E697" s="226" t="s">
        <v>19</v>
      </c>
      <c r="F697" s="227" t="s">
        <v>777</v>
      </c>
      <c r="G697" s="225"/>
      <c r="H697" s="228">
        <v>37.049999999999997</v>
      </c>
      <c r="I697" s="229"/>
      <c r="J697" s="225"/>
      <c r="K697" s="225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139</v>
      </c>
      <c r="AU697" s="234" t="s">
        <v>83</v>
      </c>
      <c r="AV697" s="13" t="s">
        <v>83</v>
      </c>
      <c r="AW697" s="13" t="s">
        <v>35</v>
      </c>
      <c r="AX697" s="13" t="s">
        <v>73</v>
      </c>
      <c r="AY697" s="234" t="s">
        <v>128</v>
      </c>
    </row>
    <row r="698" s="13" customFormat="1">
      <c r="A698" s="13"/>
      <c r="B698" s="224"/>
      <c r="C698" s="225"/>
      <c r="D698" s="219" t="s">
        <v>139</v>
      </c>
      <c r="E698" s="226" t="s">
        <v>19</v>
      </c>
      <c r="F698" s="227" t="s">
        <v>778</v>
      </c>
      <c r="G698" s="225"/>
      <c r="H698" s="228">
        <v>235.61000000000001</v>
      </c>
      <c r="I698" s="229"/>
      <c r="J698" s="225"/>
      <c r="K698" s="225"/>
      <c r="L698" s="230"/>
      <c r="M698" s="231"/>
      <c r="N698" s="232"/>
      <c r="O698" s="232"/>
      <c r="P698" s="232"/>
      <c r="Q698" s="232"/>
      <c r="R698" s="232"/>
      <c r="S698" s="232"/>
      <c r="T698" s="23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4" t="s">
        <v>139</v>
      </c>
      <c r="AU698" s="234" t="s">
        <v>83</v>
      </c>
      <c r="AV698" s="13" t="s">
        <v>83</v>
      </c>
      <c r="AW698" s="13" t="s">
        <v>35</v>
      </c>
      <c r="AX698" s="13" t="s">
        <v>73</v>
      </c>
      <c r="AY698" s="234" t="s">
        <v>128</v>
      </c>
    </row>
    <row r="699" s="13" customFormat="1">
      <c r="A699" s="13"/>
      <c r="B699" s="224"/>
      <c r="C699" s="225"/>
      <c r="D699" s="219" t="s">
        <v>139</v>
      </c>
      <c r="E699" s="226" t="s">
        <v>19</v>
      </c>
      <c r="F699" s="227" t="s">
        <v>779</v>
      </c>
      <c r="G699" s="225"/>
      <c r="H699" s="228">
        <v>82.109999999999999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4" t="s">
        <v>139</v>
      </c>
      <c r="AU699" s="234" t="s">
        <v>83</v>
      </c>
      <c r="AV699" s="13" t="s">
        <v>83</v>
      </c>
      <c r="AW699" s="13" t="s">
        <v>35</v>
      </c>
      <c r="AX699" s="13" t="s">
        <v>73</v>
      </c>
      <c r="AY699" s="234" t="s">
        <v>128</v>
      </c>
    </row>
    <row r="700" s="14" customFormat="1">
      <c r="A700" s="14"/>
      <c r="B700" s="235"/>
      <c r="C700" s="236"/>
      <c r="D700" s="219" t="s">
        <v>139</v>
      </c>
      <c r="E700" s="237" t="s">
        <v>19</v>
      </c>
      <c r="F700" s="238" t="s">
        <v>144</v>
      </c>
      <c r="G700" s="236"/>
      <c r="H700" s="239">
        <v>2721.0999999999999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139</v>
      </c>
      <c r="AU700" s="245" t="s">
        <v>83</v>
      </c>
      <c r="AV700" s="14" t="s">
        <v>135</v>
      </c>
      <c r="AW700" s="14" t="s">
        <v>35</v>
      </c>
      <c r="AX700" s="14" t="s">
        <v>81</v>
      </c>
      <c r="AY700" s="245" t="s">
        <v>128</v>
      </c>
    </row>
    <row r="701" s="2" customFormat="1" ht="16.5" customHeight="1">
      <c r="A701" s="39"/>
      <c r="B701" s="40"/>
      <c r="C701" s="205" t="s">
        <v>780</v>
      </c>
      <c r="D701" s="205" t="s">
        <v>130</v>
      </c>
      <c r="E701" s="206" t="s">
        <v>781</v>
      </c>
      <c r="F701" s="207" t="s">
        <v>19</v>
      </c>
      <c r="G701" s="208" t="s">
        <v>332</v>
      </c>
      <c r="H701" s="209">
        <v>2090.5509999999999</v>
      </c>
      <c r="I701" s="210"/>
      <c r="J701" s="211">
        <f>ROUND(I701*H701,2)</f>
        <v>0</v>
      </c>
      <c r="K701" s="207" t="s">
        <v>133</v>
      </c>
      <c r="L701" s="212"/>
      <c r="M701" s="213" t="s">
        <v>19</v>
      </c>
      <c r="N701" s="214" t="s">
        <v>44</v>
      </c>
      <c r="O701" s="85"/>
      <c r="P701" s="215">
        <f>O701*H701</f>
        <v>0</v>
      </c>
      <c r="Q701" s="215">
        <v>0.104</v>
      </c>
      <c r="R701" s="215">
        <f>Q701*H701</f>
        <v>217.41730399999997</v>
      </c>
      <c r="S701" s="215">
        <v>0</v>
      </c>
      <c r="T701" s="216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17" t="s">
        <v>134</v>
      </c>
      <c r="AT701" s="217" t="s">
        <v>130</v>
      </c>
      <c r="AU701" s="217" t="s">
        <v>83</v>
      </c>
      <c r="AY701" s="18" t="s">
        <v>128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8" t="s">
        <v>81</v>
      </c>
      <c r="BK701" s="218">
        <f>ROUND(I701*H701,2)</f>
        <v>0</v>
      </c>
      <c r="BL701" s="18" t="s">
        <v>135</v>
      </c>
      <c r="BM701" s="217" t="s">
        <v>782</v>
      </c>
    </row>
    <row r="702" s="2" customFormat="1">
      <c r="A702" s="39"/>
      <c r="B702" s="40"/>
      <c r="C702" s="41"/>
      <c r="D702" s="219" t="s">
        <v>137</v>
      </c>
      <c r="E702" s="41"/>
      <c r="F702" s="220" t="s">
        <v>783</v>
      </c>
      <c r="G702" s="41"/>
      <c r="H702" s="41"/>
      <c r="I702" s="221"/>
      <c r="J702" s="41"/>
      <c r="K702" s="41"/>
      <c r="L702" s="45"/>
      <c r="M702" s="222"/>
      <c r="N702" s="223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137</v>
      </c>
      <c r="AU702" s="18" t="s">
        <v>83</v>
      </c>
    </row>
    <row r="703" s="13" customFormat="1">
      <c r="A703" s="13"/>
      <c r="B703" s="224"/>
      <c r="C703" s="225"/>
      <c r="D703" s="219" t="s">
        <v>139</v>
      </c>
      <c r="E703" s="226" t="s">
        <v>19</v>
      </c>
      <c r="F703" s="227" t="s">
        <v>772</v>
      </c>
      <c r="G703" s="225"/>
      <c r="H703" s="228">
        <v>2049.5599999999999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139</v>
      </c>
      <c r="AU703" s="234" t="s">
        <v>83</v>
      </c>
      <c r="AV703" s="13" t="s">
        <v>83</v>
      </c>
      <c r="AW703" s="13" t="s">
        <v>35</v>
      </c>
      <c r="AX703" s="13" t="s">
        <v>73</v>
      </c>
      <c r="AY703" s="234" t="s">
        <v>128</v>
      </c>
    </row>
    <row r="704" s="13" customFormat="1">
      <c r="A704" s="13"/>
      <c r="B704" s="224"/>
      <c r="C704" s="225"/>
      <c r="D704" s="219" t="s">
        <v>139</v>
      </c>
      <c r="E704" s="226" t="s">
        <v>19</v>
      </c>
      <c r="F704" s="227" t="s">
        <v>784</v>
      </c>
      <c r="G704" s="225"/>
      <c r="H704" s="228">
        <v>2090.5509999999999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4" t="s">
        <v>139</v>
      </c>
      <c r="AU704" s="234" t="s">
        <v>83</v>
      </c>
      <c r="AV704" s="13" t="s">
        <v>83</v>
      </c>
      <c r="AW704" s="13" t="s">
        <v>35</v>
      </c>
      <c r="AX704" s="13" t="s">
        <v>81</v>
      </c>
      <c r="AY704" s="234" t="s">
        <v>128</v>
      </c>
    </row>
    <row r="705" s="2" customFormat="1" ht="16.5" customHeight="1">
      <c r="A705" s="39"/>
      <c r="B705" s="40"/>
      <c r="C705" s="205" t="s">
        <v>785</v>
      </c>
      <c r="D705" s="205" t="s">
        <v>130</v>
      </c>
      <c r="E705" s="206" t="s">
        <v>786</v>
      </c>
      <c r="F705" s="207" t="s">
        <v>19</v>
      </c>
      <c r="G705" s="208" t="s">
        <v>332</v>
      </c>
      <c r="H705" s="209">
        <v>317.72000000000003</v>
      </c>
      <c r="I705" s="210"/>
      <c r="J705" s="211">
        <f>ROUND(I705*H705,2)</f>
        <v>0</v>
      </c>
      <c r="K705" s="207" t="s">
        <v>19</v>
      </c>
      <c r="L705" s="212"/>
      <c r="M705" s="213" t="s">
        <v>19</v>
      </c>
      <c r="N705" s="214" t="s">
        <v>44</v>
      </c>
      <c r="O705" s="85"/>
      <c r="P705" s="215">
        <f>O705*H705</f>
        <v>0</v>
      </c>
      <c r="Q705" s="215">
        <v>0.082000000000000003</v>
      </c>
      <c r="R705" s="215">
        <f>Q705*H705</f>
        <v>26.053040000000003</v>
      </c>
      <c r="S705" s="215">
        <v>0</v>
      </c>
      <c r="T705" s="21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7" t="s">
        <v>134</v>
      </c>
      <c r="AT705" s="217" t="s">
        <v>130</v>
      </c>
      <c r="AU705" s="217" t="s">
        <v>83</v>
      </c>
      <c r="AY705" s="18" t="s">
        <v>128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8" t="s">
        <v>81</v>
      </c>
      <c r="BK705" s="218">
        <f>ROUND(I705*H705,2)</f>
        <v>0</v>
      </c>
      <c r="BL705" s="18" t="s">
        <v>135</v>
      </c>
      <c r="BM705" s="217" t="s">
        <v>787</v>
      </c>
    </row>
    <row r="706" s="2" customFormat="1">
      <c r="A706" s="39"/>
      <c r="B706" s="40"/>
      <c r="C706" s="41"/>
      <c r="D706" s="219" t="s">
        <v>137</v>
      </c>
      <c r="E706" s="41"/>
      <c r="F706" s="220" t="s">
        <v>788</v>
      </c>
      <c r="G706" s="41"/>
      <c r="H706" s="41"/>
      <c r="I706" s="221"/>
      <c r="J706" s="41"/>
      <c r="K706" s="41"/>
      <c r="L706" s="45"/>
      <c r="M706" s="222"/>
      <c r="N706" s="223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137</v>
      </c>
      <c r="AU706" s="18" t="s">
        <v>83</v>
      </c>
    </row>
    <row r="707" s="13" customFormat="1">
      <c r="A707" s="13"/>
      <c r="B707" s="224"/>
      <c r="C707" s="225"/>
      <c r="D707" s="219" t="s">
        <v>139</v>
      </c>
      <c r="E707" s="226" t="s">
        <v>19</v>
      </c>
      <c r="F707" s="227" t="s">
        <v>789</v>
      </c>
      <c r="G707" s="225"/>
      <c r="H707" s="228">
        <v>317.72000000000003</v>
      </c>
      <c r="I707" s="229"/>
      <c r="J707" s="225"/>
      <c r="K707" s="225"/>
      <c r="L707" s="230"/>
      <c r="M707" s="231"/>
      <c r="N707" s="232"/>
      <c r="O707" s="232"/>
      <c r="P707" s="232"/>
      <c r="Q707" s="232"/>
      <c r="R707" s="232"/>
      <c r="S707" s="232"/>
      <c r="T707" s="23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4" t="s">
        <v>139</v>
      </c>
      <c r="AU707" s="234" t="s">
        <v>83</v>
      </c>
      <c r="AV707" s="13" t="s">
        <v>83</v>
      </c>
      <c r="AW707" s="13" t="s">
        <v>35</v>
      </c>
      <c r="AX707" s="13" t="s">
        <v>81</v>
      </c>
      <c r="AY707" s="234" t="s">
        <v>128</v>
      </c>
    </row>
    <row r="708" s="2" customFormat="1" ht="16.5" customHeight="1">
      <c r="A708" s="39"/>
      <c r="B708" s="40"/>
      <c r="C708" s="205" t="s">
        <v>790</v>
      </c>
      <c r="D708" s="205" t="s">
        <v>130</v>
      </c>
      <c r="E708" s="206" t="s">
        <v>791</v>
      </c>
      <c r="F708" s="207" t="s">
        <v>19</v>
      </c>
      <c r="G708" s="208" t="s">
        <v>332</v>
      </c>
      <c r="H708" s="209">
        <v>173.93000000000001</v>
      </c>
      <c r="I708" s="210"/>
      <c r="J708" s="211">
        <f>ROUND(I708*H708,2)</f>
        <v>0</v>
      </c>
      <c r="K708" s="207" t="s">
        <v>19</v>
      </c>
      <c r="L708" s="212"/>
      <c r="M708" s="213" t="s">
        <v>19</v>
      </c>
      <c r="N708" s="214" t="s">
        <v>44</v>
      </c>
      <c r="O708" s="85"/>
      <c r="P708" s="215">
        <f>O708*H708</f>
        <v>0</v>
      </c>
      <c r="Q708" s="215">
        <v>0.105</v>
      </c>
      <c r="R708" s="215">
        <f>Q708*H708</f>
        <v>18.262650000000001</v>
      </c>
      <c r="S708" s="215">
        <v>0</v>
      </c>
      <c r="T708" s="21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7" t="s">
        <v>134</v>
      </c>
      <c r="AT708" s="217" t="s">
        <v>130</v>
      </c>
      <c r="AU708" s="217" t="s">
        <v>83</v>
      </c>
      <c r="AY708" s="18" t="s">
        <v>128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8" t="s">
        <v>81</v>
      </c>
      <c r="BK708" s="218">
        <f>ROUND(I708*H708,2)</f>
        <v>0</v>
      </c>
      <c r="BL708" s="18" t="s">
        <v>135</v>
      </c>
      <c r="BM708" s="217" t="s">
        <v>792</v>
      </c>
    </row>
    <row r="709" s="2" customFormat="1">
      <c r="A709" s="39"/>
      <c r="B709" s="40"/>
      <c r="C709" s="41"/>
      <c r="D709" s="219" t="s">
        <v>137</v>
      </c>
      <c r="E709" s="41"/>
      <c r="F709" s="220" t="s">
        <v>793</v>
      </c>
      <c r="G709" s="41"/>
      <c r="H709" s="41"/>
      <c r="I709" s="221"/>
      <c r="J709" s="41"/>
      <c r="K709" s="41"/>
      <c r="L709" s="45"/>
      <c r="M709" s="222"/>
      <c r="N709" s="223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137</v>
      </c>
      <c r="AU709" s="18" t="s">
        <v>83</v>
      </c>
    </row>
    <row r="710" s="13" customFormat="1">
      <c r="A710" s="13"/>
      <c r="B710" s="224"/>
      <c r="C710" s="225"/>
      <c r="D710" s="219" t="s">
        <v>139</v>
      </c>
      <c r="E710" s="226" t="s">
        <v>19</v>
      </c>
      <c r="F710" s="227" t="s">
        <v>775</v>
      </c>
      <c r="G710" s="225"/>
      <c r="H710" s="228">
        <v>173.93000000000001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139</v>
      </c>
      <c r="AU710" s="234" t="s">
        <v>83</v>
      </c>
      <c r="AV710" s="13" t="s">
        <v>83</v>
      </c>
      <c r="AW710" s="13" t="s">
        <v>35</v>
      </c>
      <c r="AX710" s="13" t="s">
        <v>81</v>
      </c>
      <c r="AY710" s="234" t="s">
        <v>128</v>
      </c>
    </row>
    <row r="711" s="2" customFormat="1" ht="16.5" customHeight="1">
      <c r="A711" s="39"/>
      <c r="B711" s="40"/>
      <c r="C711" s="205" t="s">
        <v>794</v>
      </c>
      <c r="D711" s="205" t="s">
        <v>130</v>
      </c>
      <c r="E711" s="206" t="s">
        <v>795</v>
      </c>
      <c r="F711" s="207" t="s">
        <v>19</v>
      </c>
      <c r="G711" s="208" t="s">
        <v>332</v>
      </c>
      <c r="H711" s="209">
        <v>28.52</v>
      </c>
      <c r="I711" s="210"/>
      <c r="J711" s="211">
        <f>ROUND(I711*H711,2)</f>
        <v>0</v>
      </c>
      <c r="K711" s="207" t="s">
        <v>19</v>
      </c>
      <c r="L711" s="212"/>
      <c r="M711" s="213" t="s">
        <v>19</v>
      </c>
      <c r="N711" s="214" t="s">
        <v>44</v>
      </c>
      <c r="O711" s="85"/>
      <c r="P711" s="215">
        <f>O711*H711</f>
        <v>0</v>
      </c>
      <c r="Q711" s="215">
        <v>0.105</v>
      </c>
      <c r="R711" s="215">
        <f>Q711*H711</f>
        <v>2.9945999999999997</v>
      </c>
      <c r="S711" s="215">
        <v>0</v>
      </c>
      <c r="T711" s="216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7" t="s">
        <v>134</v>
      </c>
      <c r="AT711" s="217" t="s">
        <v>130</v>
      </c>
      <c r="AU711" s="217" t="s">
        <v>83</v>
      </c>
      <c r="AY711" s="18" t="s">
        <v>128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81</v>
      </c>
      <c r="BK711" s="218">
        <f>ROUND(I711*H711,2)</f>
        <v>0</v>
      </c>
      <c r="BL711" s="18" t="s">
        <v>135</v>
      </c>
      <c r="BM711" s="217" t="s">
        <v>796</v>
      </c>
    </row>
    <row r="712" s="2" customFormat="1">
      <c r="A712" s="39"/>
      <c r="B712" s="40"/>
      <c r="C712" s="41"/>
      <c r="D712" s="219" t="s">
        <v>137</v>
      </c>
      <c r="E712" s="41"/>
      <c r="F712" s="220" t="s">
        <v>797</v>
      </c>
      <c r="G712" s="41"/>
      <c r="H712" s="41"/>
      <c r="I712" s="221"/>
      <c r="J712" s="41"/>
      <c r="K712" s="41"/>
      <c r="L712" s="45"/>
      <c r="M712" s="222"/>
      <c r="N712" s="223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137</v>
      </c>
      <c r="AU712" s="18" t="s">
        <v>83</v>
      </c>
    </row>
    <row r="713" s="13" customFormat="1">
      <c r="A713" s="13"/>
      <c r="B713" s="224"/>
      <c r="C713" s="225"/>
      <c r="D713" s="219" t="s">
        <v>139</v>
      </c>
      <c r="E713" s="226" t="s">
        <v>19</v>
      </c>
      <c r="F713" s="227" t="s">
        <v>776</v>
      </c>
      <c r="G713" s="225"/>
      <c r="H713" s="228">
        <v>28.52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4" t="s">
        <v>139</v>
      </c>
      <c r="AU713" s="234" t="s">
        <v>83</v>
      </c>
      <c r="AV713" s="13" t="s">
        <v>83</v>
      </c>
      <c r="AW713" s="13" t="s">
        <v>35</v>
      </c>
      <c r="AX713" s="13" t="s">
        <v>81</v>
      </c>
      <c r="AY713" s="234" t="s">
        <v>128</v>
      </c>
    </row>
    <row r="714" s="2" customFormat="1" ht="16.5" customHeight="1">
      <c r="A714" s="39"/>
      <c r="B714" s="40"/>
      <c r="C714" s="205" t="s">
        <v>798</v>
      </c>
      <c r="D714" s="205" t="s">
        <v>130</v>
      </c>
      <c r="E714" s="206" t="s">
        <v>799</v>
      </c>
      <c r="F714" s="207" t="s">
        <v>19</v>
      </c>
      <c r="G714" s="208" t="s">
        <v>332</v>
      </c>
      <c r="H714" s="209">
        <v>37.049999999999997</v>
      </c>
      <c r="I714" s="210"/>
      <c r="J714" s="211">
        <f>ROUND(I714*H714,2)</f>
        <v>0</v>
      </c>
      <c r="K714" s="207" t="s">
        <v>19</v>
      </c>
      <c r="L714" s="212"/>
      <c r="M714" s="213" t="s">
        <v>19</v>
      </c>
      <c r="N714" s="214" t="s">
        <v>44</v>
      </c>
      <c r="O714" s="85"/>
      <c r="P714" s="215">
        <f>O714*H714</f>
        <v>0</v>
      </c>
      <c r="Q714" s="215">
        <v>0.20000000000000001</v>
      </c>
      <c r="R714" s="215">
        <f>Q714*H714</f>
        <v>7.4100000000000001</v>
      </c>
      <c r="S714" s="215">
        <v>0</v>
      </c>
      <c r="T714" s="216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7" t="s">
        <v>134</v>
      </c>
      <c r="AT714" s="217" t="s">
        <v>130</v>
      </c>
      <c r="AU714" s="217" t="s">
        <v>83</v>
      </c>
      <c r="AY714" s="18" t="s">
        <v>128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8" t="s">
        <v>81</v>
      </c>
      <c r="BK714" s="218">
        <f>ROUND(I714*H714,2)</f>
        <v>0</v>
      </c>
      <c r="BL714" s="18" t="s">
        <v>135</v>
      </c>
      <c r="BM714" s="217" t="s">
        <v>800</v>
      </c>
    </row>
    <row r="715" s="2" customFormat="1">
      <c r="A715" s="39"/>
      <c r="B715" s="40"/>
      <c r="C715" s="41"/>
      <c r="D715" s="219" t="s">
        <v>137</v>
      </c>
      <c r="E715" s="41"/>
      <c r="F715" s="220" t="s">
        <v>801</v>
      </c>
      <c r="G715" s="41"/>
      <c r="H715" s="41"/>
      <c r="I715" s="221"/>
      <c r="J715" s="41"/>
      <c r="K715" s="41"/>
      <c r="L715" s="45"/>
      <c r="M715" s="222"/>
      <c r="N715" s="223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137</v>
      </c>
      <c r="AU715" s="18" t="s">
        <v>83</v>
      </c>
    </row>
    <row r="716" s="13" customFormat="1">
      <c r="A716" s="13"/>
      <c r="B716" s="224"/>
      <c r="C716" s="225"/>
      <c r="D716" s="219" t="s">
        <v>139</v>
      </c>
      <c r="E716" s="226" t="s">
        <v>19</v>
      </c>
      <c r="F716" s="227" t="s">
        <v>777</v>
      </c>
      <c r="G716" s="225"/>
      <c r="H716" s="228">
        <v>37.049999999999997</v>
      </c>
      <c r="I716" s="229"/>
      <c r="J716" s="225"/>
      <c r="K716" s="225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139</v>
      </c>
      <c r="AU716" s="234" t="s">
        <v>83</v>
      </c>
      <c r="AV716" s="13" t="s">
        <v>83</v>
      </c>
      <c r="AW716" s="13" t="s">
        <v>35</v>
      </c>
      <c r="AX716" s="13" t="s">
        <v>81</v>
      </c>
      <c r="AY716" s="234" t="s">
        <v>128</v>
      </c>
    </row>
    <row r="717" s="2" customFormat="1" ht="16.5" customHeight="1">
      <c r="A717" s="39"/>
      <c r="B717" s="40"/>
      <c r="C717" s="205" t="s">
        <v>802</v>
      </c>
      <c r="D717" s="205" t="s">
        <v>130</v>
      </c>
      <c r="E717" s="206" t="s">
        <v>803</v>
      </c>
      <c r="F717" s="207" t="s">
        <v>19</v>
      </c>
      <c r="G717" s="208" t="s">
        <v>332</v>
      </c>
      <c r="H717" s="209">
        <v>37.640000000000001</v>
      </c>
      <c r="I717" s="210"/>
      <c r="J717" s="211">
        <f>ROUND(I717*H717,2)</f>
        <v>0</v>
      </c>
      <c r="K717" s="207" t="s">
        <v>19</v>
      </c>
      <c r="L717" s="212"/>
      <c r="M717" s="213" t="s">
        <v>19</v>
      </c>
      <c r="N717" s="214" t="s">
        <v>44</v>
      </c>
      <c r="O717" s="85"/>
      <c r="P717" s="215">
        <f>O717*H717</f>
        <v>0</v>
      </c>
      <c r="Q717" s="215">
        <v>0.105</v>
      </c>
      <c r="R717" s="215">
        <f>Q717*H717</f>
        <v>3.9521999999999999</v>
      </c>
      <c r="S717" s="215">
        <v>0</v>
      </c>
      <c r="T717" s="216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7" t="s">
        <v>134</v>
      </c>
      <c r="AT717" s="217" t="s">
        <v>130</v>
      </c>
      <c r="AU717" s="217" t="s">
        <v>83</v>
      </c>
      <c r="AY717" s="18" t="s">
        <v>128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8" t="s">
        <v>81</v>
      </c>
      <c r="BK717" s="218">
        <f>ROUND(I717*H717,2)</f>
        <v>0</v>
      </c>
      <c r="BL717" s="18" t="s">
        <v>135</v>
      </c>
      <c r="BM717" s="217" t="s">
        <v>804</v>
      </c>
    </row>
    <row r="718" s="2" customFormat="1">
      <c r="A718" s="39"/>
      <c r="B718" s="40"/>
      <c r="C718" s="41"/>
      <c r="D718" s="219" t="s">
        <v>137</v>
      </c>
      <c r="E718" s="41"/>
      <c r="F718" s="220" t="s">
        <v>805</v>
      </c>
      <c r="G718" s="41"/>
      <c r="H718" s="41"/>
      <c r="I718" s="221"/>
      <c r="J718" s="41"/>
      <c r="K718" s="41"/>
      <c r="L718" s="45"/>
      <c r="M718" s="222"/>
      <c r="N718" s="223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137</v>
      </c>
      <c r="AU718" s="18" t="s">
        <v>83</v>
      </c>
    </row>
    <row r="719" s="13" customFormat="1">
      <c r="A719" s="13"/>
      <c r="B719" s="224"/>
      <c r="C719" s="225"/>
      <c r="D719" s="219" t="s">
        <v>139</v>
      </c>
      <c r="E719" s="226" t="s">
        <v>19</v>
      </c>
      <c r="F719" s="227" t="s">
        <v>774</v>
      </c>
      <c r="G719" s="225"/>
      <c r="H719" s="228">
        <v>37.640000000000001</v>
      </c>
      <c r="I719" s="229"/>
      <c r="J719" s="225"/>
      <c r="K719" s="225"/>
      <c r="L719" s="230"/>
      <c r="M719" s="231"/>
      <c r="N719" s="232"/>
      <c r="O719" s="232"/>
      <c r="P719" s="232"/>
      <c r="Q719" s="232"/>
      <c r="R719" s="232"/>
      <c r="S719" s="232"/>
      <c r="T719" s="23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4" t="s">
        <v>139</v>
      </c>
      <c r="AU719" s="234" t="s">
        <v>83</v>
      </c>
      <c r="AV719" s="13" t="s">
        <v>83</v>
      </c>
      <c r="AW719" s="13" t="s">
        <v>35</v>
      </c>
      <c r="AX719" s="13" t="s">
        <v>81</v>
      </c>
      <c r="AY719" s="234" t="s">
        <v>128</v>
      </c>
    </row>
    <row r="720" s="2" customFormat="1" ht="16.5" customHeight="1">
      <c r="A720" s="39"/>
      <c r="B720" s="40"/>
      <c r="C720" s="205" t="s">
        <v>806</v>
      </c>
      <c r="D720" s="205" t="s">
        <v>130</v>
      </c>
      <c r="E720" s="206" t="s">
        <v>807</v>
      </c>
      <c r="F720" s="207" t="s">
        <v>19</v>
      </c>
      <c r="G720" s="208" t="s">
        <v>332</v>
      </c>
      <c r="H720" s="209">
        <v>76.680000000000007</v>
      </c>
      <c r="I720" s="210"/>
      <c r="J720" s="211">
        <f>ROUND(I720*H720,2)</f>
        <v>0</v>
      </c>
      <c r="K720" s="207" t="s">
        <v>19</v>
      </c>
      <c r="L720" s="212"/>
      <c r="M720" s="213" t="s">
        <v>19</v>
      </c>
      <c r="N720" s="214" t="s">
        <v>44</v>
      </c>
      <c r="O720" s="85"/>
      <c r="P720" s="215">
        <f>O720*H720</f>
        <v>0</v>
      </c>
      <c r="Q720" s="215">
        <v>0.105</v>
      </c>
      <c r="R720" s="215">
        <f>Q720*H720</f>
        <v>8.051400000000001</v>
      </c>
      <c r="S720" s="215">
        <v>0</v>
      </c>
      <c r="T720" s="216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17" t="s">
        <v>134</v>
      </c>
      <c r="AT720" s="217" t="s">
        <v>130</v>
      </c>
      <c r="AU720" s="217" t="s">
        <v>83</v>
      </c>
      <c r="AY720" s="18" t="s">
        <v>128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8" t="s">
        <v>81</v>
      </c>
      <c r="BK720" s="218">
        <f>ROUND(I720*H720,2)</f>
        <v>0</v>
      </c>
      <c r="BL720" s="18" t="s">
        <v>135</v>
      </c>
      <c r="BM720" s="217" t="s">
        <v>808</v>
      </c>
    </row>
    <row r="721" s="2" customFormat="1">
      <c r="A721" s="39"/>
      <c r="B721" s="40"/>
      <c r="C721" s="41"/>
      <c r="D721" s="219" t="s">
        <v>137</v>
      </c>
      <c r="E721" s="41"/>
      <c r="F721" s="220" t="s">
        <v>809</v>
      </c>
      <c r="G721" s="41"/>
      <c r="H721" s="41"/>
      <c r="I721" s="221"/>
      <c r="J721" s="41"/>
      <c r="K721" s="41"/>
      <c r="L721" s="45"/>
      <c r="M721" s="222"/>
      <c r="N721" s="223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137</v>
      </c>
      <c r="AU721" s="18" t="s">
        <v>83</v>
      </c>
    </row>
    <row r="722" s="13" customFormat="1">
      <c r="A722" s="13"/>
      <c r="B722" s="224"/>
      <c r="C722" s="225"/>
      <c r="D722" s="219" t="s">
        <v>139</v>
      </c>
      <c r="E722" s="226" t="s">
        <v>19</v>
      </c>
      <c r="F722" s="227" t="s">
        <v>773</v>
      </c>
      <c r="G722" s="225"/>
      <c r="H722" s="228">
        <v>76.680000000000007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139</v>
      </c>
      <c r="AU722" s="234" t="s">
        <v>83</v>
      </c>
      <c r="AV722" s="13" t="s">
        <v>83</v>
      </c>
      <c r="AW722" s="13" t="s">
        <v>35</v>
      </c>
      <c r="AX722" s="13" t="s">
        <v>81</v>
      </c>
      <c r="AY722" s="234" t="s">
        <v>128</v>
      </c>
    </row>
    <row r="723" s="2" customFormat="1" ht="16.5" customHeight="1">
      <c r="A723" s="39"/>
      <c r="B723" s="40"/>
      <c r="C723" s="246" t="s">
        <v>810</v>
      </c>
      <c r="D723" s="246" t="s">
        <v>145</v>
      </c>
      <c r="E723" s="247" t="s">
        <v>811</v>
      </c>
      <c r="F723" s="248" t="s">
        <v>19</v>
      </c>
      <c r="G723" s="249" t="s">
        <v>332</v>
      </c>
      <c r="H723" s="250">
        <v>281.44</v>
      </c>
      <c r="I723" s="251"/>
      <c r="J723" s="252">
        <f>ROUND(I723*H723,2)</f>
        <v>0</v>
      </c>
      <c r="K723" s="248" t="s">
        <v>133</v>
      </c>
      <c r="L723" s="45"/>
      <c r="M723" s="253" t="s">
        <v>19</v>
      </c>
      <c r="N723" s="254" t="s">
        <v>44</v>
      </c>
      <c r="O723" s="85"/>
      <c r="P723" s="215">
        <f>O723*H723</f>
        <v>0</v>
      </c>
      <c r="Q723" s="215">
        <v>0.00016000000000000001</v>
      </c>
      <c r="R723" s="215">
        <f>Q723*H723</f>
        <v>0.045030400000000005</v>
      </c>
      <c r="S723" s="215">
        <v>0</v>
      </c>
      <c r="T723" s="216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7" t="s">
        <v>135</v>
      </c>
      <c r="AT723" s="217" t="s">
        <v>145</v>
      </c>
      <c r="AU723" s="217" t="s">
        <v>83</v>
      </c>
      <c r="AY723" s="18" t="s">
        <v>128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8" t="s">
        <v>81</v>
      </c>
      <c r="BK723" s="218">
        <f>ROUND(I723*H723,2)</f>
        <v>0</v>
      </c>
      <c r="BL723" s="18" t="s">
        <v>135</v>
      </c>
      <c r="BM723" s="217" t="s">
        <v>812</v>
      </c>
    </row>
    <row r="724" s="2" customFormat="1">
      <c r="A724" s="39"/>
      <c r="B724" s="40"/>
      <c r="C724" s="41"/>
      <c r="D724" s="219" t="s">
        <v>137</v>
      </c>
      <c r="E724" s="41"/>
      <c r="F724" s="220" t="s">
        <v>813</v>
      </c>
      <c r="G724" s="41"/>
      <c r="H724" s="41"/>
      <c r="I724" s="221"/>
      <c r="J724" s="41"/>
      <c r="K724" s="41"/>
      <c r="L724" s="45"/>
      <c r="M724" s="222"/>
      <c r="N724" s="223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137</v>
      </c>
      <c r="AU724" s="18" t="s">
        <v>83</v>
      </c>
    </row>
    <row r="725" s="2" customFormat="1">
      <c r="A725" s="39"/>
      <c r="B725" s="40"/>
      <c r="C725" s="41"/>
      <c r="D725" s="255" t="s">
        <v>150</v>
      </c>
      <c r="E725" s="41"/>
      <c r="F725" s="256" t="s">
        <v>814</v>
      </c>
      <c r="G725" s="41"/>
      <c r="H725" s="41"/>
      <c r="I725" s="221"/>
      <c r="J725" s="41"/>
      <c r="K725" s="41"/>
      <c r="L725" s="45"/>
      <c r="M725" s="222"/>
      <c r="N725" s="223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150</v>
      </c>
      <c r="AU725" s="18" t="s">
        <v>83</v>
      </c>
    </row>
    <row r="726" s="13" customFormat="1">
      <c r="A726" s="13"/>
      <c r="B726" s="224"/>
      <c r="C726" s="225"/>
      <c r="D726" s="219" t="s">
        <v>139</v>
      </c>
      <c r="E726" s="226" t="s">
        <v>19</v>
      </c>
      <c r="F726" s="227" t="s">
        <v>815</v>
      </c>
      <c r="G726" s="225"/>
      <c r="H726" s="228">
        <v>237.44</v>
      </c>
      <c r="I726" s="229"/>
      <c r="J726" s="225"/>
      <c r="K726" s="225"/>
      <c r="L726" s="230"/>
      <c r="M726" s="231"/>
      <c r="N726" s="232"/>
      <c r="O726" s="232"/>
      <c r="P726" s="232"/>
      <c r="Q726" s="232"/>
      <c r="R726" s="232"/>
      <c r="S726" s="232"/>
      <c r="T726" s="23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4" t="s">
        <v>139</v>
      </c>
      <c r="AU726" s="234" t="s">
        <v>83</v>
      </c>
      <c r="AV726" s="13" t="s">
        <v>83</v>
      </c>
      <c r="AW726" s="13" t="s">
        <v>35</v>
      </c>
      <c r="AX726" s="13" t="s">
        <v>73</v>
      </c>
      <c r="AY726" s="234" t="s">
        <v>128</v>
      </c>
    </row>
    <row r="727" s="13" customFormat="1">
      <c r="A727" s="13"/>
      <c r="B727" s="224"/>
      <c r="C727" s="225"/>
      <c r="D727" s="219" t="s">
        <v>139</v>
      </c>
      <c r="E727" s="226" t="s">
        <v>19</v>
      </c>
      <c r="F727" s="227" t="s">
        <v>816</v>
      </c>
      <c r="G727" s="225"/>
      <c r="H727" s="228">
        <v>44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139</v>
      </c>
      <c r="AU727" s="234" t="s">
        <v>83</v>
      </c>
      <c r="AV727" s="13" t="s">
        <v>83</v>
      </c>
      <c r="AW727" s="13" t="s">
        <v>35</v>
      </c>
      <c r="AX727" s="13" t="s">
        <v>73</v>
      </c>
      <c r="AY727" s="234" t="s">
        <v>128</v>
      </c>
    </row>
    <row r="728" s="14" customFormat="1">
      <c r="A728" s="14"/>
      <c r="B728" s="235"/>
      <c r="C728" s="236"/>
      <c r="D728" s="219" t="s">
        <v>139</v>
      </c>
      <c r="E728" s="237" t="s">
        <v>19</v>
      </c>
      <c r="F728" s="238" t="s">
        <v>144</v>
      </c>
      <c r="G728" s="236"/>
      <c r="H728" s="239">
        <v>281.44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139</v>
      </c>
      <c r="AU728" s="245" t="s">
        <v>83</v>
      </c>
      <c r="AV728" s="14" t="s">
        <v>135</v>
      </c>
      <c r="AW728" s="14" t="s">
        <v>35</v>
      </c>
      <c r="AX728" s="14" t="s">
        <v>81</v>
      </c>
      <c r="AY728" s="245" t="s">
        <v>128</v>
      </c>
    </row>
    <row r="729" s="2" customFormat="1" ht="16.5" customHeight="1">
      <c r="A729" s="39"/>
      <c r="B729" s="40"/>
      <c r="C729" s="246" t="s">
        <v>817</v>
      </c>
      <c r="D729" s="246" t="s">
        <v>145</v>
      </c>
      <c r="E729" s="247" t="s">
        <v>818</v>
      </c>
      <c r="F729" s="248" t="s">
        <v>19</v>
      </c>
      <c r="G729" s="249" t="s">
        <v>147</v>
      </c>
      <c r="H729" s="250">
        <v>19</v>
      </c>
      <c r="I729" s="251"/>
      <c r="J729" s="252">
        <f>ROUND(I729*H729,2)</f>
        <v>0</v>
      </c>
      <c r="K729" s="248" t="s">
        <v>19</v>
      </c>
      <c r="L729" s="45"/>
      <c r="M729" s="253" t="s">
        <v>19</v>
      </c>
      <c r="N729" s="254" t="s">
        <v>44</v>
      </c>
      <c r="O729" s="85"/>
      <c r="P729" s="215">
        <f>O729*H729</f>
        <v>0</v>
      </c>
      <c r="Q729" s="215">
        <v>0.00068999999999999997</v>
      </c>
      <c r="R729" s="215">
        <f>Q729*H729</f>
        <v>0.01311</v>
      </c>
      <c r="S729" s="215">
        <v>0</v>
      </c>
      <c r="T729" s="21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17" t="s">
        <v>135</v>
      </c>
      <c r="AT729" s="217" t="s">
        <v>145</v>
      </c>
      <c r="AU729" s="217" t="s">
        <v>83</v>
      </c>
      <c r="AY729" s="18" t="s">
        <v>128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8" t="s">
        <v>81</v>
      </c>
      <c r="BK729" s="218">
        <f>ROUND(I729*H729,2)</f>
        <v>0</v>
      </c>
      <c r="BL729" s="18" t="s">
        <v>135</v>
      </c>
      <c r="BM729" s="217" t="s">
        <v>819</v>
      </c>
    </row>
    <row r="730" s="2" customFormat="1">
      <c r="A730" s="39"/>
      <c r="B730" s="40"/>
      <c r="C730" s="41"/>
      <c r="D730" s="219" t="s">
        <v>137</v>
      </c>
      <c r="E730" s="41"/>
      <c r="F730" s="220" t="s">
        <v>820</v>
      </c>
      <c r="G730" s="41"/>
      <c r="H730" s="41"/>
      <c r="I730" s="221"/>
      <c r="J730" s="41"/>
      <c r="K730" s="41"/>
      <c r="L730" s="45"/>
      <c r="M730" s="222"/>
      <c r="N730" s="223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137</v>
      </c>
      <c r="AU730" s="18" t="s">
        <v>83</v>
      </c>
    </row>
    <row r="731" s="13" customFormat="1">
      <c r="A731" s="13"/>
      <c r="B731" s="224"/>
      <c r="C731" s="225"/>
      <c r="D731" s="219" t="s">
        <v>139</v>
      </c>
      <c r="E731" s="226" t="s">
        <v>19</v>
      </c>
      <c r="F731" s="227" t="s">
        <v>821</v>
      </c>
      <c r="G731" s="225"/>
      <c r="H731" s="228">
        <v>19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139</v>
      </c>
      <c r="AU731" s="234" t="s">
        <v>83</v>
      </c>
      <c r="AV731" s="13" t="s">
        <v>83</v>
      </c>
      <c r="AW731" s="13" t="s">
        <v>35</v>
      </c>
      <c r="AX731" s="13" t="s">
        <v>81</v>
      </c>
      <c r="AY731" s="234" t="s">
        <v>128</v>
      </c>
    </row>
    <row r="732" s="2" customFormat="1" ht="16.5" customHeight="1">
      <c r="A732" s="39"/>
      <c r="B732" s="40"/>
      <c r="C732" s="246" t="s">
        <v>822</v>
      </c>
      <c r="D732" s="246" t="s">
        <v>145</v>
      </c>
      <c r="E732" s="247" t="s">
        <v>823</v>
      </c>
      <c r="F732" s="248" t="s">
        <v>19</v>
      </c>
      <c r="G732" s="249" t="s">
        <v>332</v>
      </c>
      <c r="H732" s="250">
        <v>237.44</v>
      </c>
      <c r="I732" s="251"/>
      <c r="J732" s="252">
        <f>ROUND(I732*H732,2)</f>
        <v>0</v>
      </c>
      <c r="K732" s="248" t="s">
        <v>133</v>
      </c>
      <c r="L732" s="45"/>
      <c r="M732" s="253" t="s">
        <v>19</v>
      </c>
      <c r="N732" s="254" t="s">
        <v>44</v>
      </c>
      <c r="O732" s="85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7" t="s">
        <v>135</v>
      </c>
      <c r="AT732" s="217" t="s">
        <v>145</v>
      </c>
      <c r="AU732" s="217" t="s">
        <v>83</v>
      </c>
      <c r="AY732" s="18" t="s">
        <v>128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8" t="s">
        <v>81</v>
      </c>
      <c r="BK732" s="218">
        <f>ROUND(I732*H732,2)</f>
        <v>0</v>
      </c>
      <c r="BL732" s="18" t="s">
        <v>135</v>
      </c>
      <c r="BM732" s="217" t="s">
        <v>824</v>
      </c>
    </row>
    <row r="733" s="2" customFormat="1">
      <c r="A733" s="39"/>
      <c r="B733" s="40"/>
      <c r="C733" s="41"/>
      <c r="D733" s="219" t="s">
        <v>137</v>
      </c>
      <c r="E733" s="41"/>
      <c r="F733" s="220" t="s">
        <v>825</v>
      </c>
      <c r="G733" s="41"/>
      <c r="H733" s="41"/>
      <c r="I733" s="221"/>
      <c r="J733" s="41"/>
      <c r="K733" s="41"/>
      <c r="L733" s="45"/>
      <c r="M733" s="222"/>
      <c r="N733" s="223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137</v>
      </c>
      <c r="AU733" s="18" t="s">
        <v>83</v>
      </c>
    </row>
    <row r="734" s="2" customFormat="1">
      <c r="A734" s="39"/>
      <c r="B734" s="40"/>
      <c r="C734" s="41"/>
      <c r="D734" s="255" t="s">
        <v>150</v>
      </c>
      <c r="E734" s="41"/>
      <c r="F734" s="256" t="s">
        <v>826</v>
      </c>
      <c r="G734" s="41"/>
      <c r="H734" s="41"/>
      <c r="I734" s="221"/>
      <c r="J734" s="41"/>
      <c r="K734" s="41"/>
      <c r="L734" s="45"/>
      <c r="M734" s="222"/>
      <c r="N734" s="223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150</v>
      </c>
      <c r="AU734" s="18" t="s">
        <v>83</v>
      </c>
    </row>
    <row r="735" s="13" customFormat="1">
      <c r="A735" s="13"/>
      <c r="B735" s="224"/>
      <c r="C735" s="225"/>
      <c r="D735" s="219" t="s">
        <v>139</v>
      </c>
      <c r="E735" s="226" t="s">
        <v>19</v>
      </c>
      <c r="F735" s="227" t="s">
        <v>827</v>
      </c>
      <c r="G735" s="225"/>
      <c r="H735" s="228">
        <v>237.44</v>
      </c>
      <c r="I735" s="229"/>
      <c r="J735" s="225"/>
      <c r="K735" s="225"/>
      <c r="L735" s="230"/>
      <c r="M735" s="231"/>
      <c r="N735" s="232"/>
      <c r="O735" s="232"/>
      <c r="P735" s="232"/>
      <c r="Q735" s="232"/>
      <c r="R735" s="232"/>
      <c r="S735" s="232"/>
      <c r="T735" s="23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4" t="s">
        <v>139</v>
      </c>
      <c r="AU735" s="234" t="s">
        <v>83</v>
      </c>
      <c r="AV735" s="13" t="s">
        <v>83</v>
      </c>
      <c r="AW735" s="13" t="s">
        <v>35</v>
      </c>
      <c r="AX735" s="13" t="s">
        <v>73</v>
      </c>
      <c r="AY735" s="234" t="s">
        <v>128</v>
      </c>
    </row>
    <row r="736" s="14" customFormat="1">
      <c r="A736" s="14"/>
      <c r="B736" s="235"/>
      <c r="C736" s="236"/>
      <c r="D736" s="219" t="s">
        <v>139</v>
      </c>
      <c r="E736" s="237" t="s">
        <v>19</v>
      </c>
      <c r="F736" s="238" t="s">
        <v>144</v>
      </c>
      <c r="G736" s="236"/>
      <c r="H736" s="239">
        <v>237.44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5" t="s">
        <v>139</v>
      </c>
      <c r="AU736" s="245" t="s">
        <v>83</v>
      </c>
      <c r="AV736" s="14" t="s">
        <v>135</v>
      </c>
      <c r="AW736" s="14" t="s">
        <v>35</v>
      </c>
      <c r="AX736" s="14" t="s">
        <v>81</v>
      </c>
      <c r="AY736" s="245" t="s">
        <v>128</v>
      </c>
    </row>
    <row r="737" s="2" customFormat="1" ht="16.5" customHeight="1">
      <c r="A737" s="39"/>
      <c r="B737" s="40"/>
      <c r="C737" s="246" t="s">
        <v>828</v>
      </c>
      <c r="D737" s="246" t="s">
        <v>145</v>
      </c>
      <c r="E737" s="247" t="s">
        <v>829</v>
      </c>
      <c r="F737" s="248" t="s">
        <v>19</v>
      </c>
      <c r="G737" s="249" t="s">
        <v>462</v>
      </c>
      <c r="H737" s="250">
        <v>26</v>
      </c>
      <c r="I737" s="251"/>
      <c r="J737" s="252">
        <f>ROUND(I737*H737,2)</f>
        <v>0</v>
      </c>
      <c r="K737" s="248" t="s">
        <v>19</v>
      </c>
      <c r="L737" s="45"/>
      <c r="M737" s="253" t="s">
        <v>19</v>
      </c>
      <c r="N737" s="254" t="s">
        <v>44</v>
      </c>
      <c r="O737" s="85"/>
      <c r="P737" s="215">
        <f>O737*H737</f>
        <v>0</v>
      </c>
      <c r="Q737" s="215">
        <v>0.067000000000000004</v>
      </c>
      <c r="R737" s="215">
        <f>Q737*H737</f>
        <v>1.742</v>
      </c>
      <c r="S737" s="215">
        <v>0</v>
      </c>
      <c r="T737" s="216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7" t="s">
        <v>135</v>
      </c>
      <c r="AT737" s="217" t="s">
        <v>145</v>
      </c>
      <c r="AU737" s="217" t="s">
        <v>83</v>
      </c>
      <c r="AY737" s="18" t="s">
        <v>128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8" t="s">
        <v>81</v>
      </c>
      <c r="BK737" s="218">
        <f>ROUND(I737*H737,2)</f>
        <v>0</v>
      </c>
      <c r="BL737" s="18" t="s">
        <v>135</v>
      </c>
      <c r="BM737" s="217" t="s">
        <v>830</v>
      </c>
    </row>
    <row r="738" s="2" customFormat="1">
      <c r="A738" s="39"/>
      <c r="B738" s="40"/>
      <c r="C738" s="41"/>
      <c r="D738" s="219" t="s">
        <v>137</v>
      </c>
      <c r="E738" s="41"/>
      <c r="F738" s="220" t="s">
        <v>831</v>
      </c>
      <c r="G738" s="41"/>
      <c r="H738" s="41"/>
      <c r="I738" s="221"/>
      <c r="J738" s="41"/>
      <c r="K738" s="41"/>
      <c r="L738" s="45"/>
      <c r="M738" s="222"/>
      <c r="N738" s="223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137</v>
      </c>
      <c r="AU738" s="18" t="s">
        <v>83</v>
      </c>
    </row>
    <row r="739" s="2" customFormat="1" ht="16.5" customHeight="1">
      <c r="A739" s="39"/>
      <c r="B739" s="40"/>
      <c r="C739" s="246" t="s">
        <v>832</v>
      </c>
      <c r="D739" s="246" t="s">
        <v>145</v>
      </c>
      <c r="E739" s="247" t="s">
        <v>833</v>
      </c>
      <c r="F739" s="248" t="s">
        <v>19</v>
      </c>
      <c r="G739" s="249" t="s">
        <v>462</v>
      </c>
      <c r="H739" s="250">
        <v>29</v>
      </c>
      <c r="I739" s="251"/>
      <c r="J739" s="252">
        <f>ROUND(I739*H739,2)</f>
        <v>0</v>
      </c>
      <c r="K739" s="248" t="s">
        <v>133</v>
      </c>
      <c r="L739" s="45"/>
      <c r="M739" s="253" t="s">
        <v>19</v>
      </c>
      <c r="N739" s="254" t="s">
        <v>44</v>
      </c>
      <c r="O739" s="85"/>
      <c r="P739" s="215">
        <f>O739*H739</f>
        <v>0</v>
      </c>
      <c r="Q739" s="215">
        <v>0</v>
      </c>
      <c r="R739" s="215">
        <f>Q739*H739</f>
        <v>0</v>
      </c>
      <c r="S739" s="215">
        <v>0.082000000000000003</v>
      </c>
      <c r="T739" s="216">
        <f>S739*H739</f>
        <v>2.3780000000000001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7" t="s">
        <v>135</v>
      </c>
      <c r="AT739" s="217" t="s">
        <v>145</v>
      </c>
      <c r="AU739" s="217" t="s">
        <v>83</v>
      </c>
      <c r="AY739" s="18" t="s">
        <v>128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8" t="s">
        <v>81</v>
      </c>
      <c r="BK739" s="218">
        <f>ROUND(I739*H739,2)</f>
        <v>0</v>
      </c>
      <c r="BL739" s="18" t="s">
        <v>135</v>
      </c>
      <c r="BM739" s="217" t="s">
        <v>834</v>
      </c>
    </row>
    <row r="740" s="2" customFormat="1">
      <c r="A740" s="39"/>
      <c r="B740" s="40"/>
      <c r="C740" s="41"/>
      <c r="D740" s="219" t="s">
        <v>137</v>
      </c>
      <c r="E740" s="41"/>
      <c r="F740" s="220" t="s">
        <v>835</v>
      </c>
      <c r="G740" s="41"/>
      <c r="H740" s="41"/>
      <c r="I740" s="221"/>
      <c r="J740" s="41"/>
      <c r="K740" s="41"/>
      <c r="L740" s="45"/>
      <c r="M740" s="222"/>
      <c r="N740" s="223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137</v>
      </c>
      <c r="AU740" s="18" t="s">
        <v>83</v>
      </c>
    </row>
    <row r="741" s="2" customFormat="1">
      <c r="A741" s="39"/>
      <c r="B741" s="40"/>
      <c r="C741" s="41"/>
      <c r="D741" s="255" t="s">
        <v>150</v>
      </c>
      <c r="E741" s="41"/>
      <c r="F741" s="256" t="s">
        <v>836</v>
      </c>
      <c r="G741" s="41"/>
      <c r="H741" s="41"/>
      <c r="I741" s="221"/>
      <c r="J741" s="41"/>
      <c r="K741" s="41"/>
      <c r="L741" s="45"/>
      <c r="M741" s="222"/>
      <c r="N741" s="223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150</v>
      </c>
      <c r="AU741" s="18" t="s">
        <v>83</v>
      </c>
    </row>
    <row r="742" s="2" customFormat="1">
      <c r="A742" s="39"/>
      <c r="B742" s="40"/>
      <c r="C742" s="41"/>
      <c r="D742" s="219" t="s">
        <v>152</v>
      </c>
      <c r="E742" s="41"/>
      <c r="F742" s="257" t="s">
        <v>837</v>
      </c>
      <c r="G742" s="41"/>
      <c r="H742" s="41"/>
      <c r="I742" s="221"/>
      <c r="J742" s="41"/>
      <c r="K742" s="41"/>
      <c r="L742" s="45"/>
      <c r="M742" s="222"/>
      <c r="N742" s="223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152</v>
      </c>
      <c r="AU742" s="18" t="s">
        <v>83</v>
      </c>
    </row>
    <row r="743" s="2" customFormat="1" ht="16.5" customHeight="1">
      <c r="A743" s="39"/>
      <c r="B743" s="40"/>
      <c r="C743" s="205" t="s">
        <v>838</v>
      </c>
      <c r="D743" s="205" t="s">
        <v>130</v>
      </c>
      <c r="E743" s="206" t="s">
        <v>839</v>
      </c>
      <c r="F743" s="207" t="s">
        <v>19</v>
      </c>
      <c r="G743" s="208" t="s">
        <v>147</v>
      </c>
      <c r="H743" s="209">
        <v>415.20999999999998</v>
      </c>
      <c r="I743" s="210"/>
      <c r="J743" s="211">
        <f>ROUND(I743*H743,2)</f>
        <v>0</v>
      </c>
      <c r="K743" s="207" t="s">
        <v>133</v>
      </c>
      <c r="L743" s="212"/>
      <c r="M743" s="213" t="s">
        <v>19</v>
      </c>
      <c r="N743" s="214" t="s">
        <v>44</v>
      </c>
      <c r="O743" s="85"/>
      <c r="P743" s="215">
        <f>O743*H743</f>
        <v>0</v>
      </c>
      <c r="Q743" s="215">
        <v>0.00029999999999999997</v>
      </c>
      <c r="R743" s="215">
        <f>Q743*H743</f>
        <v>0.12456299999999998</v>
      </c>
      <c r="S743" s="215">
        <v>0</v>
      </c>
      <c r="T743" s="216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17" t="s">
        <v>134</v>
      </c>
      <c r="AT743" s="217" t="s">
        <v>130</v>
      </c>
      <c r="AU743" s="217" t="s">
        <v>83</v>
      </c>
      <c r="AY743" s="18" t="s">
        <v>128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8" t="s">
        <v>81</v>
      </c>
      <c r="BK743" s="218">
        <f>ROUND(I743*H743,2)</f>
        <v>0</v>
      </c>
      <c r="BL743" s="18" t="s">
        <v>135</v>
      </c>
      <c r="BM743" s="217" t="s">
        <v>840</v>
      </c>
    </row>
    <row r="744" s="2" customFormat="1">
      <c r="A744" s="39"/>
      <c r="B744" s="40"/>
      <c r="C744" s="41"/>
      <c r="D744" s="219" t="s">
        <v>137</v>
      </c>
      <c r="E744" s="41"/>
      <c r="F744" s="220" t="s">
        <v>841</v>
      </c>
      <c r="G744" s="41"/>
      <c r="H744" s="41"/>
      <c r="I744" s="221"/>
      <c r="J744" s="41"/>
      <c r="K744" s="41"/>
      <c r="L744" s="45"/>
      <c r="M744" s="222"/>
      <c r="N744" s="223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137</v>
      </c>
      <c r="AU744" s="18" t="s">
        <v>83</v>
      </c>
    </row>
    <row r="745" s="13" customFormat="1">
      <c r="A745" s="13"/>
      <c r="B745" s="224"/>
      <c r="C745" s="225"/>
      <c r="D745" s="219" t="s">
        <v>139</v>
      </c>
      <c r="E745" s="226" t="s">
        <v>19</v>
      </c>
      <c r="F745" s="227" t="s">
        <v>842</v>
      </c>
      <c r="G745" s="225"/>
      <c r="H745" s="228">
        <v>415.20999999999998</v>
      </c>
      <c r="I745" s="229"/>
      <c r="J745" s="225"/>
      <c r="K745" s="225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139</v>
      </c>
      <c r="AU745" s="234" t="s">
        <v>83</v>
      </c>
      <c r="AV745" s="13" t="s">
        <v>83</v>
      </c>
      <c r="AW745" s="13" t="s">
        <v>35</v>
      </c>
      <c r="AX745" s="13" t="s">
        <v>73</v>
      </c>
      <c r="AY745" s="234" t="s">
        <v>128</v>
      </c>
    </row>
    <row r="746" s="14" customFormat="1">
      <c r="A746" s="14"/>
      <c r="B746" s="235"/>
      <c r="C746" s="236"/>
      <c r="D746" s="219" t="s">
        <v>139</v>
      </c>
      <c r="E746" s="237" t="s">
        <v>19</v>
      </c>
      <c r="F746" s="238" t="s">
        <v>144</v>
      </c>
      <c r="G746" s="236"/>
      <c r="H746" s="239">
        <v>415.20999999999998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139</v>
      </c>
      <c r="AU746" s="245" t="s">
        <v>83</v>
      </c>
      <c r="AV746" s="14" t="s">
        <v>135</v>
      </c>
      <c r="AW746" s="14" t="s">
        <v>35</v>
      </c>
      <c r="AX746" s="14" t="s">
        <v>81</v>
      </c>
      <c r="AY746" s="245" t="s">
        <v>128</v>
      </c>
    </row>
    <row r="747" s="2" customFormat="1" ht="16.5" customHeight="1">
      <c r="A747" s="39"/>
      <c r="B747" s="40"/>
      <c r="C747" s="246" t="s">
        <v>843</v>
      </c>
      <c r="D747" s="246" t="s">
        <v>145</v>
      </c>
      <c r="E747" s="247" t="s">
        <v>844</v>
      </c>
      <c r="F747" s="248" t="s">
        <v>19</v>
      </c>
      <c r="G747" s="249" t="s">
        <v>845</v>
      </c>
      <c r="H747" s="250">
        <v>22</v>
      </c>
      <c r="I747" s="251"/>
      <c r="J747" s="252">
        <f>ROUND(I747*H747,2)</f>
        <v>0</v>
      </c>
      <c r="K747" s="248" t="s">
        <v>19</v>
      </c>
      <c r="L747" s="45"/>
      <c r="M747" s="253" t="s">
        <v>19</v>
      </c>
      <c r="N747" s="254" t="s">
        <v>44</v>
      </c>
      <c r="O747" s="85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7" t="s">
        <v>135</v>
      </c>
      <c r="AT747" s="217" t="s">
        <v>145</v>
      </c>
      <c r="AU747" s="217" t="s">
        <v>83</v>
      </c>
      <c r="AY747" s="18" t="s">
        <v>128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8" t="s">
        <v>81</v>
      </c>
      <c r="BK747" s="218">
        <f>ROUND(I747*H747,2)</f>
        <v>0</v>
      </c>
      <c r="BL747" s="18" t="s">
        <v>135</v>
      </c>
      <c r="BM747" s="217" t="s">
        <v>846</v>
      </c>
    </row>
    <row r="748" s="2" customFormat="1">
      <c r="A748" s="39"/>
      <c r="B748" s="40"/>
      <c r="C748" s="41"/>
      <c r="D748" s="219" t="s">
        <v>137</v>
      </c>
      <c r="E748" s="41"/>
      <c r="F748" s="220" t="s">
        <v>847</v>
      </c>
      <c r="G748" s="41"/>
      <c r="H748" s="41"/>
      <c r="I748" s="221"/>
      <c r="J748" s="41"/>
      <c r="K748" s="41"/>
      <c r="L748" s="45"/>
      <c r="M748" s="222"/>
      <c r="N748" s="223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137</v>
      </c>
      <c r="AU748" s="18" t="s">
        <v>83</v>
      </c>
    </row>
    <row r="749" s="2" customFormat="1">
      <c r="A749" s="39"/>
      <c r="B749" s="40"/>
      <c r="C749" s="41"/>
      <c r="D749" s="219" t="s">
        <v>152</v>
      </c>
      <c r="E749" s="41"/>
      <c r="F749" s="257" t="s">
        <v>848</v>
      </c>
      <c r="G749" s="41"/>
      <c r="H749" s="41"/>
      <c r="I749" s="221"/>
      <c r="J749" s="41"/>
      <c r="K749" s="41"/>
      <c r="L749" s="45"/>
      <c r="M749" s="222"/>
      <c r="N749" s="223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152</v>
      </c>
      <c r="AU749" s="18" t="s">
        <v>83</v>
      </c>
    </row>
    <row r="750" s="13" customFormat="1">
      <c r="A750" s="13"/>
      <c r="B750" s="224"/>
      <c r="C750" s="225"/>
      <c r="D750" s="219" t="s">
        <v>139</v>
      </c>
      <c r="E750" s="226" t="s">
        <v>19</v>
      </c>
      <c r="F750" s="227" t="s">
        <v>849</v>
      </c>
      <c r="G750" s="225"/>
      <c r="H750" s="228">
        <v>22</v>
      </c>
      <c r="I750" s="229"/>
      <c r="J750" s="225"/>
      <c r="K750" s="225"/>
      <c r="L750" s="230"/>
      <c r="M750" s="231"/>
      <c r="N750" s="232"/>
      <c r="O750" s="232"/>
      <c r="P750" s="232"/>
      <c r="Q750" s="232"/>
      <c r="R750" s="232"/>
      <c r="S750" s="232"/>
      <c r="T750" s="23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4" t="s">
        <v>139</v>
      </c>
      <c r="AU750" s="234" t="s">
        <v>83</v>
      </c>
      <c r="AV750" s="13" t="s">
        <v>83</v>
      </c>
      <c r="AW750" s="13" t="s">
        <v>35</v>
      </c>
      <c r="AX750" s="13" t="s">
        <v>73</v>
      </c>
      <c r="AY750" s="234" t="s">
        <v>128</v>
      </c>
    </row>
    <row r="751" s="14" customFormat="1">
      <c r="A751" s="14"/>
      <c r="B751" s="235"/>
      <c r="C751" s="236"/>
      <c r="D751" s="219" t="s">
        <v>139</v>
      </c>
      <c r="E751" s="237" t="s">
        <v>19</v>
      </c>
      <c r="F751" s="238" t="s">
        <v>144</v>
      </c>
      <c r="G751" s="236"/>
      <c r="H751" s="239">
        <v>22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5" t="s">
        <v>139</v>
      </c>
      <c r="AU751" s="245" t="s">
        <v>83</v>
      </c>
      <c r="AV751" s="14" t="s">
        <v>135</v>
      </c>
      <c r="AW751" s="14" t="s">
        <v>35</v>
      </c>
      <c r="AX751" s="14" t="s">
        <v>81</v>
      </c>
      <c r="AY751" s="245" t="s">
        <v>128</v>
      </c>
    </row>
    <row r="752" s="2" customFormat="1" ht="16.5" customHeight="1">
      <c r="A752" s="39"/>
      <c r="B752" s="40"/>
      <c r="C752" s="246" t="s">
        <v>850</v>
      </c>
      <c r="D752" s="246" t="s">
        <v>145</v>
      </c>
      <c r="E752" s="247" t="s">
        <v>851</v>
      </c>
      <c r="F752" s="248" t="s">
        <v>19</v>
      </c>
      <c r="G752" s="249" t="s">
        <v>147</v>
      </c>
      <c r="H752" s="250">
        <v>236.25800000000001</v>
      </c>
      <c r="I752" s="251"/>
      <c r="J752" s="252">
        <f>ROUND(I752*H752,2)</f>
        <v>0</v>
      </c>
      <c r="K752" s="248" t="s">
        <v>133</v>
      </c>
      <c r="L752" s="45"/>
      <c r="M752" s="253" t="s">
        <v>19</v>
      </c>
      <c r="N752" s="254" t="s">
        <v>44</v>
      </c>
      <c r="O752" s="85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17" t="s">
        <v>135</v>
      </c>
      <c r="AT752" s="217" t="s">
        <v>145</v>
      </c>
      <c r="AU752" s="217" t="s">
        <v>83</v>
      </c>
      <c r="AY752" s="18" t="s">
        <v>128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8" t="s">
        <v>81</v>
      </c>
      <c r="BK752" s="218">
        <f>ROUND(I752*H752,2)</f>
        <v>0</v>
      </c>
      <c r="BL752" s="18" t="s">
        <v>135</v>
      </c>
      <c r="BM752" s="217" t="s">
        <v>852</v>
      </c>
    </row>
    <row r="753" s="2" customFormat="1">
      <c r="A753" s="39"/>
      <c r="B753" s="40"/>
      <c r="C753" s="41"/>
      <c r="D753" s="219" t="s">
        <v>137</v>
      </c>
      <c r="E753" s="41"/>
      <c r="F753" s="220" t="s">
        <v>853</v>
      </c>
      <c r="G753" s="41"/>
      <c r="H753" s="41"/>
      <c r="I753" s="221"/>
      <c r="J753" s="41"/>
      <c r="K753" s="41"/>
      <c r="L753" s="45"/>
      <c r="M753" s="222"/>
      <c r="N753" s="223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137</v>
      </c>
      <c r="AU753" s="18" t="s">
        <v>83</v>
      </c>
    </row>
    <row r="754" s="2" customFormat="1">
      <c r="A754" s="39"/>
      <c r="B754" s="40"/>
      <c r="C754" s="41"/>
      <c r="D754" s="255" t="s">
        <v>150</v>
      </c>
      <c r="E754" s="41"/>
      <c r="F754" s="256" t="s">
        <v>854</v>
      </c>
      <c r="G754" s="41"/>
      <c r="H754" s="41"/>
      <c r="I754" s="221"/>
      <c r="J754" s="41"/>
      <c r="K754" s="41"/>
      <c r="L754" s="45"/>
      <c r="M754" s="222"/>
      <c r="N754" s="223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150</v>
      </c>
      <c r="AU754" s="18" t="s">
        <v>83</v>
      </c>
    </row>
    <row r="755" s="13" customFormat="1">
      <c r="A755" s="13"/>
      <c r="B755" s="224"/>
      <c r="C755" s="225"/>
      <c r="D755" s="219" t="s">
        <v>139</v>
      </c>
      <c r="E755" s="226" t="s">
        <v>19</v>
      </c>
      <c r="F755" s="227" t="s">
        <v>855</v>
      </c>
      <c r="G755" s="225"/>
      <c r="H755" s="228">
        <v>236.25800000000001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139</v>
      </c>
      <c r="AU755" s="234" t="s">
        <v>83</v>
      </c>
      <c r="AV755" s="13" t="s">
        <v>83</v>
      </c>
      <c r="AW755" s="13" t="s">
        <v>35</v>
      </c>
      <c r="AX755" s="13" t="s">
        <v>81</v>
      </c>
      <c r="AY755" s="234" t="s">
        <v>128</v>
      </c>
    </row>
    <row r="756" s="12" customFormat="1" ht="22.8" customHeight="1">
      <c r="A756" s="12"/>
      <c r="B756" s="189"/>
      <c r="C756" s="190"/>
      <c r="D756" s="191" t="s">
        <v>72</v>
      </c>
      <c r="E756" s="203" t="s">
        <v>856</v>
      </c>
      <c r="F756" s="203" t="s">
        <v>857</v>
      </c>
      <c r="G756" s="190"/>
      <c r="H756" s="190"/>
      <c r="I756" s="193"/>
      <c r="J756" s="204">
        <f>BK756</f>
        <v>0</v>
      </c>
      <c r="K756" s="190"/>
      <c r="L756" s="195"/>
      <c r="M756" s="196"/>
      <c r="N756" s="197"/>
      <c r="O756" s="197"/>
      <c r="P756" s="198">
        <f>SUM(P757:P789)</f>
        <v>0</v>
      </c>
      <c r="Q756" s="197"/>
      <c r="R756" s="198">
        <f>SUM(R757:R789)</f>
        <v>0</v>
      </c>
      <c r="S756" s="197"/>
      <c r="T756" s="199">
        <f>SUM(T757:T789)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0" t="s">
        <v>81</v>
      </c>
      <c r="AT756" s="201" t="s">
        <v>72</v>
      </c>
      <c r="AU756" s="201" t="s">
        <v>81</v>
      </c>
      <c r="AY756" s="200" t="s">
        <v>128</v>
      </c>
      <c r="BK756" s="202">
        <f>SUM(BK757:BK789)</f>
        <v>0</v>
      </c>
    </row>
    <row r="757" s="2" customFormat="1" ht="16.5" customHeight="1">
      <c r="A757" s="39"/>
      <c r="B757" s="40"/>
      <c r="C757" s="246" t="s">
        <v>858</v>
      </c>
      <c r="D757" s="246" t="s">
        <v>145</v>
      </c>
      <c r="E757" s="247" t="s">
        <v>859</v>
      </c>
      <c r="F757" s="248" t="s">
        <v>19</v>
      </c>
      <c r="G757" s="249" t="s">
        <v>132</v>
      </c>
      <c r="H757" s="250">
        <v>11750.722</v>
      </c>
      <c r="I757" s="251"/>
      <c r="J757" s="252">
        <f>ROUND(I757*H757,2)</f>
        <v>0</v>
      </c>
      <c r="K757" s="248" t="s">
        <v>133</v>
      </c>
      <c r="L757" s="45"/>
      <c r="M757" s="253" t="s">
        <v>19</v>
      </c>
      <c r="N757" s="254" t="s">
        <v>44</v>
      </c>
      <c r="O757" s="85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7" t="s">
        <v>135</v>
      </c>
      <c r="AT757" s="217" t="s">
        <v>145</v>
      </c>
      <c r="AU757" s="217" t="s">
        <v>83</v>
      </c>
      <c r="AY757" s="18" t="s">
        <v>128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8" t="s">
        <v>81</v>
      </c>
      <c r="BK757" s="218">
        <f>ROUND(I757*H757,2)</f>
        <v>0</v>
      </c>
      <c r="BL757" s="18" t="s">
        <v>135</v>
      </c>
      <c r="BM757" s="217" t="s">
        <v>860</v>
      </c>
    </row>
    <row r="758" s="2" customFormat="1">
      <c r="A758" s="39"/>
      <c r="B758" s="40"/>
      <c r="C758" s="41"/>
      <c r="D758" s="219" t="s">
        <v>137</v>
      </c>
      <c r="E758" s="41"/>
      <c r="F758" s="220" t="s">
        <v>861</v>
      </c>
      <c r="G758" s="41"/>
      <c r="H758" s="41"/>
      <c r="I758" s="221"/>
      <c r="J758" s="41"/>
      <c r="K758" s="41"/>
      <c r="L758" s="45"/>
      <c r="M758" s="222"/>
      <c r="N758" s="223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137</v>
      </c>
      <c r="AU758" s="18" t="s">
        <v>83</v>
      </c>
    </row>
    <row r="759" s="2" customFormat="1">
      <c r="A759" s="39"/>
      <c r="B759" s="40"/>
      <c r="C759" s="41"/>
      <c r="D759" s="255" t="s">
        <v>150</v>
      </c>
      <c r="E759" s="41"/>
      <c r="F759" s="256" t="s">
        <v>862</v>
      </c>
      <c r="G759" s="41"/>
      <c r="H759" s="41"/>
      <c r="I759" s="221"/>
      <c r="J759" s="41"/>
      <c r="K759" s="41"/>
      <c r="L759" s="45"/>
      <c r="M759" s="222"/>
      <c r="N759" s="223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150</v>
      </c>
      <c r="AU759" s="18" t="s">
        <v>83</v>
      </c>
    </row>
    <row r="760" s="2" customFormat="1" ht="16.5" customHeight="1">
      <c r="A760" s="39"/>
      <c r="B760" s="40"/>
      <c r="C760" s="246" t="s">
        <v>863</v>
      </c>
      <c r="D760" s="246" t="s">
        <v>145</v>
      </c>
      <c r="E760" s="247" t="s">
        <v>864</v>
      </c>
      <c r="F760" s="248" t="s">
        <v>19</v>
      </c>
      <c r="G760" s="249" t="s">
        <v>132</v>
      </c>
      <c r="H760" s="250">
        <v>58753.610000000001</v>
      </c>
      <c r="I760" s="251"/>
      <c r="J760" s="252">
        <f>ROUND(I760*H760,2)</f>
        <v>0</v>
      </c>
      <c r="K760" s="248" t="s">
        <v>133</v>
      </c>
      <c r="L760" s="45"/>
      <c r="M760" s="253" t="s">
        <v>19</v>
      </c>
      <c r="N760" s="254" t="s">
        <v>44</v>
      </c>
      <c r="O760" s="85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17" t="s">
        <v>135</v>
      </c>
      <c r="AT760" s="217" t="s">
        <v>145</v>
      </c>
      <c r="AU760" s="217" t="s">
        <v>83</v>
      </c>
      <c r="AY760" s="18" t="s">
        <v>128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81</v>
      </c>
      <c r="BK760" s="218">
        <f>ROUND(I760*H760,2)</f>
        <v>0</v>
      </c>
      <c r="BL760" s="18" t="s">
        <v>135</v>
      </c>
      <c r="BM760" s="217" t="s">
        <v>865</v>
      </c>
    </row>
    <row r="761" s="2" customFormat="1">
      <c r="A761" s="39"/>
      <c r="B761" s="40"/>
      <c r="C761" s="41"/>
      <c r="D761" s="219" t="s">
        <v>137</v>
      </c>
      <c r="E761" s="41"/>
      <c r="F761" s="220" t="s">
        <v>866</v>
      </c>
      <c r="G761" s="41"/>
      <c r="H761" s="41"/>
      <c r="I761" s="221"/>
      <c r="J761" s="41"/>
      <c r="K761" s="41"/>
      <c r="L761" s="45"/>
      <c r="M761" s="222"/>
      <c r="N761" s="223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137</v>
      </c>
      <c r="AU761" s="18" t="s">
        <v>83</v>
      </c>
    </row>
    <row r="762" s="2" customFormat="1">
      <c r="A762" s="39"/>
      <c r="B762" s="40"/>
      <c r="C762" s="41"/>
      <c r="D762" s="255" t="s">
        <v>150</v>
      </c>
      <c r="E762" s="41"/>
      <c r="F762" s="256" t="s">
        <v>867</v>
      </c>
      <c r="G762" s="41"/>
      <c r="H762" s="41"/>
      <c r="I762" s="221"/>
      <c r="J762" s="41"/>
      <c r="K762" s="41"/>
      <c r="L762" s="45"/>
      <c r="M762" s="222"/>
      <c r="N762" s="223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150</v>
      </c>
      <c r="AU762" s="18" t="s">
        <v>83</v>
      </c>
    </row>
    <row r="763" s="13" customFormat="1">
      <c r="A763" s="13"/>
      <c r="B763" s="224"/>
      <c r="C763" s="225"/>
      <c r="D763" s="219" t="s">
        <v>139</v>
      </c>
      <c r="E763" s="226" t="s">
        <v>19</v>
      </c>
      <c r="F763" s="227" t="s">
        <v>868</v>
      </c>
      <c r="G763" s="225"/>
      <c r="H763" s="228">
        <v>58753.610000000001</v>
      </c>
      <c r="I763" s="229"/>
      <c r="J763" s="225"/>
      <c r="K763" s="225"/>
      <c r="L763" s="230"/>
      <c r="M763" s="231"/>
      <c r="N763" s="232"/>
      <c r="O763" s="232"/>
      <c r="P763" s="232"/>
      <c r="Q763" s="232"/>
      <c r="R763" s="232"/>
      <c r="S763" s="232"/>
      <c r="T763" s="23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4" t="s">
        <v>139</v>
      </c>
      <c r="AU763" s="234" t="s">
        <v>83</v>
      </c>
      <c r="AV763" s="13" t="s">
        <v>83</v>
      </c>
      <c r="AW763" s="13" t="s">
        <v>35</v>
      </c>
      <c r="AX763" s="13" t="s">
        <v>81</v>
      </c>
      <c r="AY763" s="234" t="s">
        <v>128</v>
      </c>
    </row>
    <row r="764" s="2" customFormat="1" ht="16.5" customHeight="1">
      <c r="A764" s="39"/>
      <c r="B764" s="40"/>
      <c r="C764" s="246" t="s">
        <v>869</v>
      </c>
      <c r="D764" s="246" t="s">
        <v>145</v>
      </c>
      <c r="E764" s="247" t="s">
        <v>870</v>
      </c>
      <c r="F764" s="248" t="s">
        <v>19</v>
      </c>
      <c r="G764" s="249" t="s">
        <v>132</v>
      </c>
      <c r="H764" s="250">
        <v>4713.3140000000003</v>
      </c>
      <c r="I764" s="251"/>
      <c r="J764" s="252">
        <f>ROUND(I764*H764,2)</f>
        <v>0</v>
      </c>
      <c r="K764" s="248" t="s">
        <v>133</v>
      </c>
      <c r="L764" s="45"/>
      <c r="M764" s="253" t="s">
        <v>19</v>
      </c>
      <c r="N764" s="254" t="s">
        <v>44</v>
      </c>
      <c r="O764" s="85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7" t="s">
        <v>135</v>
      </c>
      <c r="AT764" s="217" t="s">
        <v>145</v>
      </c>
      <c r="AU764" s="217" t="s">
        <v>83</v>
      </c>
      <c r="AY764" s="18" t="s">
        <v>128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8" t="s">
        <v>81</v>
      </c>
      <c r="BK764" s="218">
        <f>ROUND(I764*H764,2)</f>
        <v>0</v>
      </c>
      <c r="BL764" s="18" t="s">
        <v>135</v>
      </c>
      <c r="BM764" s="217" t="s">
        <v>871</v>
      </c>
    </row>
    <row r="765" s="2" customFormat="1">
      <c r="A765" s="39"/>
      <c r="B765" s="40"/>
      <c r="C765" s="41"/>
      <c r="D765" s="219" t="s">
        <v>137</v>
      </c>
      <c r="E765" s="41"/>
      <c r="F765" s="220" t="s">
        <v>872</v>
      </c>
      <c r="G765" s="41"/>
      <c r="H765" s="41"/>
      <c r="I765" s="221"/>
      <c r="J765" s="41"/>
      <c r="K765" s="41"/>
      <c r="L765" s="45"/>
      <c r="M765" s="222"/>
      <c r="N765" s="223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137</v>
      </c>
      <c r="AU765" s="18" t="s">
        <v>83</v>
      </c>
    </row>
    <row r="766" s="2" customFormat="1">
      <c r="A766" s="39"/>
      <c r="B766" s="40"/>
      <c r="C766" s="41"/>
      <c r="D766" s="255" t="s">
        <v>150</v>
      </c>
      <c r="E766" s="41"/>
      <c r="F766" s="256" t="s">
        <v>873</v>
      </c>
      <c r="G766" s="41"/>
      <c r="H766" s="41"/>
      <c r="I766" s="221"/>
      <c r="J766" s="41"/>
      <c r="K766" s="41"/>
      <c r="L766" s="45"/>
      <c r="M766" s="222"/>
      <c r="N766" s="223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150</v>
      </c>
      <c r="AU766" s="18" t="s">
        <v>83</v>
      </c>
    </row>
    <row r="767" s="2" customFormat="1" ht="16.5" customHeight="1">
      <c r="A767" s="39"/>
      <c r="B767" s="40"/>
      <c r="C767" s="246" t="s">
        <v>874</v>
      </c>
      <c r="D767" s="246" t="s">
        <v>145</v>
      </c>
      <c r="E767" s="247" t="s">
        <v>875</v>
      </c>
      <c r="F767" s="248" t="s">
        <v>19</v>
      </c>
      <c r="G767" s="249" t="s">
        <v>132</v>
      </c>
      <c r="H767" s="250">
        <v>23566.57</v>
      </c>
      <c r="I767" s="251"/>
      <c r="J767" s="252">
        <f>ROUND(I767*H767,2)</f>
        <v>0</v>
      </c>
      <c r="K767" s="248" t="s">
        <v>133</v>
      </c>
      <c r="L767" s="45"/>
      <c r="M767" s="253" t="s">
        <v>19</v>
      </c>
      <c r="N767" s="254" t="s">
        <v>44</v>
      </c>
      <c r="O767" s="85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7" t="s">
        <v>135</v>
      </c>
      <c r="AT767" s="217" t="s">
        <v>145</v>
      </c>
      <c r="AU767" s="217" t="s">
        <v>83</v>
      </c>
      <c r="AY767" s="18" t="s">
        <v>128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8" t="s">
        <v>81</v>
      </c>
      <c r="BK767" s="218">
        <f>ROUND(I767*H767,2)</f>
        <v>0</v>
      </c>
      <c r="BL767" s="18" t="s">
        <v>135</v>
      </c>
      <c r="BM767" s="217" t="s">
        <v>876</v>
      </c>
    </row>
    <row r="768" s="2" customFormat="1">
      <c r="A768" s="39"/>
      <c r="B768" s="40"/>
      <c r="C768" s="41"/>
      <c r="D768" s="219" t="s">
        <v>137</v>
      </c>
      <c r="E768" s="41"/>
      <c r="F768" s="220" t="s">
        <v>866</v>
      </c>
      <c r="G768" s="41"/>
      <c r="H768" s="41"/>
      <c r="I768" s="221"/>
      <c r="J768" s="41"/>
      <c r="K768" s="41"/>
      <c r="L768" s="45"/>
      <c r="M768" s="222"/>
      <c r="N768" s="223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137</v>
      </c>
      <c r="AU768" s="18" t="s">
        <v>83</v>
      </c>
    </row>
    <row r="769" s="2" customFormat="1">
      <c r="A769" s="39"/>
      <c r="B769" s="40"/>
      <c r="C769" s="41"/>
      <c r="D769" s="255" t="s">
        <v>150</v>
      </c>
      <c r="E769" s="41"/>
      <c r="F769" s="256" t="s">
        <v>877</v>
      </c>
      <c r="G769" s="41"/>
      <c r="H769" s="41"/>
      <c r="I769" s="221"/>
      <c r="J769" s="41"/>
      <c r="K769" s="41"/>
      <c r="L769" s="45"/>
      <c r="M769" s="222"/>
      <c r="N769" s="223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150</v>
      </c>
      <c r="AU769" s="18" t="s">
        <v>83</v>
      </c>
    </row>
    <row r="770" s="13" customFormat="1">
      <c r="A770" s="13"/>
      <c r="B770" s="224"/>
      <c r="C770" s="225"/>
      <c r="D770" s="219" t="s">
        <v>139</v>
      </c>
      <c r="E770" s="226" t="s">
        <v>19</v>
      </c>
      <c r="F770" s="227" t="s">
        <v>878</v>
      </c>
      <c r="G770" s="225"/>
      <c r="H770" s="228">
        <v>23566.57</v>
      </c>
      <c r="I770" s="229"/>
      <c r="J770" s="225"/>
      <c r="K770" s="225"/>
      <c r="L770" s="230"/>
      <c r="M770" s="231"/>
      <c r="N770" s="232"/>
      <c r="O770" s="232"/>
      <c r="P770" s="232"/>
      <c r="Q770" s="232"/>
      <c r="R770" s="232"/>
      <c r="S770" s="232"/>
      <c r="T770" s="23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4" t="s">
        <v>139</v>
      </c>
      <c r="AU770" s="234" t="s">
        <v>83</v>
      </c>
      <c r="AV770" s="13" t="s">
        <v>83</v>
      </c>
      <c r="AW770" s="13" t="s">
        <v>35</v>
      </c>
      <c r="AX770" s="13" t="s">
        <v>81</v>
      </c>
      <c r="AY770" s="234" t="s">
        <v>128</v>
      </c>
    </row>
    <row r="771" s="2" customFormat="1" ht="16.5" customHeight="1">
      <c r="A771" s="39"/>
      <c r="B771" s="40"/>
      <c r="C771" s="246" t="s">
        <v>879</v>
      </c>
      <c r="D771" s="246" t="s">
        <v>145</v>
      </c>
      <c r="E771" s="247" t="s">
        <v>880</v>
      </c>
      <c r="F771" s="248" t="s">
        <v>19</v>
      </c>
      <c r="G771" s="249" t="s">
        <v>132</v>
      </c>
      <c r="H771" s="250">
        <v>3615.2269999999999</v>
      </c>
      <c r="I771" s="251"/>
      <c r="J771" s="252">
        <f>ROUND(I771*H771,2)</f>
        <v>0</v>
      </c>
      <c r="K771" s="248" t="s">
        <v>133</v>
      </c>
      <c r="L771" s="45"/>
      <c r="M771" s="253" t="s">
        <v>19</v>
      </c>
      <c r="N771" s="254" t="s">
        <v>44</v>
      </c>
      <c r="O771" s="85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17" t="s">
        <v>135</v>
      </c>
      <c r="AT771" s="217" t="s">
        <v>145</v>
      </c>
      <c r="AU771" s="217" t="s">
        <v>83</v>
      </c>
      <c r="AY771" s="18" t="s">
        <v>128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8" t="s">
        <v>81</v>
      </c>
      <c r="BK771" s="218">
        <f>ROUND(I771*H771,2)</f>
        <v>0</v>
      </c>
      <c r="BL771" s="18" t="s">
        <v>135</v>
      </c>
      <c r="BM771" s="217" t="s">
        <v>881</v>
      </c>
    </row>
    <row r="772" s="2" customFormat="1">
      <c r="A772" s="39"/>
      <c r="B772" s="40"/>
      <c r="C772" s="41"/>
      <c r="D772" s="219" t="s">
        <v>137</v>
      </c>
      <c r="E772" s="41"/>
      <c r="F772" s="220" t="s">
        <v>882</v>
      </c>
      <c r="G772" s="41"/>
      <c r="H772" s="41"/>
      <c r="I772" s="221"/>
      <c r="J772" s="41"/>
      <c r="K772" s="41"/>
      <c r="L772" s="45"/>
      <c r="M772" s="222"/>
      <c r="N772" s="223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137</v>
      </c>
      <c r="AU772" s="18" t="s">
        <v>83</v>
      </c>
    </row>
    <row r="773" s="2" customFormat="1">
      <c r="A773" s="39"/>
      <c r="B773" s="40"/>
      <c r="C773" s="41"/>
      <c r="D773" s="255" t="s">
        <v>150</v>
      </c>
      <c r="E773" s="41"/>
      <c r="F773" s="256" t="s">
        <v>883</v>
      </c>
      <c r="G773" s="41"/>
      <c r="H773" s="41"/>
      <c r="I773" s="221"/>
      <c r="J773" s="41"/>
      <c r="K773" s="41"/>
      <c r="L773" s="45"/>
      <c r="M773" s="222"/>
      <c r="N773" s="223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150</v>
      </c>
      <c r="AU773" s="18" t="s">
        <v>83</v>
      </c>
    </row>
    <row r="774" s="13" customFormat="1">
      <c r="A774" s="13"/>
      <c r="B774" s="224"/>
      <c r="C774" s="225"/>
      <c r="D774" s="219" t="s">
        <v>139</v>
      </c>
      <c r="E774" s="226" t="s">
        <v>19</v>
      </c>
      <c r="F774" s="227" t="s">
        <v>884</v>
      </c>
      <c r="G774" s="225"/>
      <c r="H774" s="228">
        <v>3615.2269999999999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139</v>
      </c>
      <c r="AU774" s="234" t="s">
        <v>83</v>
      </c>
      <c r="AV774" s="13" t="s">
        <v>83</v>
      </c>
      <c r="AW774" s="13" t="s">
        <v>35</v>
      </c>
      <c r="AX774" s="13" t="s">
        <v>81</v>
      </c>
      <c r="AY774" s="234" t="s">
        <v>128</v>
      </c>
    </row>
    <row r="775" s="2" customFormat="1" ht="16.5" customHeight="1">
      <c r="A775" s="39"/>
      <c r="B775" s="40"/>
      <c r="C775" s="246" t="s">
        <v>885</v>
      </c>
      <c r="D775" s="246" t="s">
        <v>145</v>
      </c>
      <c r="E775" s="247" t="s">
        <v>886</v>
      </c>
      <c r="F775" s="248" t="s">
        <v>19</v>
      </c>
      <c r="G775" s="249" t="s">
        <v>132</v>
      </c>
      <c r="H775" s="250">
        <v>58.124000000000002</v>
      </c>
      <c r="I775" s="251"/>
      <c r="J775" s="252">
        <f>ROUND(I775*H775,2)</f>
        <v>0</v>
      </c>
      <c r="K775" s="248" t="s">
        <v>133</v>
      </c>
      <c r="L775" s="45"/>
      <c r="M775" s="253" t="s">
        <v>19</v>
      </c>
      <c r="N775" s="254" t="s">
        <v>44</v>
      </c>
      <c r="O775" s="85"/>
      <c r="P775" s="215">
        <f>O775*H775</f>
        <v>0</v>
      </c>
      <c r="Q775" s="215">
        <v>0</v>
      </c>
      <c r="R775" s="215">
        <f>Q775*H775</f>
        <v>0</v>
      </c>
      <c r="S775" s="215">
        <v>0</v>
      </c>
      <c r="T775" s="216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17" t="s">
        <v>135</v>
      </c>
      <c r="AT775" s="217" t="s">
        <v>145</v>
      </c>
      <c r="AU775" s="217" t="s">
        <v>83</v>
      </c>
      <c r="AY775" s="18" t="s">
        <v>128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8" t="s">
        <v>81</v>
      </c>
      <c r="BK775" s="218">
        <f>ROUND(I775*H775,2)</f>
        <v>0</v>
      </c>
      <c r="BL775" s="18" t="s">
        <v>135</v>
      </c>
      <c r="BM775" s="217" t="s">
        <v>887</v>
      </c>
    </row>
    <row r="776" s="2" customFormat="1">
      <c r="A776" s="39"/>
      <c r="B776" s="40"/>
      <c r="C776" s="41"/>
      <c r="D776" s="219" t="s">
        <v>137</v>
      </c>
      <c r="E776" s="41"/>
      <c r="F776" s="220" t="s">
        <v>888</v>
      </c>
      <c r="G776" s="41"/>
      <c r="H776" s="41"/>
      <c r="I776" s="221"/>
      <c r="J776" s="41"/>
      <c r="K776" s="41"/>
      <c r="L776" s="45"/>
      <c r="M776" s="222"/>
      <c r="N776" s="223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137</v>
      </c>
      <c r="AU776" s="18" t="s">
        <v>83</v>
      </c>
    </row>
    <row r="777" s="2" customFormat="1">
      <c r="A777" s="39"/>
      <c r="B777" s="40"/>
      <c r="C777" s="41"/>
      <c r="D777" s="255" t="s">
        <v>150</v>
      </c>
      <c r="E777" s="41"/>
      <c r="F777" s="256" t="s">
        <v>889</v>
      </c>
      <c r="G777" s="41"/>
      <c r="H777" s="41"/>
      <c r="I777" s="221"/>
      <c r="J777" s="41"/>
      <c r="K777" s="41"/>
      <c r="L777" s="45"/>
      <c r="M777" s="222"/>
      <c r="N777" s="223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150</v>
      </c>
      <c r="AU777" s="18" t="s">
        <v>83</v>
      </c>
    </row>
    <row r="778" s="13" customFormat="1">
      <c r="A778" s="13"/>
      <c r="B778" s="224"/>
      <c r="C778" s="225"/>
      <c r="D778" s="219" t="s">
        <v>139</v>
      </c>
      <c r="E778" s="226" t="s">
        <v>19</v>
      </c>
      <c r="F778" s="227" t="s">
        <v>890</v>
      </c>
      <c r="G778" s="225"/>
      <c r="H778" s="228">
        <v>58.124000000000002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4" t="s">
        <v>139</v>
      </c>
      <c r="AU778" s="234" t="s">
        <v>83</v>
      </c>
      <c r="AV778" s="13" t="s">
        <v>83</v>
      </c>
      <c r="AW778" s="13" t="s">
        <v>35</v>
      </c>
      <c r="AX778" s="13" t="s">
        <v>81</v>
      </c>
      <c r="AY778" s="234" t="s">
        <v>128</v>
      </c>
    </row>
    <row r="779" s="2" customFormat="1" ht="16.5" customHeight="1">
      <c r="A779" s="39"/>
      <c r="B779" s="40"/>
      <c r="C779" s="246" t="s">
        <v>891</v>
      </c>
      <c r="D779" s="246" t="s">
        <v>145</v>
      </c>
      <c r="E779" s="247" t="s">
        <v>892</v>
      </c>
      <c r="F779" s="248" t="s">
        <v>19</v>
      </c>
      <c r="G779" s="249" t="s">
        <v>132</v>
      </c>
      <c r="H779" s="250">
        <v>9602.7199999999993</v>
      </c>
      <c r="I779" s="251"/>
      <c r="J779" s="252">
        <f>ROUND(I779*H779,2)</f>
        <v>0</v>
      </c>
      <c r="K779" s="248" t="s">
        <v>133</v>
      </c>
      <c r="L779" s="45"/>
      <c r="M779" s="253" t="s">
        <v>19</v>
      </c>
      <c r="N779" s="254" t="s">
        <v>44</v>
      </c>
      <c r="O779" s="85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17" t="s">
        <v>135</v>
      </c>
      <c r="AT779" s="217" t="s">
        <v>145</v>
      </c>
      <c r="AU779" s="217" t="s">
        <v>83</v>
      </c>
      <c r="AY779" s="18" t="s">
        <v>128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8" t="s">
        <v>81</v>
      </c>
      <c r="BK779" s="218">
        <f>ROUND(I779*H779,2)</f>
        <v>0</v>
      </c>
      <c r="BL779" s="18" t="s">
        <v>135</v>
      </c>
      <c r="BM779" s="217" t="s">
        <v>893</v>
      </c>
    </row>
    <row r="780" s="2" customFormat="1">
      <c r="A780" s="39"/>
      <c r="B780" s="40"/>
      <c r="C780" s="41"/>
      <c r="D780" s="219" t="s">
        <v>137</v>
      </c>
      <c r="E780" s="41"/>
      <c r="F780" s="220" t="s">
        <v>402</v>
      </c>
      <c r="G780" s="41"/>
      <c r="H780" s="41"/>
      <c r="I780" s="221"/>
      <c r="J780" s="41"/>
      <c r="K780" s="41"/>
      <c r="L780" s="45"/>
      <c r="M780" s="222"/>
      <c r="N780" s="223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137</v>
      </c>
      <c r="AU780" s="18" t="s">
        <v>83</v>
      </c>
    </row>
    <row r="781" s="2" customFormat="1">
      <c r="A781" s="39"/>
      <c r="B781" s="40"/>
      <c r="C781" s="41"/>
      <c r="D781" s="255" t="s">
        <v>150</v>
      </c>
      <c r="E781" s="41"/>
      <c r="F781" s="256" t="s">
        <v>894</v>
      </c>
      <c r="G781" s="41"/>
      <c r="H781" s="41"/>
      <c r="I781" s="221"/>
      <c r="J781" s="41"/>
      <c r="K781" s="41"/>
      <c r="L781" s="45"/>
      <c r="M781" s="222"/>
      <c r="N781" s="223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150</v>
      </c>
      <c r="AU781" s="18" t="s">
        <v>83</v>
      </c>
    </row>
    <row r="782" s="13" customFormat="1">
      <c r="A782" s="13"/>
      <c r="B782" s="224"/>
      <c r="C782" s="225"/>
      <c r="D782" s="219" t="s">
        <v>139</v>
      </c>
      <c r="E782" s="226" t="s">
        <v>19</v>
      </c>
      <c r="F782" s="227" t="s">
        <v>895</v>
      </c>
      <c r="G782" s="225"/>
      <c r="H782" s="228">
        <v>9602.7199999999993</v>
      </c>
      <c r="I782" s="229"/>
      <c r="J782" s="225"/>
      <c r="K782" s="225"/>
      <c r="L782" s="230"/>
      <c r="M782" s="231"/>
      <c r="N782" s="232"/>
      <c r="O782" s="232"/>
      <c r="P782" s="232"/>
      <c r="Q782" s="232"/>
      <c r="R782" s="232"/>
      <c r="S782" s="232"/>
      <c r="T782" s="23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4" t="s">
        <v>139</v>
      </c>
      <c r="AU782" s="234" t="s">
        <v>83</v>
      </c>
      <c r="AV782" s="13" t="s">
        <v>83</v>
      </c>
      <c r="AW782" s="13" t="s">
        <v>35</v>
      </c>
      <c r="AX782" s="13" t="s">
        <v>81</v>
      </c>
      <c r="AY782" s="234" t="s">
        <v>128</v>
      </c>
    </row>
    <row r="783" s="2" customFormat="1" ht="16.5" customHeight="1">
      <c r="A783" s="39"/>
      <c r="B783" s="40"/>
      <c r="C783" s="246" t="s">
        <v>896</v>
      </c>
      <c r="D783" s="246" t="s">
        <v>145</v>
      </c>
      <c r="E783" s="247" t="s">
        <v>897</v>
      </c>
      <c r="F783" s="248" t="s">
        <v>19</v>
      </c>
      <c r="G783" s="249" t="s">
        <v>132</v>
      </c>
      <c r="H783" s="250">
        <v>2934.2550000000001</v>
      </c>
      <c r="I783" s="251"/>
      <c r="J783" s="252">
        <f>ROUND(I783*H783,2)</f>
        <v>0</v>
      </c>
      <c r="K783" s="248" t="s">
        <v>133</v>
      </c>
      <c r="L783" s="45"/>
      <c r="M783" s="253" t="s">
        <v>19</v>
      </c>
      <c r="N783" s="254" t="s">
        <v>44</v>
      </c>
      <c r="O783" s="85"/>
      <c r="P783" s="215">
        <f>O783*H783</f>
        <v>0</v>
      </c>
      <c r="Q783" s="215">
        <v>0</v>
      </c>
      <c r="R783" s="215">
        <f>Q783*H783</f>
        <v>0</v>
      </c>
      <c r="S783" s="215">
        <v>0</v>
      </c>
      <c r="T783" s="21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7" t="s">
        <v>135</v>
      </c>
      <c r="AT783" s="217" t="s">
        <v>145</v>
      </c>
      <c r="AU783" s="217" t="s">
        <v>83</v>
      </c>
      <c r="AY783" s="18" t="s">
        <v>128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8" t="s">
        <v>81</v>
      </c>
      <c r="BK783" s="218">
        <f>ROUND(I783*H783,2)</f>
        <v>0</v>
      </c>
      <c r="BL783" s="18" t="s">
        <v>135</v>
      </c>
      <c r="BM783" s="217" t="s">
        <v>898</v>
      </c>
    </row>
    <row r="784" s="2" customFormat="1">
      <c r="A784" s="39"/>
      <c r="B784" s="40"/>
      <c r="C784" s="41"/>
      <c r="D784" s="219" t="s">
        <v>137</v>
      </c>
      <c r="E784" s="41"/>
      <c r="F784" s="220" t="s">
        <v>899</v>
      </c>
      <c r="G784" s="41"/>
      <c r="H784" s="41"/>
      <c r="I784" s="221"/>
      <c r="J784" s="41"/>
      <c r="K784" s="41"/>
      <c r="L784" s="45"/>
      <c r="M784" s="222"/>
      <c r="N784" s="223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137</v>
      </c>
      <c r="AU784" s="18" t="s">
        <v>83</v>
      </c>
    </row>
    <row r="785" s="2" customFormat="1">
      <c r="A785" s="39"/>
      <c r="B785" s="40"/>
      <c r="C785" s="41"/>
      <c r="D785" s="255" t="s">
        <v>150</v>
      </c>
      <c r="E785" s="41"/>
      <c r="F785" s="256" t="s">
        <v>900</v>
      </c>
      <c r="G785" s="41"/>
      <c r="H785" s="41"/>
      <c r="I785" s="221"/>
      <c r="J785" s="41"/>
      <c r="K785" s="41"/>
      <c r="L785" s="45"/>
      <c r="M785" s="222"/>
      <c r="N785" s="223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150</v>
      </c>
      <c r="AU785" s="18" t="s">
        <v>83</v>
      </c>
    </row>
    <row r="786" s="13" customFormat="1">
      <c r="A786" s="13"/>
      <c r="B786" s="224"/>
      <c r="C786" s="225"/>
      <c r="D786" s="219" t="s">
        <v>139</v>
      </c>
      <c r="E786" s="226" t="s">
        <v>19</v>
      </c>
      <c r="F786" s="227" t="s">
        <v>901</v>
      </c>
      <c r="G786" s="225"/>
      <c r="H786" s="228">
        <v>2934.2550000000001</v>
      </c>
      <c r="I786" s="229"/>
      <c r="J786" s="225"/>
      <c r="K786" s="225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139</v>
      </c>
      <c r="AU786" s="234" t="s">
        <v>83</v>
      </c>
      <c r="AV786" s="13" t="s">
        <v>83</v>
      </c>
      <c r="AW786" s="13" t="s">
        <v>35</v>
      </c>
      <c r="AX786" s="13" t="s">
        <v>81</v>
      </c>
      <c r="AY786" s="234" t="s">
        <v>128</v>
      </c>
    </row>
    <row r="787" s="2" customFormat="1" ht="16.5" customHeight="1">
      <c r="A787" s="39"/>
      <c r="B787" s="40"/>
      <c r="C787" s="246" t="s">
        <v>902</v>
      </c>
      <c r="D787" s="246" t="s">
        <v>145</v>
      </c>
      <c r="E787" s="247" t="s">
        <v>903</v>
      </c>
      <c r="F787" s="248" t="s">
        <v>19</v>
      </c>
      <c r="G787" s="249" t="s">
        <v>904</v>
      </c>
      <c r="H787" s="250">
        <v>1</v>
      </c>
      <c r="I787" s="251"/>
      <c r="J787" s="252">
        <f>ROUND(I787*H787,2)</f>
        <v>0</v>
      </c>
      <c r="K787" s="248" t="s">
        <v>19</v>
      </c>
      <c r="L787" s="45"/>
      <c r="M787" s="253" t="s">
        <v>19</v>
      </c>
      <c r="N787" s="254" t="s">
        <v>44</v>
      </c>
      <c r="O787" s="85"/>
      <c r="P787" s="215">
        <f>O787*H787</f>
        <v>0</v>
      </c>
      <c r="Q787" s="215">
        <v>0</v>
      </c>
      <c r="R787" s="215">
        <f>Q787*H787</f>
        <v>0</v>
      </c>
      <c r="S787" s="215">
        <v>0</v>
      </c>
      <c r="T787" s="216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17" t="s">
        <v>135</v>
      </c>
      <c r="AT787" s="217" t="s">
        <v>145</v>
      </c>
      <c r="AU787" s="217" t="s">
        <v>83</v>
      </c>
      <c r="AY787" s="18" t="s">
        <v>128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8" t="s">
        <v>81</v>
      </c>
      <c r="BK787" s="218">
        <f>ROUND(I787*H787,2)</f>
        <v>0</v>
      </c>
      <c r="BL787" s="18" t="s">
        <v>135</v>
      </c>
      <c r="BM787" s="217" t="s">
        <v>905</v>
      </c>
    </row>
    <row r="788" s="2" customFormat="1">
      <c r="A788" s="39"/>
      <c r="B788" s="40"/>
      <c r="C788" s="41"/>
      <c r="D788" s="219" t="s">
        <v>137</v>
      </c>
      <c r="E788" s="41"/>
      <c r="F788" s="220" t="s">
        <v>906</v>
      </c>
      <c r="G788" s="41"/>
      <c r="H788" s="41"/>
      <c r="I788" s="221"/>
      <c r="J788" s="41"/>
      <c r="K788" s="41"/>
      <c r="L788" s="45"/>
      <c r="M788" s="222"/>
      <c r="N788" s="223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137</v>
      </c>
      <c r="AU788" s="18" t="s">
        <v>83</v>
      </c>
    </row>
    <row r="789" s="2" customFormat="1">
      <c r="A789" s="39"/>
      <c r="B789" s="40"/>
      <c r="C789" s="41"/>
      <c r="D789" s="219" t="s">
        <v>152</v>
      </c>
      <c r="E789" s="41"/>
      <c r="F789" s="257" t="s">
        <v>907</v>
      </c>
      <c r="G789" s="41"/>
      <c r="H789" s="41"/>
      <c r="I789" s="221"/>
      <c r="J789" s="41"/>
      <c r="K789" s="41"/>
      <c r="L789" s="45"/>
      <c r="M789" s="222"/>
      <c r="N789" s="223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152</v>
      </c>
      <c r="AU789" s="18" t="s">
        <v>83</v>
      </c>
    </row>
    <row r="790" s="12" customFormat="1" ht="22.8" customHeight="1">
      <c r="A790" s="12"/>
      <c r="B790" s="189"/>
      <c r="C790" s="190"/>
      <c r="D790" s="191" t="s">
        <v>72</v>
      </c>
      <c r="E790" s="203" t="s">
        <v>908</v>
      </c>
      <c r="F790" s="203" t="s">
        <v>909</v>
      </c>
      <c r="G790" s="190"/>
      <c r="H790" s="190"/>
      <c r="I790" s="193"/>
      <c r="J790" s="204">
        <f>BK790</f>
        <v>0</v>
      </c>
      <c r="K790" s="190"/>
      <c r="L790" s="195"/>
      <c r="M790" s="196"/>
      <c r="N790" s="197"/>
      <c r="O790" s="197"/>
      <c r="P790" s="198">
        <f>SUM(P791:P796)</f>
        <v>0</v>
      </c>
      <c r="Q790" s="197"/>
      <c r="R790" s="198">
        <f>SUM(R791:R796)</f>
        <v>0</v>
      </c>
      <c r="S790" s="197"/>
      <c r="T790" s="199">
        <f>SUM(T791:T796)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0" t="s">
        <v>81</v>
      </c>
      <c r="AT790" s="201" t="s">
        <v>72</v>
      </c>
      <c r="AU790" s="201" t="s">
        <v>81</v>
      </c>
      <c r="AY790" s="200" t="s">
        <v>128</v>
      </c>
      <c r="BK790" s="202">
        <f>SUM(BK791:BK796)</f>
        <v>0</v>
      </c>
    </row>
    <row r="791" s="2" customFormat="1" ht="16.5" customHeight="1">
      <c r="A791" s="39"/>
      <c r="B791" s="40"/>
      <c r="C791" s="246" t="s">
        <v>910</v>
      </c>
      <c r="D791" s="246" t="s">
        <v>145</v>
      </c>
      <c r="E791" s="247" t="s">
        <v>911</v>
      </c>
      <c r="F791" s="248" t="s">
        <v>19</v>
      </c>
      <c r="G791" s="249" t="s">
        <v>132</v>
      </c>
      <c r="H791" s="250">
        <v>10757.593000000001</v>
      </c>
      <c r="I791" s="251"/>
      <c r="J791" s="252">
        <f>ROUND(I791*H791,2)</f>
        <v>0</v>
      </c>
      <c r="K791" s="248" t="s">
        <v>133</v>
      </c>
      <c r="L791" s="45"/>
      <c r="M791" s="253" t="s">
        <v>19</v>
      </c>
      <c r="N791" s="254" t="s">
        <v>44</v>
      </c>
      <c r="O791" s="85"/>
      <c r="P791" s="215">
        <f>O791*H791</f>
        <v>0</v>
      </c>
      <c r="Q791" s="215">
        <v>0</v>
      </c>
      <c r="R791" s="215">
        <f>Q791*H791</f>
        <v>0</v>
      </c>
      <c r="S791" s="215">
        <v>0</v>
      </c>
      <c r="T791" s="21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7" t="s">
        <v>135</v>
      </c>
      <c r="AT791" s="217" t="s">
        <v>145</v>
      </c>
      <c r="AU791" s="217" t="s">
        <v>83</v>
      </c>
      <c r="AY791" s="18" t="s">
        <v>128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8" t="s">
        <v>81</v>
      </c>
      <c r="BK791" s="218">
        <f>ROUND(I791*H791,2)</f>
        <v>0</v>
      </c>
      <c r="BL791" s="18" t="s">
        <v>135</v>
      </c>
      <c r="BM791" s="217" t="s">
        <v>912</v>
      </c>
    </row>
    <row r="792" s="2" customFormat="1">
      <c r="A792" s="39"/>
      <c r="B792" s="40"/>
      <c r="C792" s="41"/>
      <c r="D792" s="219" t="s">
        <v>137</v>
      </c>
      <c r="E792" s="41"/>
      <c r="F792" s="220" t="s">
        <v>913</v>
      </c>
      <c r="G792" s="41"/>
      <c r="H792" s="41"/>
      <c r="I792" s="221"/>
      <c r="J792" s="41"/>
      <c r="K792" s="41"/>
      <c r="L792" s="45"/>
      <c r="M792" s="222"/>
      <c r="N792" s="223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137</v>
      </c>
      <c r="AU792" s="18" t="s">
        <v>83</v>
      </c>
    </row>
    <row r="793" s="2" customFormat="1">
      <c r="A793" s="39"/>
      <c r="B793" s="40"/>
      <c r="C793" s="41"/>
      <c r="D793" s="255" t="s">
        <v>150</v>
      </c>
      <c r="E793" s="41"/>
      <c r="F793" s="256" t="s">
        <v>914</v>
      </c>
      <c r="G793" s="41"/>
      <c r="H793" s="41"/>
      <c r="I793" s="221"/>
      <c r="J793" s="41"/>
      <c r="K793" s="41"/>
      <c r="L793" s="45"/>
      <c r="M793" s="222"/>
      <c r="N793" s="223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150</v>
      </c>
      <c r="AU793" s="18" t="s">
        <v>83</v>
      </c>
    </row>
    <row r="794" s="2" customFormat="1" ht="16.5" customHeight="1">
      <c r="A794" s="39"/>
      <c r="B794" s="40"/>
      <c r="C794" s="246" t="s">
        <v>915</v>
      </c>
      <c r="D794" s="246" t="s">
        <v>145</v>
      </c>
      <c r="E794" s="247" t="s">
        <v>916</v>
      </c>
      <c r="F794" s="248" t="s">
        <v>19</v>
      </c>
      <c r="G794" s="249" t="s">
        <v>132</v>
      </c>
      <c r="H794" s="250">
        <v>10757.593000000001</v>
      </c>
      <c r="I794" s="251"/>
      <c r="J794" s="252">
        <f>ROUND(I794*H794,2)</f>
        <v>0</v>
      </c>
      <c r="K794" s="248" t="s">
        <v>133</v>
      </c>
      <c r="L794" s="45"/>
      <c r="M794" s="253" t="s">
        <v>19</v>
      </c>
      <c r="N794" s="254" t="s">
        <v>44</v>
      </c>
      <c r="O794" s="85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17" t="s">
        <v>135</v>
      </c>
      <c r="AT794" s="217" t="s">
        <v>145</v>
      </c>
      <c r="AU794" s="217" t="s">
        <v>83</v>
      </c>
      <c r="AY794" s="18" t="s">
        <v>128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8" t="s">
        <v>81</v>
      </c>
      <c r="BK794" s="218">
        <f>ROUND(I794*H794,2)</f>
        <v>0</v>
      </c>
      <c r="BL794" s="18" t="s">
        <v>135</v>
      </c>
      <c r="BM794" s="217" t="s">
        <v>917</v>
      </c>
    </row>
    <row r="795" s="2" customFormat="1">
      <c r="A795" s="39"/>
      <c r="B795" s="40"/>
      <c r="C795" s="41"/>
      <c r="D795" s="219" t="s">
        <v>137</v>
      </c>
      <c r="E795" s="41"/>
      <c r="F795" s="220" t="s">
        <v>918</v>
      </c>
      <c r="G795" s="41"/>
      <c r="H795" s="41"/>
      <c r="I795" s="221"/>
      <c r="J795" s="41"/>
      <c r="K795" s="41"/>
      <c r="L795" s="45"/>
      <c r="M795" s="222"/>
      <c r="N795" s="223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137</v>
      </c>
      <c r="AU795" s="18" t="s">
        <v>83</v>
      </c>
    </row>
    <row r="796" s="2" customFormat="1">
      <c r="A796" s="39"/>
      <c r="B796" s="40"/>
      <c r="C796" s="41"/>
      <c r="D796" s="255" t="s">
        <v>150</v>
      </c>
      <c r="E796" s="41"/>
      <c r="F796" s="256" t="s">
        <v>919</v>
      </c>
      <c r="G796" s="41"/>
      <c r="H796" s="41"/>
      <c r="I796" s="221"/>
      <c r="J796" s="41"/>
      <c r="K796" s="41"/>
      <c r="L796" s="45"/>
      <c r="M796" s="222"/>
      <c r="N796" s="223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150</v>
      </c>
      <c r="AU796" s="18" t="s">
        <v>83</v>
      </c>
    </row>
    <row r="797" s="12" customFormat="1" ht="22.8" customHeight="1">
      <c r="A797" s="12"/>
      <c r="B797" s="189"/>
      <c r="C797" s="190"/>
      <c r="D797" s="191" t="s">
        <v>72</v>
      </c>
      <c r="E797" s="203" t="s">
        <v>920</v>
      </c>
      <c r="F797" s="203" t="s">
        <v>921</v>
      </c>
      <c r="G797" s="190"/>
      <c r="H797" s="190"/>
      <c r="I797" s="193"/>
      <c r="J797" s="204">
        <f>BK797</f>
        <v>0</v>
      </c>
      <c r="K797" s="190"/>
      <c r="L797" s="195"/>
      <c r="M797" s="196"/>
      <c r="N797" s="197"/>
      <c r="O797" s="197"/>
      <c r="P797" s="198">
        <f>SUM(P798:P823)</f>
        <v>0</v>
      </c>
      <c r="Q797" s="197"/>
      <c r="R797" s="198">
        <f>SUM(R798:R823)</f>
        <v>17.261311759999998</v>
      </c>
      <c r="S797" s="197"/>
      <c r="T797" s="199">
        <f>SUM(T798:T823)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0" t="s">
        <v>81</v>
      </c>
      <c r="AT797" s="201" t="s">
        <v>72</v>
      </c>
      <c r="AU797" s="201" t="s">
        <v>81</v>
      </c>
      <c r="AY797" s="200" t="s">
        <v>128</v>
      </c>
      <c r="BK797" s="202">
        <f>SUM(BK798:BK823)</f>
        <v>0</v>
      </c>
    </row>
    <row r="798" s="2" customFormat="1" ht="16.5" customHeight="1">
      <c r="A798" s="39"/>
      <c r="B798" s="40"/>
      <c r="C798" s="205" t="s">
        <v>922</v>
      </c>
      <c r="D798" s="205" t="s">
        <v>130</v>
      </c>
      <c r="E798" s="206" t="s">
        <v>923</v>
      </c>
      <c r="F798" s="207" t="s">
        <v>19</v>
      </c>
      <c r="G798" s="208" t="s">
        <v>845</v>
      </c>
      <c r="H798" s="209">
        <v>9</v>
      </c>
      <c r="I798" s="210"/>
      <c r="J798" s="211">
        <f>ROUND(I798*H798,2)</f>
        <v>0</v>
      </c>
      <c r="K798" s="207" t="s">
        <v>19</v>
      </c>
      <c r="L798" s="212"/>
      <c r="M798" s="213" t="s">
        <v>19</v>
      </c>
      <c r="N798" s="214" t="s">
        <v>44</v>
      </c>
      <c r="O798" s="85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17" t="s">
        <v>134</v>
      </c>
      <c r="AT798" s="217" t="s">
        <v>130</v>
      </c>
      <c r="AU798" s="217" t="s">
        <v>83</v>
      </c>
      <c r="AY798" s="18" t="s">
        <v>128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81</v>
      </c>
      <c r="BK798" s="218">
        <f>ROUND(I798*H798,2)</f>
        <v>0</v>
      </c>
      <c r="BL798" s="18" t="s">
        <v>135</v>
      </c>
      <c r="BM798" s="217" t="s">
        <v>924</v>
      </c>
    </row>
    <row r="799" s="2" customFormat="1">
      <c r="A799" s="39"/>
      <c r="B799" s="40"/>
      <c r="C799" s="41"/>
      <c r="D799" s="219" t="s">
        <v>137</v>
      </c>
      <c r="E799" s="41"/>
      <c r="F799" s="220" t="s">
        <v>925</v>
      </c>
      <c r="G799" s="41"/>
      <c r="H799" s="41"/>
      <c r="I799" s="221"/>
      <c r="J799" s="41"/>
      <c r="K799" s="41"/>
      <c r="L799" s="45"/>
      <c r="M799" s="222"/>
      <c r="N799" s="223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137</v>
      </c>
      <c r="AU799" s="18" t="s">
        <v>83</v>
      </c>
    </row>
    <row r="800" s="2" customFormat="1" ht="16.5" customHeight="1">
      <c r="A800" s="39"/>
      <c r="B800" s="40"/>
      <c r="C800" s="205" t="s">
        <v>926</v>
      </c>
      <c r="D800" s="205" t="s">
        <v>130</v>
      </c>
      <c r="E800" s="206" t="s">
        <v>927</v>
      </c>
      <c r="F800" s="207" t="s">
        <v>19</v>
      </c>
      <c r="G800" s="208" t="s">
        <v>845</v>
      </c>
      <c r="H800" s="209">
        <v>11</v>
      </c>
      <c r="I800" s="210"/>
      <c r="J800" s="211">
        <f>ROUND(I800*H800,2)</f>
        <v>0</v>
      </c>
      <c r="K800" s="207" t="s">
        <v>19</v>
      </c>
      <c r="L800" s="212"/>
      <c r="M800" s="213" t="s">
        <v>19</v>
      </c>
      <c r="N800" s="214" t="s">
        <v>44</v>
      </c>
      <c r="O800" s="85"/>
      <c r="P800" s="215">
        <f>O800*H800</f>
        <v>0</v>
      </c>
      <c r="Q800" s="215">
        <v>0</v>
      </c>
      <c r="R800" s="215">
        <f>Q800*H800</f>
        <v>0</v>
      </c>
      <c r="S800" s="215">
        <v>0</v>
      </c>
      <c r="T800" s="21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17" t="s">
        <v>134</v>
      </c>
      <c r="AT800" s="217" t="s">
        <v>130</v>
      </c>
      <c r="AU800" s="217" t="s">
        <v>83</v>
      </c>
      <c r="AY800" s="18" t="s">
        <v>128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8" t="s">
        <v>81</v>
      </c>
      <c r="BK800" s="218">
        <f>ROUND(I800*H800,2)</f>
        <v>0</v>
      </c>
      <c r="BL800" s="18" t="s">
        <v>135</v>
      </c>
      <c r="BM800" s="217" t="s">
        <v>928</v>
      </c>
    </row>
    <row r="801" s="2" customFormat="1">
      <c r="A801" s="39"/>
      <c r="B801" s="40"/>
      <c r="C801" s="41"/>
      <c r="D801" s="219" t="s">
        <v>137</v>
      </c>
      <c r="E801" s="41"/>
      <c r="F801" s="220" t="s">
        <v>929</v>
      </c>
      <c r="G801" s="41"/>
      <c r="H801" s="41"/>
      <c r="I801" s="221"/>
      <c r="J801" s="41"/>
      <c r="K801" s="41"/>
      <c r="L801" s="45"/>
      <c r="M801" s="222"/>
      <c r="N801" s="223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137</v>
      </c>
      <c r="AU801" s="18" t="s">
        <v>83</v>
      </c>
    </row>
    <row r="802" s="2" customFormat="1" ht="16.5" customHeight="1">
      <c r="A802" s="39"/>
      <c r="B802" s="40"/>
      <c r="C802" s="246" t="s">
        <v>930</v>
      </c>
      <c r="D802" s="246" t="s">
        <v>145</v>
      </c>
      <c r="E802" s="247" t="s">
        <v>931</v>
      </c>
      <c r="F802" s="248" t="s">
        <v>932</v>
      </c>
      <c r="G802" s="249" t="s">
        <v>19</v>
      </c>
      <c r="H802" s="250">
        <v>1</v>
      </c>
      <c r="I802" s="251"/>
      <c r="J802" s="252">
        <f>ROUND(I802*H802,2)</f>
        <v>0</v>
      </c>
      <c r="K802" s="248" t="s">
        <v>19</v>
      </c>
      <c r="L802" s="45"/>
      <c r="M802" s="253" t="s">
        <v>19</v>
      </c>
      <c r="N802" s="254" t="s">
        <v>44</v>
      </c>
      <c r="O802" s="85"/>
      <c r="P802" s="215">
        <f>O802*H802</f>
        <v>0</v>
      </c>
      <c r="Q802" s="215">
        <v>0</v>
      </c>
      <c r="R802" s="215">
        <f>Q802*H802</f>
        <v>0</v>
      </c>
      <c r="S802" s="215">
        <v>0</v>
      </c>
      <c r="T802" s="21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17" t="s">
        <v>135</v>
      </c>
      <c r="AT802" s="217" t="s">
        <v>145</v>
      </c>
      <c r="AU802" s="217" t="s">
        <v>83</v>
      </c>
      <c r="AY802" s="18" t="s">
        <v>128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8" t="s">
        <v>81</v>
      </c>
      <c r="BK802" s="218">
        <f>ROUND(I802*H802,2)</f>
        <v>0</v>
      </c>
      <c r="BL802" s="18" t="s">
        <v>135</v>
      </c>
      <c r="BM802" s="217" t="s">
        <v>933</v>
      </c>
    </row>
    <row r="803" s="2" customFormat="1">
      <c r="A803" s="39"/>
      <c r="B803" s="40"/>
      <c r="C803" s="41"/>
      <c r="D803" s="219" t="s">
        <v>137</v>
      </c>
      <c r="E803" s="41"/>
      <c r="F803" s="220" t="s">
        <v>934</v>
      </c>
      <c r="G803" s="41"/>
      <c r="H803" s="41"/>
      <c r="I803" s="221"/>
      <c r="J803" s="41"/>
      <c r="K803" s="41"/>
      <c r="L803" s="45"/>
      <c r="M803" s="222"/>
      <c r="N803" s="223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137</v>
      </c>
      <c r="AU803" s="18" t="s">
        <v>83</v>
      </c>
    </row>
    <row r="804" s="2" customFormat="1" ht="16.5" customHeight="1">
      <c r="A804" s="39"/>
      <c r="B804" s="40"/>
      <c r="C804" s="246" t="s">
        <v>935</v>
      </c>
      <c r="D804" s="246" t="s">
        <v>145</v>
      </c>
      <c r="E804" s="247" t="s">
        <v>936</v>
      </c>
      <c r="F804" s="248" t="s">
        <v>19</v>
      </c>
      <c r="G804" s="249" t="s">
        <v>845</v>
      </c>
      <c r="H804" s="250">
        <v>4</v>
      </c>
      <c r="I804" s="251"/>
      <c r="J804" s="252">
        <f>ROUND(I804*H804,2)</f>
        <v>0</v>
      </c>
      <c r="K804" s="248" t="s">
        <v>19</v>
      </c>
      <c r="L804" s="45"/>
      <c r="M804" s="253" t="s">
        <v>19</v>
      </c>
      <c r="N804" s="254" t="s">
        <v>44</v>
      </c>
      <c r="O804" s="85"/>
      <c r="P804" s="215">
        <f>O804*H804</f>
        <v>0</v>
      </c>
      <c r="Q804" s="215">
        <v>0</v>
      </c>
      <c r="R804" s="215">
        <f>Q804*H804</f>
        <v>0</v>
      </c>
      <c r="S804" s="215">
        <v>0</v>
      </c>
      <c r="T804" s="216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17" t="s">
        <v>135</v>
      </c>
      <c r="AT804" s="217" t="s">
        <v>145</v>
      </c>
      <c r="AU804" s="217" t="s">
        <v>83</v>
      </c>
      <c r="AY804" s="18" t="s">
        <v>128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8" t="s">
        <v>81</v>
      </c>
      <c r="BK804" s="218">
        <f>ROUND(I804*H804,2)</f>
        <v>0</v>
      </c>
      <c r="BL804" s="18" t="s">
        <v>135</v>
      </c>
      <c r="BM804" s="217" t="s">
        <v>937</v>
      </c>
    </row>
    <row r="805" s="2" customFormat="1">
      <c r="A805" s="39"/>
      <c r="B805" s="40"/>
      <c r="C805" s="41"/>
      <c r="D805" s="219" t="s">
        <v>137</v>
      </c>
      <c r="E805" s="41"/>
      <c r="F805" s="220" t="s">
        <v>938</v>
      </c>
      <c r="G805" s="41"/>
      <c r="H805" s="41"/>
      <c r="I805" s="221"/>
      <c r="J805" s="41"/>
      <c r="K805" s="41"/>
      <c r="L805" s="45"/>
      <c r="M805" s="222"/>
      <c r="N805" s="223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137</v>
      </c>
      <c r="AU805" s="18" t="s">
        <v>83</v>
      </c>
    </row>
    <row r="806" s="2" customFormat="1">
      <c r="A806" s="39"/>
      <c r="B806" s="40"/>
      <c r="C806" s="41"/>
      <c r="D806" s="219" t="s">
        <v>152</v>
      </c>
      <c r="E806" s="41"/>
      <c r="F806" s="257" t="s">
        <v>939</v>
      </c>
      <c r="G806" s="41"/>
      <c r="H806" s="41"/>
      <c r="I806" s="221"/>
      <c r="J806" s="41"/>
      <c r="K806" s="41"/>
      <c r="L806" s="45"/>
      <c r="M806" s="222"/>
      <c r="N806" s="223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152</v>
      </c>
      <c r="AU806" s="18" t="s">
        <v>83</v>
      </c>
    </row>
    <row r="807" s="2" customFormat="1" ht="16.5" customHeight="1">
      <c r="A807" s="39"/>
      <c r="B807" s="40"/>
      <c r="C807" s="205" t="s">
        <v>940</v>
      </c>
      <c r="D807" s="205" t="s">
        <v>130</v>
      </c>
      <c r="E807" s="206" t="s">
        <v>941</v>
      </c>
      <c r="F807" s="207" t="s">
        <v>19</v>
      </c>
      <c r="G807" s="208" t="s">
        <v>845</v>
      </c>
      <c r="H807" s="209">
        <v>9</v>
      </c>
      <c r="I807" s="210"/>
      <c r="J807" s="211">
        <f>ROUND(I807*H807,2)</f>
        <v>0</v>
      </c>
      <c r="K807" s="207" t="s">
        <v>19</v>
      </c>
      <c r="L807" s="212"/>
      <c r="M807" s="213" t="s">
        <v>19</v>
      </c>
      <c r="N807" s="214" t="s">
        <v>44</v>
      </c>
      <c r="O807" s="85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7" t="s">
        <v>134</v>
      </c>
      <c r="AT807" s="217" t="s">
        <v>130</v>
      </c>
      <c r="AU807" s="217" t="s">
        <v>83</v>
      </c>
      <c r="AY807" s="18" t="s">
        <v>128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8" t="s">
        <v>81</v>
      </c>
      <c r="BK807" s="218">
        <f>ROUND(I807*H807,2)</f>
        <v>0</v>
      </c>
      <c r="BL807" s="18" t="s">
        <v>135</v>
      </c>
      <c r="BM807" s="217" t="s">
        <v>942</v>
      </c>
    </row>
    <row r="808" s="2" customFormat="1">
      <c r="A808" s="39"/>
      <c r="B808" s="40"/>
      <c r="C808" s="41"/>
      <c r="D808" s="219" t="s">
        <v>137</v>
      </c>
      <c r="E808" s="41"/>
      <c r="F808" s="220" t="s">
        <v>943</v>
      </c>
      <c r="G808" s="41"/>
      <c r="H808" s="41"/>
      <c r="I808" s="221"/>
      <c r="J808" s="41"/>
      <c r="K808" s="41"/>
      <c r="L808" s="45"/>
      <c r="M808" s="222"/>
      <c r="N808" s="223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137</v>
      </c>
      <c r="AU808" s="18" t="s">
        <v>83</v>
      </c>
    </row>
    <row r="809" s="2" customFormat="1" ht="16.5" customHeight="1">
      <c r="A809" s="39"/>
      <c r="B809" s="40"/>
      <c r="C809" s="205" t="s">
        <v>944</v>
      </c>
      <c r="D809" s="205" t="s">
        <v>130</v>
      </c>
      <c r="E809" s="206" t="s">
        <v>945</v>
      </c>
      <c r="F809" s="207" t="s">
        <v>19</v>
      </c>
      <c r="G809" s="208" t="s">
        <v>904</v>
      </c>
      <c r="H809" s="209">
        <v>1</v>
      </c>
      <c r="I809" s="210"/>
      <c r="J809" s="211">
        <f>ROUND(I809*H809,2)</f>
        <v>0</v>
      </c>
      <c r="K809" s="207" t="s">
        <v>19</v>
      </c>
      <c r="L809" s="212"/>
      <c r="M809" s="213" t="s">
        <v>19</v>
      </c>
      <c r="N809" s="214" t="s">
        <v>44</v>
      </c>
      <c r="O809" s="85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7" t="s">
        <v>134</v>
      </c>
      <c r="AT809" s="217" t="s">
        <v>130</v>
      </c>
      <c r="AU809" s="217" t="s">
        <v>83</v>
      </c>
      <c r="AY809" s="18" t="s">
        <v>128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8" t="s">
        <v>81</v>
      </c>
      <c r="BK809" s="218">
        <f>ROUND(I809*H809,2)</f>
        <v>0</v>
      </c>
      <c r="BL809" s="18" t="s">
        <v>135</v>
      </c>
      <c r="BM809" s="217" t="s">
        <v>946</v>
      </c>
    </row>
    <row r="810" s="2" customFormat="1">
      <c r="A810" s="39"/>
      <c r="B810" s="40"/>
      <c r="C810" s="41"/>
      <c r="D810" s="219" t="s">
        <v>137</v>
      </c>
      <c r="E810" s="41"/>
      <c r="F810" s="220" t="s">
        <v>947</v>
      </c>
      <c r="G810" s="41"/>
      <c r="H810" s="41"/>
      <c r="I810" s="221"/>
      <c r="J810" s="41"/>
      <c r="K810" s="41"/>
      <c r="L810" s="45"/>
      <c r="M810" s="222"/>
      <c r="N810" s="223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137</v>
      </c>
      <c r="AU810" s="18" t="s">
        <v>83</v>
      </c>
    </row>
    <row r="811" s="2" customFormat="1" ht="16.5" customHeight="1">
      <c r="A811" s="39"/>
      <c r="B811" s="40"/>
      <c r="C811" s="246" t="s">
        <v>948</v>
      </c>
      <c r="D811" s="246" t="s">
        <v>145</v>
      </c>
      <c r="E811" s="247" t="s">
        <v>949</v>
      </c>
      <c r="F811" s="248" t="s">
        <v>19</v>
      </c>
      <c r="G811" s="249" t="s">
        <v>353</v>
      </c>
      <c r="H811" s="250">
        <v>1.76</v>
      </c>
      <c r="I811" s="251"/>
      <c r="J811" s="252">
        <f>ROUND(I811*H811,2)</f>
        <v>0</v>
      </c>
      <c r="K811" s="248" t="s">
        <v>133</v>
      </c>
      <c r="L811" s="45"/>
      <c r="M811" s="253" t="s">
        <v>19</v>
      </c>
      <c r="N811" s="254" t="s">
        <v>44</v>
      </c>
      <c r="O811" s="85"/>
      <c r="P811" s="215">
        <f>O811*H811</f>
        <v>0</v>
      </c>
      <c r="Q811" s="215">
        <v>2.1600000000000001</v>
      </c>
      <c r="R811" s="215">
        <f>Q811*H811</f>
        <v>3.8016000000000001</v>
      </c>
      <c r="S811" s="215">
        <v>0</v>
      </c>
      <c r="T811" s="21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7" t="s">
        <v>135</v>
      </c>
      <c r="AT811" s="217" t="s">
        <v>145</v>
      </c>
      <c r="AU811" s="217" t="s">
        <v>83</v>
      </c>
      <c r="AY811" s="18" t="s">
        <v>128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8" t="s">
        <v>81</v>
      </c>
      <c r="BK811" s="218">
        <f>ROUND(I811*H811,2)</f>
        <v>0</v>
      </c>
      <c r="BL811" s="18" t="s">
        <v>135</v>
      </c>
      <c r="BM811" s="217" t="s">
        <v>950</v>
      </c>
    </row>
    <row r="812" s="2" customFormat="1">
      <c r="A812" s="39"/>
      <c r="B812" s="40"/>
      <c r="C812" s="41"/>
      <c r="D812" s="219" t="s">
        <v>137</v>
      </c>
      <c r="E812" s="41"/>
      <c r="F812" s="220" t="s">
        <v>951</v>
      </c>
      <c r="G812" s="41"/>
      <c r="H812" s="41"/>
      <c r="I812" s="221"/>
      <c r="J812" s="41"/>
      <c r="K812" s="41"/>
      <c r="L812" s="45"/>
      <c r="M812" s="222"/>
      <c r="N812" s="223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137</v>
      </c>
      <c r="AU812" s="18" t="s">
        <v>83</v>
      </c>
    </row>
    <row r="813" s="2" customFormat="1">
      <c r="A813" s="39"/>
      <c r="B813" s="40"/>
      <c r="C813" s="41"/>
      <c r="D813" s="255" t="s">
        <v>150</v>
      </c>
      <c r="E813" s="41"/>
      <c r="F813" s="256" t="s">
        <v>952</v>
      </c>
      <c r="G813" s="41"/>
      <c r="H813" s="41"/>
      <c r="I813" s="221"/>
      <c r="J813" s="41"/>
      <c r="K813" s="41"/>
      <c r="L813" s="45"/>
      <c r="M813" s="222"/>
      <c r="N813" s="223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150</v>
      </c>
      <c r="AU813" s="18" t="s">
        <v>83</v>
      </c>
    </row>
    <row r="814" s="2" customFormat="1">
      <c r="A814" s="39"/>
      <c r="B814" s="40"/>
      <c r="C814" s="41"/>
      <c r="D814" s="219" t="s">
        <v>152</v>
      </c>
      <c r="E814" s="41"/>
      <c r="F814" s="257" t="s">
        <v>953</v>
      </c>
      <c r="G814" s="41"/>
      <c r="H814" s="41"/>
      <c r="I814" s="221"/>
      <c r="J814" s="41"/>
      <c r="K814" s="41"/>
      <c r="L814" s="45"/>
      <c r="M814" s="222"/>
      <c r="N814" s="223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152</v>
      </c>
      <c r="AU814" s="18" t="s">
        <v>83</v>
      </c>
    </row>
    <row r="815" s="2" customFormat="1" ht="16.5" customHeight="1">
      <c r="A815" s="39"/>
      <c r="B815" s="40"/>
      <c r="C815" s="246" t="s">
        <v>954</v>
      </c>
      <c r="D815" s="246" t="s">
        <v>145</v>
      </c>
      <c r="E815" s="247" t="s">
        <v>955</v>
      </c>
      <c r="F815" s="248" t="s">
        <v>19</v>
      </c>
      <c r="G815" s="249" t="s">
        <v>353</v>
      </c>
      <c r="H815" s="250">
        <v>5.2999999999999998</v>
      </c>
      <c r="I815" s="251"/>
      <c r="J815" s="252">
        <f>ROUND(I815*H815,2)</f>
        <v>0</v>
      </c>
      <c r="K815" s="248" t="s">
        <v>133</v>
      </c>
      <c r="L815" s="45"/>
      <c r="M815" s="253" t="s">
        <v>19</v>
      </c>
      <c r="N815" s="254" t="s">
        <v>44</v>
      </c>
      <c r="O815" s="85"/>
      <c r="P815" s="215">
        <f>O815*H815</f>
        <v>0</v>
      </c>
      <c r="Q815" s="215">
        <v>2.5018699999999998</v>
      </c>
      <c r="R815" s="215">
        <f>Q815*H815</f>
        <v>13.259910999999999</v>
      </c>
      <c r="S815" s="215">
        <v>0</v>
      </c>
      <c r="T815" s="21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7" t="s">
        <v>135</v>
      </c>
      <c r="AT815" s="217" t="s">
        <v>145</v>
      </c>
      <c r="AU815" s="217" t="s">
        <v>83</v>
      </c>
      <c r="AY815" s="18" t="s">
        <v>128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8" t="s">
        <v>81</v>
      </c>
      <c r="BK815" s="218">
        <f>ROUND(I815*H815,2)</f>
        <v>0</v>
      </c>
      <c r="BL815" s="18" t="s">
        <v>135</v>
      </c>
      <c r="BM815" s="217" t="s">
        <v>956</v>
      </c>
    </row>
    <row r="816" s="2" customFormat="1">
      <c r="A816" s="39"/>
      <c r="B816" s="40"/>
      <c r="C816" s="41"/>
      <c r="D816" s="219" t="s">
        <v>137</v>
      </c>
      <c r="E816" s="41"/>
      <c r="F816" s="220" t="s">
        <v>957</v>
      </c>
      <c r="G816" s="41"/>
      <c r="H816" s="41"/>
      <c r="I816" s="221"/>
      <c r="J816" s="41"/>
      <c r="K816" s="41"/>
      <c r="L816" s="45"/>
      <c r="M816" s="222"/>
      <c r="N816" s="223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137</v>
      </c>
      <c r="AU816" s="18" t="s">
        <v>83</v>
      </c>
    </row>
    <row r="817" s="2" customFormat="1">
      <c r="A817" s="39"/>
      <c r="B817" s="40"/>
      <c r="C817" s="41"/>
      <c r="D817" s="255" t="s">
        <v>150</v>
      </c>
      <c r="E817" s="41"/>
      <c r="F817" s="256" t="s">
        <v>958</v>
      </c>
      <c r="G817" s="41"/>
      <c r="H817" s="41"/>
      <c r="I817" s="221"/>
      <c r="J817" s="41"/>
      <c r="K817" s="41"/>
      <c r="L817" s="45"/>
      <c r="M817" s="222"/>
      <c r="N817" s="223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150</v>
      </c>
      <c r="AU817" s="18" t="s">
        <v>83</v>
      </c>
    </row>
    <row r="818" s="2" customFormat="1">
      <c r="A818" s="39"/>
      <c r="B818" s="40"/>
      <c r="C818" s="41"/>
      <c r="D818" s="219" t="s">
        <v>152</v>
      </c>
      <c r="E818" s="41"/>
      <c r="F818" s="257" t="s">
        <v>959</v>
      </c>
      <c r="G818" s="41"/>
      <c r="H818" s="41"/>
      <c r="I818" s="221"/>
      <c r="J818" s="41"/>
      <c r="K818" s="41"/>
      <c r="L818" s="45"/>
      <c r="M818" s="222"/>
      <c r="N818" s="223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152</v>
      </c>
      <c r="AU818" s="18" t="s">
        <v>83</v>
      </c>
    </row>
    <row r="819" s="2" customFormat="1" ht="16.5" customHeight="1">
      <c r="A819" s="39"/>
      <c r="B819" s="40"/>
      <c r="C819" s="246" t="s">
        <v>960</v>
      </c>
      <c r="D819" s="246" t="s">
        <v>145</v>
      </c>
      <c r="E819" s="247" t="s">
        <v>961</v>
      </c>
      <c r="F819" s="248" t="s">
        <v>19</v>
      </c>
      <c r="G819" s="249" t="s">
        <v>132</v>
      </c>
      <c r="H819" s="250">
        <v>0.188</v>
      </c>
      <c r="I819" s="251"/>
      <c r="J819" s="252">
        <f>ROUND(I819*H819,2)</f>
        <v>0</v>
      </c>
      <c r="K819" s="248" t="s">
        <v>133</v>
      </c>
      <c r="L819" s="45"/>
      <c r="M819" s="253" t="s">
        <v>19</v>
      </c>
      <c r="N819" s="254" t="s">
        <v>44</v>
      </c>
      <c r="O819" s="85"/>
      <c r="P819" s="215">
        <f>O819*H819</f>
        <v>0</v>
      </c>
      <c r="Q819" s="215">
        <v>1.06277</v>
      </c>
      <c r="R819" s="215">
        <f>Q819*H819</f>
        <v>0.19980075999999999</v>
      </c>
      <c r="S819" s="215">
        <v>0</v>
      </c>
      <c r="T819" s="216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7" t="s">
        <v>135</v>
      </c>
      <c r="AT819" s="217" t="s">
        <v>145</v>
      </c>
      <c r="AU819" s="217" t="s">
        <v>83</v>
      </c>
      <c r="AY819" s="18" t="s">
        <v>128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8" t="s">
        <v>81</v>
      </c>
      <c r="BK819" s="218">
        <f>ROUND(I819*H819,2)</f>
        <v>0</v>
      </c>
      <c r="BL819" s="18" t="s">
        <v>135</v>
      </c>
      <c r="BM819" s="217" t="s">
        <v>962</v>
      </c>
    </row>
    <row r="820" s="2" customFormat="1">
      <c r="A820" s="39"/>
      <c r="B820" s="40"/>
      <c r="C820" s="41"/>
      <c r="D820" s="219" t="s">
        <v>137</v>
      </c>
      <c r="E820" s="41"/>
      <c r="F820" s="220" t="s">
        <v>963</v>
      </c>
      <c r="G820" s="41"/>
      <c r="H820" s="41"/>
      <c r="I820" s="221"/>
      <c r="J820" s="41"/>
      <c r="K820" s="41"/>
      <c r="L820" s="45"/>
      <c r="M820" s="222"/>
      <c r="N820" s="223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137</v>
      </c>
      <c r="AU820" s="18" t="s">
        <v>83</v>
      </c>
    </row>
    <row r="821" s="2" customFormat="1">
      <c r="A821" s="39"/>
      <c r="B821" s="40"/>
      <c r="C821" s="41"/>
      <c r="D821" s="255" t="s">
        <v>150</v>
      </c>
      <c r="E821" s="41"/>
      <c r="F821" s="256" t="s">
        <v>964</v>
      </c>
      <c r="G821" s="41"/>
      <c r="H821" s="41"/>
      <c r="I821" s="221"/>
      <c r="J821" s="41"/>
      <c r="K821" s="41"/>
      <c r="L821" s="45"/>
      <c r="M821" s="222"/>
      <c r="N821" s="223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150</v>
      </c>
      <c r="AU821" s="18" t="s">
        <v>83</v>
      </c>
    </row>
    <row r="822" s="13" customFormat="1">
      <c r="A822" s="13"/>
      <c r="B822" s="224"/>
      <c r="C822" s="225"/>
      <c r="D822" s="219" t="s">
        <v>139</v>
      </c>
      <c r="E822" s="226" t="s">
        <v>19</v>
      </c>
      <c r="F822" s="227" t="s">
        <v>965</v>
      </c>
      <c r="G822" s="225"/>
      <c r="H822" s="228">
        <v>0.188</v>
      </c>
      <c r="I822" s="229"/>
      <c r="J822" s="225"/>
      <c r="K822" s="225"/>
      <c r="L822" s="230"/>
      <c r="M822" s="231"/>
      <c r="N822" s="232"/>
      <c r="O822" s="232"/>
      <c r="P822" s="232"/>
      <c r="Q822" s="232"/>
      <c r="R822" s="232"/>
      <c r="S822" s="232"/>
      <c r="T822" s="23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4" t="s">
        <v>139</v>
      </c>
      <c r="AU822" s="234" t="s">
        <v>83</v>
      </c>
      <c r="AV822" s="13" t="s">
        <v>83</v>
      </c>
      <c r="AW822" s="13" t="s">
        <v>35</v>
      </c>
      <c r="AX822" s="13" t="s">
        <v>73</v>
      </c>
      <c r="AY822" s="234" t="s">
        <v>128</v>
      </c>
    </row>
    <row r="823" s="14" customFormat="1">
      <c r="A823" s="14"/>
      <c r="B823" s="235"/>
      <c r="C823" s="236"/>
      <c r="D823" s="219" t="s">
        <v>139</v>
      </c>
      <c r="E823" s="237" t="s">
        <v>19</v>
      </c>
      <c r="F823" s="238" t="s">
        <v>144</v>
      </c>
      <c r="G823" s="236"/>
      <c r="H823" s="239">
        <v>0.188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139</v>
      </c>
      <c r="AU823" s="245" t="s">
        <v>83</v>
      </c>
      <c r="AV823" s="14" t="s">
        <v>135</v>
      </c>
      <c r="AW823" s="14" t="s">
        <v>35</v>
      </c>
      <c r="AX823" s="14" t="s">
        <v>81</v>
      </c>
      <c r="AY823" s="245" t="s">
        <v>128</v>
      </c>
    </row>
    <row r="824" s="12" customFormat="1" ht="22.8" customHeight="1">
      <c r="A824" s="12"/>
      <c r="B824" s="189"/>
      <c r="C824" s="190"/>
      <c r="D824" s="191" t="s">
        <v>72</v>
      </c>
      <c r="E824" s="203" t="s">
        <v>966</v>
      </c>
      <c r="F824" s="203" t="s">
        <v>967</v>
      </c>
      <c r="G824" s="190"/>
      <c r="H824" s="190"/>
      <c r="I824" s="193"/>
      <c r="J824" s="204">
        <f>BK824</f>
        <v>0</v>
      </c>
      <c r="K824" s="190"/>
      <c r="L824" s="195"/>
      <c r="M824" s="196"/>
      <c r="N824" s="197"/>
      <c r="O824" s="197"/>
      <c r="P824" s="198">
        <f>SUM(P825:P827)</f>
        <v>0</v>
      </c>
      <c r="Q824" s="197"/>
      <c r="R824" s="198">
        <f>SUM(R825:R827)</f>
        <v>0</v>
      </c>
      <c r="S824" s="197"/>
      <c r="T824" s="199">
        <f>SUM(T825:T827)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00" t="s">
        <v>81</v>
      </c>
      <c r="AT824" s="201" t="s">
        <v>72</v>
      </c>
      <c r="AU824" s="201" t="s">
        <v>81</v>
      </c>
      <c r="AY824" s="200" t="s">
        <v>128</v>
      </c>
      <c r="BK824" s="202">
        <f>SUM(BK825:BK827)</f>
        <v>0</v>
      </c>
    </row>
    <row r="825" s="2" customFormat="1" ht="16.5" customHeight="1">
      <c r="A825" s="39"/>
      <c r="B825" s="40"/>
      <c r="C825" s="205" t="s">
        <v>968</v>
      </c>
      <c r="D825" s="205" t="s">
        <v>130</v>
      </c>
      <c r="E825" s="206" t="s">
        <v>969</v>
      </c>
      <c r="F825" s="207" t="s">
        <v>967</v>
      </c>
      <c r="G825" s="208" t="s">
        <v>970</v>
      </c>
      <c r="H825" s="209">
        <v>1</v>
      </c>
      <c r="I825" s="210"/>
      <c r="J825" s="211">
        <f>ROUND(I825*H825,2)</f>
        <v>0</v>
      </c>
      <c r="K825" s="207" t="s">
        <v>19</v>
      </c>
      <c r="L825" s="212"/>
      <c r="M825" s="213" t="s">
        <v>19</v>
      </c>
      <c r="N825" s="214" t="s">
        <v>44</v>
      </c>
      <c r="O825" s="85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7" t="s">
        <v>134</v>
      </c>
      <c r="AT825" s="217" t="s">
        <v>130</v>
      </c>
      <c r="AU825" s="217" t="s">
        <v>83</v>
      </c>
      <c r="AY825" s="18" t="s">
        <v>128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8" t="s">
        <v>81</v>
      </c>
      <c r="BK825" s="218">
        <f>ROUND(I825*H825,2)</f>
        <v>0</v>
      </c>
      <c r="BL825" s="18" t="s">
        <v>135</v>
      </c>
      <c r="BM825" s="217" t="s">
        <v>971</v>
      </c>
    </row>
    <row r="826" s="2" customFormat="1">
      <c r="A826" s="39"/>
      <c r="B826" s="40"/>
      <c r="C826" s="41"/>
      <c r="D826" s="219" t="s">
        <v>137</v>
      </c>
      <c r="E826" s="41"/>
      <c r="F826" s="220" t="s">
        <v>972</v>
      </c>
      <c r="G826" s="41"/>
      <c r="H826" s="41"/>
      <c r="I826" s="221"/>
      <c r="J826" s="41"/>
      <c r="K826" s="41"/>
      <c r="L826" s="45"/>
      <c r="M826" s="222"/>
      <c r="N826" s="223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137</v>
      </c>
      <c r="AU826" s="18" t="s">
        <v>83</v>
      </c>
    </row>
    <row r="827" s="2" customFormat="1">
      <c r="A827" s="39"/>
      <c r="B827" s="40"/>
      <c r="C827" s="41"/>
      <c r="D827" s="219" t="s">
        <v>152</v>
      </c>
      <c r="E827" s="41"/>
      <c r="F827" s="257" t="s">
        <v>973</v>
      </c>
      <c r="G827" s="41"/>
      <c r="H827" s="41"/>
      <c r="I827" s="221"/>
      <c r="J827" s="41"/>
      <c r="K827" s="41"/>
      <c r="L827" s="45"/>
      <c r="M827" s="222"/>
      <c r="N827" s="223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152</v>
      </c>
      <c r="AU827" s="18" t="s">
        <v>83</v>
      </c>
    </row>
    <row r="828" s="12" customFormat="1" ht="22.8" customHeight="1">
      <c r="A828" s="12"/>
      <c r="B828" s="189"/>
      <c r="C828" s="190"/>
      <c r="D828" s="191" t="s">
        <v>72</v>
      </c>
      <c r="E828" s="203" t="s">
        <v>974</v>
      </c>
      <c r="F828" s="203" t="s">
        <v>975</v>
      </c>
      <c r="G828" s="190"/>
      <c r="H828" s="190"/>
      <c r="I828" s="193"/>
      <c r="J828" s="204">
        <f>BK828</f>
        <v>0</v>
      </c>
      <c r="K828" s="190"/>
      <c r="L828" s="195"/>
      <c r="M828" s="196"/>
      <c r="N828" s="197"/>
      <c r="O828" s="197"/>
      <c r="P828" s="198">
        <f>SUM(P829:P880)</f>
        <v>0</v>
      </c>
      <c r="Q828" s="197"/>
      <c r="R828" s="198">
        <f>SUM(R829:R880)</f>
        <v>8.0288199999999996</v>
      </c>
      <c r="S828" s="197"/>
      <c r="T828" s="199">
        <f>SUM(T829:T880)</f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00" t="s">
        <v>81</v>
      </c>
      <c r="AT828" s="201" t="s">
        <v>72</v>
      </c>
      <c r="AU828" s="201" t="s">
        <v>81</v>
      </c>
      <c r="AY828" s="200" t="s">
        <v>128</v>
      </c>
      <c r="BK828" s="202">
        <f>SUM(BK829:BK880)</f>
        <v>0</v>
      </c>
    </row>
    <row r="829" s="2" customFormat="1" ht="16.5" customHeight="1">
      <c r="A829" s="39"/>
      <c r="B829" s="40"/>
      <c r="C829" s="246" t="s">
        <v>976</v>
      </c>
      <c r="D829" s="246" t="s">
        <v>145</v>
      </c>
      <c r="E829" s="247" t="s">
        <v>977</v>
      </c>
      <c r="F829" s="248" t="s">
        <v>978</v>
      </c>
      <c r="G829" s="249" t="s">
        <v>462</v>
      </c>
      <c r="H829" s="250">
        <v>20</v>
      </c>
      <c r="I829" s="251"/>
      <c r="J829" s="252">
        <f>ROUND(I829*H829,2)</f>
        <v>0</v>
      </c>
      <c r="K829" s="248" t="s">
        <v>133</v>
      </c>
      <c r="L829" s="45"/>
      <c r="M829" s="253" t="s">
        <v>19</v>
      </c>
      <c r="N829" s="254" t="s">
        <v>44</v>
      </c>
      <c r="O829" s="85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7" t="s">
        <v>135</v>
      </c>
      <c r="AT829" s="217" t="s">
        <v>145</v>
      </c>
      <c r="AU829" s="217" t="s">
        <v>83</v>
      </c>
      <c r="AY829" s="18" t="s">
        <v>128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8" t="s">
        <v>81</v>
      </c>
      <c r="BK829" s="218">
        <f>ROUND(I829*H829,2)</f>
        <v>0</v>
      </c>
      <c r="BL829" s="18" t="s">
        <v>135</v>
      </c>
      <c r="BM829" s="217" t="s">
        <v>979</v>
      </c>
    </row>
    <row r="830" s="2" customFormat="1">
      <c r="A830" s="39"/>
      <c r="B830" s="40"/>
      <c r="C830" s="41"/>
      <c r="D830" s="219" t="s">
        <v>137</v>
      </c>
      <c r="E830" s="41"/>
      <c r="F830" s="220" t="s">
        <v>980</v>
      </c>
      <c r="G830" s="41"/>
      <c r="H830" s="41"/>
      <c r="I830" s="221"/>
      <c r="J830" s="41"/>
      <c r="K830" s="41"/>
      <c r="L830" s="45"/>
      <c r="M830" s="222"/>
      <c r="N830" s="223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137</v>
      </c>
      <c r="AU830" s="18" t="s">
        <v>83</v>
      </c>
    </row>
    <row r="831" s="2" customFormat="1">
      <c r="A831" s="39"/>
      <c r="B831" s="40"/>
      <c r="C831" s="41"/>
      <c r="D831" s="255" t="s">
        <v>150</v>
      </c>
      <c r="E831" s="41"/>
      <c r="F831" s="256" t="s">
        <v>981</v>
      </c>
      <c r="G831" s="41"/>
      <c r="H831" s="41"/>
      <c r="I831" s="221"/>
      <c r="J831" s="41"/>
      <c r="K831" s="41"/>
      <c r="L831" s="45"/>
      <c r="M831" s="222"/>
      <c r="N831" s="223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150</v>
      </c>
      <c r="AU831" s="18" t="s">
        <v>83</v>
      </c>
    </row>
    <row r="832" s="13" customFormat="1">
      <c r="A832" s="13"/>
      <c r="B832" s="224"/>
      <c r="C832" s="225"/>
      <c r="D832" s="219" t="s">
        <v>139</v>
      </c>
      <c r="E832" s="226" t="s">
        <v>19</v>
      </c>
      <c r="F832" s="227" t="s">
        <v>982</v>
      </c>
      <c r="G832" s="225"/>
      <c r="H832" s="228">
        <v>20</v>
      </c>
      <c r="I832" s="229"/>
      <c r="J832" s="225"/>
      <c r="K832" s="225"/>
      <c r="L832" s="230"/>
      <c r="M832" s="231"/>
      <c r="N832" s="232"/>
      <c r="O832" s="232"/>
      <c r="P832" s="232"/>
      <c r="Q832" s="232"/>
      <c r="R832" s="232"/>
      <c r="S832" s="232"/>
      <c r="T832" s="23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4" t="s">
        <v>139</v>
      </c>
      <c r="AU832" s="234" t="s">
        <v>83</v>
      </c>
      <c r="AV832" s="13" t="s">
        <v>83</v>
      </c>
      <c r="AW832" s="13" t="s">
        <v>35</v>
      </c>
      <c r="AX832" s="13" t="s">
        <v>81</v>
      </c>
      <c r="AY832" s="234" t="s">
        <v>128</v>
      </c>
    </row>
    <row r="833" s="2" customFormat="1" ht="16.5" customHeight="1">
      <c r="A833" s="39"/>
      <c r="B833" s="40"/>
      <c r="C833" s="246" t="s">
        <v>983</v>
      </c>
      <c r="D833" s="246" t="s">
        <v>145</v>
      </c>
      <c r="E833" s="247" t="s">
        <v>984</v>
      </c>
      <c r="F833" s="248" t="s">
        <v>985</v>
      </c>
      <c r="G833" s="249" t="s">
        <v>462</v>
      </c>
      <c r="H833" s="250">
        <v>4</v>
      </c>
      <c r="I833" s="251"/>
      <c r="J833" s="252">
        <f>ROUND(I833*H833,2)</f>
        <v>0</v>
      </c>
      <c r="K833" s="248" t="s">
        <v>133</v>
      </c>
      <c r="L833" s="45"/>
      <c r="M833" s="253" t="s">
        <v>19</v>
      </c>
      <c r="N833" s="254" t="s">
        <v>44</v>
      </c>
      <c r="O833" s="85"/>
      <c r="P833" s="215">
        <f>O833*H833</f>
        <v>0</v>
      </c>
      <c r="Q833" s="215">
        <v>0</v>
      </c>
      <c r="R833" s="215">
        <f>Q833*H833</f>
        <v>0</v>
      </c>
      <c r="S833" s="215">
        <v>0</v>
      </c>
      <c r="T833" s="21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7" t="s">
        <v>135</v>
      </c>
      <c r="AT833" s="217" t="s">
        <v>145</v>
      </c>
      <c r="AU833" s="217" t="s">
        <v>83</v>
      </c>
      <c r="AY833" s="18" t="s">
        <v>128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8" t="s">
        <v>81</v>
      </c>
      <c r="BK833" s="218">
        <f>ROUND(I833*H833,2)</f>
        <v>0</v>
      </c>
      <c r="BL833" s="18" t="s">
        <v>135</v>
      </c>
      <c r="BM833" s="217" t="s">
        <v>986</v>
      </c>
    </row>
    <row r="834" s="2" customFormat="1">
      <c r="A834" s="39"/>
      <c r="B834" s="40"/>
      <c r="C834" s="41"/>
      <c r="D834" s="219" t="s">
        <v>137</v>
      </c>
      <c r="E834" s="41"/>
      <c r="F834" s="220" t="s">
        <v>987</v>
      </c>
      <c r="G834" s="41"/>
      <c r="H834" s="41"/>
      <c r="I834" s="221"/>
      <c r="J834" s="41"/>
      <c r="K834" s="41"/>
      <c r="L834" s="45"/>
      <c r="M834" s="222"/>
      <c r="N834" s="223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137</v>
      </c>
      <c r="AU834" s="18" t="s">
        <v>83</v>
      </c>
    </row>
    <row r="835" s="2" customFormat="1">
      <c r="A835" s="39"/>
      <c r="B835" s="40"/>
      <c r="C835" s="41"/>
      <c r="D835" s="255" t="s">
        <v>150</v>
      </c>
      <c r="E835" s="41"/>
      <c r="F835" s="256" t="s">
        <v>988</v>
      </c>
      <c r="G835" s="41"/>
      <c r="H835" s="41"/>
      <c r="I835" s="221"/>
      <c r="J835" s="41"/>
      <c r="K835" s="41"/>
      <c r="L835" s="45"/>
      <c r="M835" s="222"/>
      <c r="N835" s="223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150</v>
      </c>
      <c r="AU835" s="18" t="s">
        <v>83</v>
      </c>
    </row>
    <row r="836" s="2" customFormat="1" ht="21.75" customHeight="1">
      <c r="A836" s="39"/>
      <c r="B836" s="40"/>
      <c r="C836" s="246" t="s">
        <v>989</v>
      </c>
      <c r="D836" s="246" t="s">
        <v>145</v>
      </c>
      <c r="E836" s="247" t="s">
        <v>990</v>
      </c>
      <c r="F836" s="248" t="s">
        <v>991</v>
      </c>
      <c r="G836" s="249" t="s">
        <v>462</v>
      </c>
      <c r="H836" s="250">
        <v>20</v>
      </c>
      <c r="I836" s="251"/>
      <c r="J836" s="252">
        <f>ROUND(I836*H836,2)</f>
        <v>0</v>
      </c>
      <c r="K836" s="248" t="s">
        <v>133</v>
      </c>
      <c r="L836" s="45"/>
      <c r="M836" s="253" t="s">
        <v>19</v>
      </c>
      <c r="N836" s="254" t="s">
        <v>44</v>
      </c>
      <c r="O836" s="85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7" t="s">
        <v>135</v>
      </c>
      <c r="AT836" s="217" t="s">
        <v>145</v>
      </c>
      <c r="AU836" s="217" t="s">
        <v>83</v>
      </c>
      <c r="AY836" s="18" t="s">
        <v>128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8" t="s">
        <v>81</v>
      </c>
      <c r="BK836" s="218">
        <f>ROUND(I836*H836,2)</f>
        <v>0</v>
      </c>
      <c r="BL836" s="18" t="s">
        <v>135</v>
      </c>
      <c r="BM836" s="217" t="s">
        <v>992</v>
      </c>
    </row>
    <row r="837" s="2" customFormat="1">
      <c r="A837" s="39"/>
      <c r="B837" s="40"/>
      <c r="C837" s="41"/>
      <c r="D837" s="219" t="s">
        <v>137</v>
      </c>
      <c r="E837" s="41"/>
      <c r="F837" s="220" t="s">
        <v>993</v>
      </c>
      <c r="G837" s="41"/>
      <c r="H837" s="41"/>
      <c r="I837" s="221"/>
      <c r="J837" s="41"/>
      <c r="K837" s="41"/>
      <c r="L837" s="45"/>
      <c r="M837" s="222"/>
      <c r="N837" s="223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137</v>
      </c>
      <c r="AU837" s="18" t="s">
        <v>83</v>
      </c>
    </row>
    <row r="838" s="2" customFormat="1">
      <c r="A838" s="39"/>
      <c r="B838" s="40"/>
      <c r="C838" s="41"/>
      <c r="D838" s="255" t="s">
        <v>150</v>
      </c>
      <c r="E838" s="41"/>
      <c r="F838" s="256" t="s">
        <v>994</v>
      </c>
      <c r="G838" s="41"/>
      <c r="H838" s="41"/>
      <c r="I838" s="221"/>
      <c r="J838" s="41"/>
      <c r="K838" s="41"/>
      <c r="L838" s="45"/>
      <c r="M838" s="222"/>
      <c r="N838" s="223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150</v>
      </c>
      <c r="AU838" s="18" t="s">
        <v>83</v>
      </c>
    </row>
    <row r="839" s="13" customFormat="1">
      <c r="A839" s="13"/>
      <c r="B839" s="224"/>
      <c r="C839" s="225"/>
      <c r="D839" s="219" t="s">
        <v>139</v>
      </c>
      <c r="E839" s="226" t="s">
        <v>19</v>
      </c>
      <c r="F839" s="227" t="s">
        <v>982</v>
      </c>
      <c r="G839" s="225"/>
      <c r="H839" s="228">
        <v>20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4" t="s">
        <v>139</v>
      </c>
      <c r="AU839" s="234" t="s">
        <v>83</v>
      </c>
      <c r="AV839" s="13" t="s">
        <v>83</v>
      </c>
      <c r="AW839" s="13" t="s">
        <v>35</v>
      </c>
      <c r="AX839" s="13" t="s">
        <v>81</v>
      </c>
      <c r="AY839" s="234" t="s">
        <v>128</v>
      </c>
    </row>
    <row r="840" s="2" customFormat="1" ht="16.5" customHeight="1">
      <c r="A840" s="39"/>
      <c r="B840" s="40"/>
      <c r="C840" s="246" t="s">
        <v>995</v>
      </c>
      <c r="D840" s="246" t="s">
        <v>145</v>
      </c>
      <c r="E840" s="247" t="s">
        <v>996</v>
      </c>
      <c r="F840" s="248" t="s">
        <v>997</v>
      </c>
      <c r="G840" s="249" t="s">
        <v>462</v>
      </c>
      <c r="H840" s="250">
        <v>4</v>
      </c>
      <c r="I840" s="251"/>
      <c r="J840" s="252">
        <f>ROUND(I840*H840,2)</f>
        <v>0</v>
      </c>
      <c r="K840" s="248" t="s">
        <v>133</v>
      </c>
      <c r="L840" s="45"/>
      <c r="M840" s="253" t="s">
        <v>19</v>
      </c>
      <c r="N840" s="254" t="s">
        <v>44</v>
      </c>
      <c r="O840" s="85"/>
      <c r="P840" s="215">
        <f>O840*H840</f>
        <v>0</v>
      </c>
      <c r="Q840" s="215">
        <v>0</v>
      </c>
      <c r="R840" s="215">
        <f>Q840*H840</f>
        <v>0</v>
      </c>
      <c r="S840" s="215">
        <v>0</v>
      </c>
      <c r="T840" s="21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17" t="s">
        <v>135</v>
      </c>
      <c r="AT840" s="217" t="s">
        <v>145</v>
      </c>
      <c r="AU840" s="217" t="s">
        <v>83</v>
      </c>
      <c r="AY840" s="18" t="s">
        <v>128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8" t="s">
        <v>81</v>
      </c>
      <c r="BK840" s="218">
        <f>ROUND(I840*H840,2)</f>
        <v>0</v>
      </c>
      <c r="BL840" s="18" t="s">
        <v>135</v>
      </c>
      <c r="BM840" s="217" t="s">
        <v>998</v>
      </c>
    </row>
    <row r="841" s="2" customFormat="1">
      <c r="A841" s="39"/>
      <c r="B841" s="40"/>
      <c r="C841" s="41"/>
      <c r="D841" s="219" t="s">
        <v>137</v>
      </c>
      <c r="E841" s="41"/>
      <c r="F841" s="220" t="s">
        <v>999</v>
      </c>
      <c r="G841" s="41"/>
      <c r="H841" s="41"/>
      <c r="I841" s="221"/>
      <c r="J841" s="41"/>
      <c r="K841" s="41"/>
      <c r="L841" s="45"/>
      <c r="M841" s="222"/>
      <c r="N841" s="223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137</v>
      </c>
      <c r="AU841" s="18" t="s">
        <v>83</v>
      </c>
    </row>
    <row r="842" s="2" customFormat="1">
      <c r="A842" s="39"/>
      <c r="B842" s="40"/>
      <c r="C842" s="41"/>
      <c r="D842" s="255" t="s">
        <v>150</v>
      </c>
      <c r="E842" s="41"/>
      <c r="F842" s="256" t="s">
        <v>1000</v>
      </c>
      <c r="G842" s="41"/>
      <c r="H842" s="41"/>
      <c r="I842" s="221"/>
      <c r="J842" s="41"/>
      <c r="K842" s="41"/>
      <c r="L842" s="45"/>
      <c r="M842" s="222"/>
      <c r="N842" s="223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150</v>
      </c>
      <c r="AU842" s="18" t="s">
        <v>83</v>
      </c>
    </row>
    <row r="843" s="2" customFormat="1" ht="16.5" customHeight="1">
      <c r="A843" s="39"/>
      <c r="B843" s="40"/>
      <c r="C843" s="246" t="s">
        <v>1001</v>
      </c>
      <c r="D843" s="246" t="s">
        <v>145</v>
      </c>
      <c r="E843" s="247" t="s">
        <v>1002</v>
      </c>
      <c r="F843" s="248" t="s">
        <v>1003</v>
      </c>
      <c r="G843" s="249" t="s">
        <v>462</v>
      </c>
      <c r="H843" s="250">
        <v>4</v>
      </c>
      <c r="I843" s="251"/>
      <c r="J843" s="252">
        <f>ROUND(I843*H843,2)</f>
        <v>0</v>
      </c>
      <c r="K843" s="248" t="s">
        <v>133</v>
      </c>
      <c r="L843" s="45"/>
      <c r="M843" s="253" t="s">
        <v>19</v>
      </c>
      <c r="N843" s="254" t="s">
        <v>44</v>
      </c>
      <c r="O843" s="85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17" t="s">
        <v>135</v>
      </c>
      <c r="AT843" s="217" t="s">
        <v>145</v>
      </c>
      <c r="AU843" s="217" t="s">
        <v>83</v>
      </c>
      <c r="AY843" s="18" t="s">
        <v>128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8" t="s">
        <v>81</v>
      </c>
      <c r="BK843" s="218">
        <f>ROUND(I843*H843,2)</f>
        <v>0</v>
      </c>
      <c r="BL843" s="18" t="s">
        <v>135</v>
      </c>
      <c r="BM843" s="217" t="s">
        <v>1004</v>
      </c>
    </row>
    <row r="844" s="2" customFormat="1">
      <c r="A844" s="39"/>
      <c r="B844" s="40"/>
      <c r="C844" s="41"/>
      <c r="D844" s="219" t="s">
        <v>137</v>
      </c>
      <c r="E844" s="41"/>
      <c r="F844" s="220" t="s">
        <v>1005</v>
      </c>
      <c r="G844" s="41"/>
      <c r="H844" s="41"/>
      <c r="I844" s="221"/>
      <c r="J844" s="41"/>
      <c r="K844" s="41"/>
      <c r="L844" s="45"/>
      <c r="M844" s="222"/>
      <c r="N844" s="223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137</v>
      </c>
      <c r="AU844" s="18" t="s">
        <v>83</v>
      </c>
    </row>
    <row r="845" s="2" customFormat="1">
      <c r="A845" s="39"/>
      <c r="B845" s="40"/>
      <c r="C845" s="41"/>
      <c r="D845" s="255" t="s">
        <v>150</v>
      </c>
      <c r="E845" s="41"/>
      <c r="F845" s="256" t="s">
        <v>1006</v>
      </c>
      <c r="G845" s="41"/>
      <c r="H845" s="41"/>
      <c r="I845" s="221"/>
      <c r="J845" s="41"/>
      <c r="K845" s="41"/>
      <c r="L845" s="45"/>
      <c r="M845" s="222"/>
      <c r="N845" s="223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150</v>
      </c>
      <c r="AU845" s="18" t="s">
        <v>83</v>
      </c>
    </row>
    <row r="846" s="2" customFormat="1" ht="16.5" customHeight="1">
      <c r="A846" s="39"/>
      <c r="B846" s="40"/>
      <c r="C846" s="246" t="s">
        <v>1007</v>
      </c>
      <c r="D846" s="246" t="s">
        <v>145</v>
      </c>
      <c r="E846" s="247" t="s">
        <v>1008</v>
      </c>
      <c r="F846" s="248" t="s">
        <v>1009</v>
      </c>
      <c r="G846" s="249" t="s">
        <v>462</v>
      </c>
      <c r="H846" s="250">
        <v>4</v>
      </c>
      <c r="I846" s="251"/>
      <c r="J846" s="252">
        <f>ROUND(I846*H846,2)</f>
        <v>0</v>
      </c>
      <c r="K846" s="248" t="s">
        <v>133</v>
      </c>
      <c r="L846" s="45"/>
      <c r="M846" s="253" t="s">
        <v>19</v>
      </c>
      <c r="N846" s="254" t="s">
        <v>44</v>
      </c>
      <c r="O846" s="85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17" t="s">
        <v>135</v>
      </c>
      <c r="AT846" s="217" t="s">
        <v>145</v>
      </c>
      <c r="AU846" s="217" t="s">
        <v>83</v>
      </c>
      <c r="AY846" s="18" t="s">
        <v>128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8" t="s">
        <v>81</v>
      </c>
      <c r="BK846" s="218">
        <f>ROUND(I846*H846,2)</f>
        <v>0</v>
      </c>
      <c r="BL846" s="18" t="s">
        <v>135</v>
      </c>
      <c r="BM846" s="217" t="s">
        <v>1010</v>
      </c>
    </row>
    <row r="847" s="2" customFormat="1">
      <c r="A847" s="39"/>
      <c r="B847" s="40"/>
      <c r="C847" s="41"/>
      <c r="D847" s="219" t="s">
        <v>137</v>
      </c>
      <c r="E847" s="41"/>
      <c r="F847" s="220" t="s">
        <v>1011</v>
      </c>
      <c r="G847" s="41"/>
      <c r="H847" s="41"/>
      <c r="I847" s="221"/>
      <c r="J847" s="41"/>
      <c r="K847" s="41"/>
      <c r="L847" s="45"/>
      <c r="M847" s="222"/>
      <c r="N847" s="223"/>
      <c r="O847" s="85"/>
      <c r="P847" s="85"/>
      <c r="Q847" s="85"/>
      <c r="R847" s="85"/>
      <c r="S847" s="85"/>
      <c r="T847" s="86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137</v>
      </c>
      <c r="AU847" s="18" t="s">
        <v>83</v>
      </c>
    </row>
    <row r="848" s="2" customFormat="1">
      <c r="A848" s="39"/>
      <c r="B848" s="40"/>
      <c r="C848" s="41"/>
      <c r="D848" s="255" t="s">
        <v>150</v>
      </c>
      <c r="E848" s="41"/>
      <c r="F848" s="256" t="s">
        <v>1012</v>
      </c>
      <c r="G848" s="41"/>
      <c r="H848" s="41"/>
      <c r="I848" s="221"/>
      <c r="J848" s="41"/>
      <c r="K848" s="41"/>
      <c r="L848" s="45"/>
      <c r="M848" s="222"/>
      <c r="N848" s="223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150</v>
      </c>
      <c r="AU848" s="18" t="s">
        <v>83</v>
      </c>
    </row>
    <row r="849" s="2" customFormat="1" ht="21.75" customHeight="1">
      <c r="A849" s="39"/>
      <c r="B849" s="40"/>
      <c r="C849" s="246" t="s">
        <v>1013</v>
      </c>
      <c r="D849" s="246" t="s">
        <v>145</v>
      </c>
      <c r="E849" s="247" t="s">
        <v>1014</v>
      </c>
      <c r="F849" s="248" t="s">
        <v>1015</v>
      </c>
      <c r="G849" s="249" t="s">
        <v>462</v>
      </c>
      <c r="H849" s="250">
        <v>4</v>
      </c>
      <c r="I849" s="251"/>
      <c r="J849" s="252">
        <f>ROUND(I849*H849,2)</f>
        <v>0</v>
      </c>
      <c r="K849" s="248" t="s">
        <v>133</v>
      </c>
      <c r="L849" s="45"/>
      <c r="M849" s="253" t="s">
        <v>19</v>
      </c>
      <c r="N849" s="254" t="s">
        <v>44</v>
      </c>
      <c r="O849" s="85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17" t="s">
        <v>135</v>
      </c>
      <c r="AT849" s="217" t="s">
        <v>145</v>
      </c>
      <c r="AU849" s="217" t="s">
        <v>83</v>
      </c>
      <c r="AY849" s="18" t="s">
        <v>128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8" t="s">
        <v>81</v>
      </c>
      <c r="BK849" s="218">
        <f>ROUND(I849*H849,2)</f>
        <v>0</v>
      </c>
      <c r="BL849" s="18" t="s">
        <v>135</v>
      </c>
      <c r="BM849" s="217" t="s">
        <v>1016</v>
      </c>
    </row>
    <row r="850" s="2" customFormat="1">
      <c r="A850" s="39"/>
      <c r="B850" s="40"/>
      <c r="C850" s="41"/>
      <c r="D850" s="219" t="s">
        <v>137</v>
      </c>
      <c r="E850" s="41"/>
      <c r="F850" s="220" t="s">
        <v>1017</v>
      </c>
      <c r="G850" s="41"/>
      <c r="H850" s="41"/>
      <c r="I850" s="221"/>
      <c r="J850" s="41"/>
      <c r="K850" s="41"/>
      <c r="L850" s="45"/>
      <c r="M850" s="222"/>
      <c r="N850" s="223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137</v>
      </c>
      <c r="AU850" s="18" t="s">
        <v>83</v>
      </c>
    </row>
    <row r="851" s="2" customFormat="1">
      <c r="A851" s="39"/>
      <c r="B851" s="40"/>
      <c r="C851" s="41"/>
      <c r="D851" s="255" t="s">
        <v>150</v>
      </c>
      <c r="E851" s="41"/>
      <c r="F851" s="256" t="s">
        <v>1018</v>
      </c>
      <c r="G851" s="41"/>
      <c r="H851" s="41"/>
      <c r="I851" s="221"/>
      <c r="J851" s="41"/>
      <c r="K851" s="41"/>
      <c r="L851" s="45"/>
      <c r="M851" s="222"/>
      <c r="N851" s="223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150</v>
      </c>
      <c r="AU851" s="18" t="s">
        <v>83</v>
      </c>
    </row>
    <row r="852" s="2" customFormat="1" ht="16.5" customHeight="1">
      <c r="A852" s="39"/>
      <c r="B852" s="40"/>
      <c r="C852" s="246" t="s">
        <v>1019</v>
      </c>
      <c r="D852" s="246" t="s">
        <v>145</v>
      </c>
      <c r="E852" s="247" t="s">
        <v>1020</v>
      </c>
      <c r="F852" s="248" t="s">
        <v>1021</v>
      </c>
      <c r="G852" s="249" t="s">
        <v>462</v>
      </c>
      <c r="H852" s="250">
        <v>37</v>
      </c>
      <c r="I852" s="251"/>
      <c r="J852" s="252">
        <f>ROUND(I852*H852,2)</f>
        <v>0</v>
      </c>
      <c r="K852" s="248" t="s">
        <v>19</v>
      </c>
      <c r="L852" s="45"/>
      <c r="M852" s="253" t="s">
        <v>19</v>
      </c>
      <c r="N852" s="254" t="s">
        <v>44</v>
      </c>
      <c r="O852" s="85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17" t="s">
        <v>135</v>
      </c>
      <c r="AT852" s="217" t="s">
        <v>145</v>
      </c>
      <c r="AU852" s="217" t="s">
        <v>83</v>
      </c>
      <c r="AY852" s="18" t="s">
        <v>128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8" t="s">
        <v>81</v>
      </c>
      <c r="BK852" s="218">
        <f>ROUND(I852*H852,2)</f>
        <v>0</v>
      </c>
      <c r="BL852" s="18" t="s">
        <v>135</v>
      </c>
      <c r="BM852" s="217" t="s">
        <v>1022</v>
      </c>
    </row>
    <row r="853" s="2" customFormat="1">
      <c r="A853" s="39"/>
      <c r="B853" s="40"/>
      <c r="C853" s="41"/>
      <c r="D853" s="219" t="s">
        <v>137</v>
      </c>
      <c r="E853" s="41"/>
      <c r="F853" s="220" t="s">
        <v>1023</v>
      </c>
      <c r="G853" s="41"/>
      <c r="H853" s="41"/>
      <c r="I853" s="221"/>
      <c r="J853" s="41"/>
      <c r="K853" s="41"/>
      <c r="L853" s="45"/>
      <c r="M853" s="222"/>
      <c r="N853" s="223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137</v>
      </c>
      <c r="AU853" s="18" t="s">
        <v>83</v>
      </c>
    </row>
    <row r="854" s="2" customFormat="1">
      <c r="A854" s="39"/>
      <c r="B854" s="40"/>
      <c r="C854" s="41"/>
      <c r="D854" s="219" t="s">
        <v>152</v>
      </c>
      <c r="E854" s="41"/>
      <c r="F854" s="257" t="s">
        <v>1024</v>
      </c>
      <c r="G854" s="41"/>
      <c r="H854" s="41"/>
      <c r="I854" s="221"/>
      <c r="J854" s="41"/>
      <c r="K854" s="41"/>
      <c r="L854" s="45"/>
      <c r="M854" s="222"/>
      <c r="N854" s="223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152</v>
      </c>
      <c r="AU854" s="18" t="s">
        <v>83</v>
      </c>
    </row>
    <row r="855" s="2" customFormat="1" ht="21.75" customHeight="1">
      <c r="A855" s="39"/>
      <c r="B855" s="40"/>
      <c r="C855" s="246" t="s">
        <v>1025</v>
      </c>
      <c r="D855" s="246" t="s">
        <v>145</v>
      </c>
      <c r="E855" s="247" t="s">
        <v>1026</v>
      </c>
      <c r="F855" s="248" t="s">
        <v>1027</v>
      </c>
      <c r="G855" s="249" t="s">
        <v>462</v>
      </c>
      <c r="H855" s="250">
        <v>20</v>
      </c>
      <c r="I855" s="251"/>
      <c r="J855" s="252">
        <f>ROUND(I855*H855,2)</f>
        <v>0</v>
      </c>
      <c r="K855" s="248" t="s">
        <v>133</v>
      </c>
      <c r="L855" s="45"/>
      <c r="M855" s="253" t="s">
        <v>19</v>
      </c>
      <c r="N855" s="254" t="s">
        <v>44</v>
      </c>
      <c r="O855" s="85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17" t="s">
        <v>135</v>
      </c>
      <c r="AT855" s="217" t="s">
        <v>145</v>
      </c>
      <c r="AU855" s="217" t="s">
        <v>83</v>
      </c>
      <c r="AY855" s="18" t="s">
        <v>128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8" t="s">
        <v>81</v>
      </c>
      <c r="BK855" s="218">
        <f>ROUND(I855*H855,2)</f>
        <v>0</v>
      </c>
      <c r="BL855" s="18" t="s">
        <v>135</v>
      </c>
      <c r="BM855" s="217" t="s">
        <v>1028</v>
      </c>
    </row>
    <row r="856" s="2" customFormat="1">
      <c r="A856" s="39"/>
      <c r="B856" s="40"/>
      <c r="C856" s="41"/>
      <c r="D856" s="219" t="s">
        <v>137</v>
      </c>
      <c r="E856" s="41"/>
      <c r="F856" s="220" t="s">
        <v>1029</v>
      </c>
      <c r="G856" s="41"/>
      <c r="H856" s="41"/>
      <c r="I856" s="221"/>
      <c r="J856" s="41"/>
      <c r="K856" s="41"/>
      <c r="L856" s="45"/>
      <c r="M856" s="222"/>
      <c r="N856" s="223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137</v>
      </c>
      <c r="AU856" s="18" t="s">
        <v>83</v>
      </c>
    </row>
    <row r="857" s="2" customFormat="1">
      <c r="A857" s="39"/>
      <c r="B857" s="40"/>
      <c r="C857" s="41"/>
      <c r="D857" s="255" t="s">
        <v>150</v>
      </c>
      <c r="E857" s="41"/>
      <c r="F857" s="256" t="s">
        <v>1030</v>
      </c>
      <c r="G857" s="41"/>
      <c r="H857" s="41"/>
      <c r="I857" s="221"/>
      <c r="J857" s="41"/>
      <c r="K857" s="41"/>
      <c r="L857" s="45"/>
      <c r="M857" s="222"/>
      <c r="N857" s="223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150</v>
      </c>
      <c r="AU857" s="18" t="s">
        <v>83</v>
      </c>
    </row>
    <row r="858" s="13" customFormat="1">
      <c r="A858" s="13"/>
      <c r="B858" s="224"/>
      <c r="C858" s="225"/>
      <c r="D858" s="219" t="s">
        <v>139</v>
      </c>
      <c r="E858" s="226" t="s">
        <v>19</v>
      </c>
      <c r="F858" s="227" t="s">
        <v>982</v>
      </c>
      <c r="G858" s="225"/>
      <c r="H858" s="228">
        <v>20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4" t="s">
        <v>139</v>
      </c>
      <c r="AU858" s="234" t="s">
        <v>83</v>
      </c>
      <c r="AV858" s="13" t="s">
        <v>83</v>
      </c>
      <c r="AW858" s="13" t="s">
        <v>35</v>
      </c>
      <c r="AX858" s="13" t="s">
        <v>81</v>
      </c>
      <c r="AY858" s="234" t="s">
        <v>128</v>
      </c>
    </row>
    <row r="859" s="2" customFormat="1" ht="21.75" customHeight="1">
      <c r="A859" s="39"/>
      <c r="B859" s="40"/>
      <c r="C859" s="246" t="s">
        <v>1031</v>
      </c>
      <c r="D859" s="246" t="s">
        <v>145</v>
      </c>
      <c r="E859" s="247" t="s">
        <v>1032</v>
      </c>
      <c r="F859" s="248" t="s">
        <v>1033</v>
      </c>
      <c r="G859" s="249" t="s">
        <v>462</v>
      </c>
      <c r="H859" s="250">
        <v>37</v>
      </c>
      <c r="I859" s="251"/>
      <c r="J859" s="252">
        <f>ROUND(I859*H859,2)</f>
        <v>0</v>
      </c>
      <c r="K859" s="248" t="s">
        <v>133</v>
      </c>
      <c r="L859" s="45"/>
      <c r="M859" s="253" t="s">
        <v>19</v>
      </c>
      <c r="N859" s="254" t="s">
        <v>44</v>
      </c>
      <c r="O859" s="85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7" t="s">
        <v>135</v>
      </c>
      <c r="AT859" s="217" t="s">
        <v>145</v>
      </c>
      <c r="AU859" s="217" t="s">
        <v>83</v>
      </c>
      <c r="AY859" s="18" t="s">
        <v>128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8" t="s">
        <v>81</v>
      </c>
      <c r="BK859" s="218">
        <f>ROUND(I859*H859,2)</f>
        <v>0</v>
      </c>
      <c r="BL859" s="18" t="s">
        <v>135</v>
      </c>
      <c r="BM859" s="217" t="s">
        <v>1034</v>
      </c>
    </row>
    <row r="860" s="2" customFormat="1">
      <c r="A860" s="39"/>
      <c r="B860" s="40"/>
      <c r="C860" s="41"/>
      <c r="D860" s="219" t="s">
        <v>137</v>
      </c>
      <c r="E860" s="41"/>
      <c r="F860" s="220" t="s">
        <v>1035</v>
      </c>
      <c r="G860" s="41"/>
      <c r="H860" s="41"/>
      <c r="I860" s="221"/>
      <c r="J860" s="41"/>
      <c r="K860" s="41"/>
      <c r="L860" s="45"/>
      <c r="M860" s="222"/>
      <c r="N860" s="223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137</v>
      </c>
      <c r="AU860" s="18" t="s">
        <v>83</v>
      </c>
    </row>
    <row r="861" s="2" customFormat="1">
      <c r="A861" s="39"/>
      <c r="B861" s="40"/>
      <c r="C861" s="41"/>
      <c r="D861" s="255" t="s">
        <v>150</v>
      </c>
      <c r="E861" s="41"/>
      <c r="F861" s="256" t="s">
        <v>1036</v>
      </c>
      <c r="G861" s="41"/>
      <c r="H861" s="41"/>
      <c r="I861" s="221"/>
      <c r="J861" s="41"/>
      <c r="K861" s="41"/>
      <c r="L861" s="45"/>
      <c r="M861" s="222"/>
      <c r="N861" s="223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150</v>
      </c>
      <c r="AU861" s="18" t="s">
        <v>83</v>
      </c>
    </row>
    <row r="862" s="2" customFormat="1" ht="21.75" customHeight="1">
      <c r="A862" s="39"/>
      <c r="B862" s="40"/>
      <c r="C862" s="246" t="s">
        <v>1037</v>
      </c>
      <c r="D862" s="246" t="s">
        <v>145</v>
      </c>
      <c r="E862" s="247" t="s">
        <v>1038</v>
      </c>
      <c r="F862" s="248" t="s">
        <v>1039</v>
      </c>
      <c r="G862" s="249" t="s">
        <v>462</v>
      </c>
      <c r="H862" s="250">
        <v>37</v>
      </c>
      <c r="I862" s="251"/>
      <c r="J862" s="252">
        <f>ROUND(I862*H862,2)</f>
        <v>0</v>
      </c>
      <c r="K862" s="248" t="s">
        <v>133</v>
      </c>
      <c r="L862" s="45"/>
      <c r="M862" s="253" t="s">
        <v>19</v>
      </c>
      <c r="N862" s="254" t="s">
        <v>44</v>
      </c>
      <c r="O862" s="85"/>
      <c r="P862" s="215">
        <f>O862*H862</f>
        <v>0</v>
      </c>
      <c r="Q862" s="215">
        <v>5.0000000000000002E-05</v>
      </c>
      <c r="R862" s="215">
        <f>Q862*H862</f>
        <v>0.0018500000000000001</v>
      </c>
      <c r="S862" s="215">
        <v>0</v>
      </c>
      <c r="T862" s="21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17" t="s">
        <v>135</v>
      </c>
      <c r="AT862" s="217" t="s">
        <v>145</v>
      </c>
      <c r="AU862" s="217" t="s">
        <v>83</v>
      </c>
      <c r="AY862" s="18" t="s">
        <v>128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8" t="s">
        <v>81</v>
      </c>
      <c r="BK862" s="218">
        <f>ROUND(I862*H862,2)</f>
        <v>0</v>
      </c>
      <c r="BL862" s="18" t="s">
        <v>135</v>
      </c>
      <c r="BM862" s="217" t="s">
        <v>1040</v>
      </c>
    </row>
    <row r="863" s="2" customFormat="1">
      <c r="A863" s="39"/>
      <c r="B863" s="40"/>
      <c r="C863" s="41"/>
      <c r="D863" s="219" t="s">
        <v>137</v>
      </c>
      <c r="E863" s="41"/>
      <c r="F863" s="220" t="s">
        <v>1041</v>
      </c>
      <c r="G863" s="41"/>
      <c r="H863" s="41"/>
      <c r="I863" s="221"/>
      <c r="J863" s="41"/>
      <c r="K863" s="41"/>
      <c r="L863" s="45"/>
      <c r="M863" s="222"/>
      <c r="N863" s="223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137</v>
      </c>
      <c r="AU863" s="18" t="s">
        <v>83</v>
      </c>
    </row>
    <row r="864" s="2" customFormat="1">
      <c r="A864" s="39"/>
      <c r="B864" s="40"/>
      <c r="C864" s="41"/>
      <c r="D864" s="255" t="s">
        <v>150</v>
      </c>
      <c r="E864" s="41"/>
      <c r="F864" s="256" t="s">
        <v>1042</v>
      </c>
      <c r="G864" s="41"/>
      <c r="H864" s="41"/>
      <c r="I864" s="221"/>
      <c r="J864" s="41"/>
      <c r="K864" s="41"/>
      <c r="L864" s="45"/>
      <c r="M864" s="222"/>
      <c r="N864" s="223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150</v>
      </c>
      <c r="AU864" s="18" t="s">
        <v>83</v>
      </c>
    </row>
    <row r="865" s="2" customFormat="1" ht="16.5" customHeight="1">
      <c r="A865" s="39"/>
      <c r="B865" s="40"/>
      <c r="C865" s="246" t="s">
        <v>1043</v>
      </c>
      <c r="D865" s="246" t="s">
        <v>145</v>
      </c>
      <c r="E865" s="247" t="s">
        <v>1044</v>
      </c>
      <c r="F865" s="248" t="s">
        <v>1045</v>
      </c>
      <c r="G865" s="249" t="s">
        <v>462</v>
      </c>
      <c r="H865" s="250">
        <v>41</v>
      </c>
      <c r="I865" s="251"/>
      <c r="J865" s="252">
        <f>ROUND(I865*H865,2)</f>
        <v>0</v>
      </c>
      <c r="K865" s="248" t="s">
        <v>133</v>
      </c>
      <c r="L865" s="45"/>
      <c r="M865" s="253" t="s">
        <v>19</v>
      </c>
      <c r="N865" s="254" t="s">
        <v>44</v>
      </c>
      <c r="O865" s="85"/>
      <c r="P865" s="215">
        <f>O865*H865</f>
        <v>0</v>
      </c>
      <c r="Q865" s="215">
        <v>0.097159999999999996</v>
      </c>
      <c r="R865" s="215">
        <f>Q865*H865</f>
        <v>3.9835599999999998</v>
      </c>
      <c r="S865" s="215">
        <v>0</v>
      </c>
      <c r="T865" s="216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7" t="s">
        <v>135</v>
      </c>
      <c r="AT865" s="217" t="s">
        <v>145</v>
      </c>
      <c r="AU865" s="217" t="s">
        <v>83</v>
      </c>
      <c r="AY865" s="18" t="s">
        <v>128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8" t="s">
        <v>81</v>
      </c>
      <c r="BK865" s="218">
        <f>ROUND(I865*H865,2)</f>
        <v>0</v>
      </c>
      <c r="BL865" s="18" t="s">
        <v>135</v>
      </c>
      <c r="BM865" s="217" t="s">
        <v>1046</v>
      </c>
    </row>
    <row r="866" s="2" customFormat="1">
      <c r="A866" s="39"/>
      <c r="B866" s="40"/>
      <c r="C866" s="41"/>
      <c r="D866" s="219" t="s">
        <v>137</v>
      </c>
      <c r="E866" s="41"/>
      <c r="F866" s="220" t="s">
        <v>1047</v>
      </c>
      <c r="G866" s="41"/>
      <c r="H866" s="41"/>
      <c r="I866" s="221"/>
      <c r="J866" s="41"/>
      <c r="K866" s="41"/>
      <c r="L866" s="45"/>
      <c r="M866" s="222"/>
      <c r="N866" s="223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137</v>
      </c>
      <c r="AU866" s="18" t="s">
        <v>83</v>
      </c>
    </row>
    <row r="867" s="2" customFormat="1">
      <c r="A867" s="39"/>
      <c r="B867" s="40"/>
      <c r="C867" s="41"/>
      <c r="D867" s="255" t="s">
        <v>150</v>
      </c>
      <c r="E867" s="41"/>
      <c r="F867" s="256" t="s">
        <v>1048</v>
      </c>
      <c r="G867" s="41"/>
      <c r="H867" s="41"/>
      <c r="I867" s="221"/>
      <c r="J867" s="41"/>
      <c r="K867" s="41"/>
      <c r="L867" s="45"/>
      <c r="M867" s="222"/>
      <c r="N867" s="223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150</v>
      </c>
      <c r="AU867" s="18" t="s">
        <v>83</v>
      </c>
    </row>
    <row r="868" s="2" customFormat="1" ht="16.5" customHeight="1">
      <c r="A868" s="39"/>
      <c r="B868" s="40"/>
      <c r="C868" s="205" t="s">
        <v>1049</v>
      </c>
      <c r="D868" s="205" t="s">
        <v>130</v>
      </c>
      <c r="E868" s="206" t="s">
        <v>1050</v>
      </c>
      <c r="F868" s="207" t="s">
        <v>1051</v>
      </c>
      <c r="G868" s="208" t="s">
        <v>147</v>
      </c>
      <c r="H868" s="209">
        <v>222</v>
      </c>
      <c r="I868" s="210"/>
      <c r="J868" s="211">
        <f>ROUND(I868*H868,2)</f>
        <v>0</v>
      </c>
      <c r="K868" s="207" t="s">
        <v>19</v>
      </c>
      <c r="L868" s="212"/>
      <c r="M868" s="213" t="s">
        <v>19</v>
      </c>
      <c r="N868" s="214" t="s">
        <v>44</v>
      </c>
      <c r="O868" s="85"/>
      <c r="P868" s="215">
        <f>O868*H868</f>
        <v>0</v>
      </c>
      <c r="Q868" s="215">
        <v>0.0014</v>
      </c>
      <c r="R868" s="215">
        <f>Q868*H868</f>
        <v>0.31080000000000002</v>
      </c>
      <c r="S868" s="215">
        <v>0</v>
      </c>
      <c r="T868" s="216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7" t="s">
        <v>134</v>
      </c>
      <c r="AT868" s="217" t="s">
        <v>130</v>
      </c>
      <c r="AU868" s="217" t="s">
        <v>83</v>
      </c>
      <c r="AY868" s="18" t="s">
        <v>128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8" t="s">
        <v>81</v>
      </c>
      <c r="BK868" s="218">
        <f>ROUND(I868*H868,2)</f>
        <v>0</v>
      </c>
      <c r="BL868" s="18" t="s">
        <v>135</v>
      </c>
      <c r="BM868" s="217" t="s">
        <v>1052</v>
      </c>
    </row>
    <row r="869" s="2" customFormat="1">
      <c r="A869" s="39"/>
      <c r="B869" s="40"/>
      <c r="C869" s="41"/>
      <c r="D869" s="219" t="s">
        <v>137</v>
      </c>
      <c r="E869" s="41"/>
      <c r="F869" s="220" t="s">
        <v>1053</v>
      </c>
      <c r="G869" s="41"/>
      <c r="H869" s="41"/>
      <c r="I869" s="221"/>
      <c r="J869" s="41"/>
      <c r="K869" s="41"/>
      <c r="L869" s="45"/>
      <c r="M869" s="222"/>
      <c r="N869" s="223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137</v>
      </c>
      <c r="AU869" s="18" t="s">
        <v>83</v>
      </c>
    </row>
    <row r="870" s="2" customFormat="1" ht="16.5" customHeight="1">
      <c r="A870" s="39"/>
      <c r="B870" s="40"/>
      <c r="C870" s="205" t="s">
        <v>1054</v>
      </c>
      <c r="D870" s="205" t="s">
        <v>130</v>
      </c>
      <c r="E870" s="206" t="s">
        <v>1055</v>
      </c>
      <c r="F870" s="207" t="s">
        <v>1056</v>
      </c>
      <c r="G870" s="208" t="s">
        <v>462</v>
      </c>
      <c r="H870" s="209">
        <v>37</v>
      </c>
      <c r="I870" s="210"/>
      <c r="J870" s="211">
        <f>ROUND(I870*H870,2)</f>
        <v>0</v>
      </c>
      <c r="K870" s="207" t="s">
        <v>19</v>
      </c>
      <c r="L870" s="212"/>
      <c r="M870" s="213" t="s">
        <v>19</v>
      </c>
      <c r="N870" s="214" t="s">
        <v>44</v>
      </c>
      <c r="O870" s="85"/>
      <c r="P870" s="215">
        <f>O870*H870</f>
        <v>0</v>
      </c>
      <c r="Q870" s="215">
        <v>3.0000000000000001E-05</v>
      </c>
      <c r="R870" s="215">
        <f>Q870*H870</f>
        <v>0.0011100000000000001</v>
      </c>
      <c r="S870" s="215">
        <v>0</v>
      </c>
      <c r="T870" s="21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17" t="s">
        <v>134</v>
      </c>
      <c r="AT870" s="217" t="s">
        <v>130</v>
      </c>
      <c r="AU870" s="217" t="s">
        <v>83</v>
      </c>
      <c r="AY870" s="18" t="s">
        <v>128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8" t="s">
        <v>81</v>
      </c>
      <c r="BK870" s="218">
        <f>ROUND(I870*H870,2)</f>
        <v>0</v>
      </c>
      <c r="BL870" s="18" t="s">
        <v>135</v>
      </c>
      <c r="BM870" s="217" t="s">
        <v>1057</v>
      </c>
    </row>
    <row r="871" s="2" customFormat="1">
      <c r="A871" s="39"/>
      <c r="B871" s="40"/>
      <c r="C871" s="41"/>
      <c r="D871" s="219" t="s">
        <v>137</v>
      </c>
      <c r="E871" s="41"/>
      <c r="F871" s="220" t="s">
        <v>1058</v>
      </c>
      <c r="G871" s="41"/>
      <c r="H871" s="41"/>
      <c r="I871" s="221"/>
      <c r="J871" s="41"/>
      <c r="K871" s="41"/>
      <c r="L871" s="45"/>
      <c r="M871" s="222"/>
      <c r="N871" s="223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137</v>
      </c>
      <c r="AU871" s="18" t="s">
        <v>83</v>
      </c>
    </row>
    <row r="872" s="2" customFormat="1" ht="16.5" customHeight="1">
      <c r="A872" s="39"/>
      <c r="B872" s="40"/>
      <c r="C872" s="205" t="s">
        <v>1059</v>
      </c>
      <c r="D872" s="205" t="s">
        <v>130</v>
      </c>
      <c r="E872" s="206" t="s">
        <v>1060</v>
      </c>
      <c r="F872" s="207" t="s">
        <v>1061</v>
      </c>
      <c r="G872" s="208" t="s">
        <v>462</v>
      </c>
      <c r="H872" s="209">
        <v>41</v>
      </c>
      <c r="I872" s="210"/>
      <c r="J872" s="211">
        <f>ROUND(I872*H872,2)</f>
        <v>0</v>
      </c>
      <c r="K872" s="207" t="s">
        <v>19</v>
      </c>
      <c r="L872" s="212"/>
      <c r="M872" s="213" t="s">
        <v>19</v>
      </c>
      <c r="N872" s="214" t="s">
        <v>44</v>
      </c>
      <c r="O872" s="85"/>
      <c r="P872" s="215">
        <f>O872*H872</f>
        <v>0</v>
      </c>
      <c r="Q872" s="215">
        <v>0.031</v>
      </c>
      <c r="R872" s="215">
        <f>Q872*H872</f>
        <v>1.2709999999999999</v>
      </c>
      <c r="S872" s="215">
        <v>0</v>
      </c>
      <c r="T872" s="21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17" t="s">
        <v>134</v>
      </c>
      <c r="AT872" s="217" t="s">
        <v>130</v>
      </c>
      <c r="AU872" s="217" t="s">
        <v>83</v>
      </c>
      <c r="AY872" s="18" t="s">
        <v>128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81</v>
      </c>
      <c r="BK872" s="218">
        <f>ROUND(I872*H872,2)</f>
        <v>0</v>
      </c>
      <c r="BL872" s="18" t="s">
        <v>135</v>
      </c>
      <c r="BM872" s="217" t="s">
        <v>1062</v>
      </c>
    </row>
    <row r="873" s="2" customFormat="1">
      <c r="A873" s="39"/>
      <c r="B873" s="40"/>
      <c r="C873" s="41"/>
      <c r="D873" s="219" t="s">
        <v>137</v>
      </c>
      <c r="E873" s="41"/>
      <c r="F873" s="220" t="s">
        <v>1063</v>
      </c>
      <c r="G873" s="41"/>
      <c r="H873" s="41"/>
      <c r="I873" s="221"/>
      <c r="J873" s="41"/>
      <c r="K873" s="41"/>
      <c r="L873" s="45"/>
      <c r="M873" s="222"/>
      <c r="N873" s="223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137</v>
      </c>
      <c r="AU873" s="18" t="s">
        <v>83</v>
      </c>
    </row>
    <row r="874" s="2" customFormat="1">
      <c r="A874" s="39"/>
      <c r="B874" s="40"/>
      <c r="C874" s="41"/>
      <c r="D874" s="219" t="s">
        <v>152</v>
      </c>
      <c r="E874" s="41"/>
      <c r="F874" s="257" t="s">
        <v>1064</v>
      </c>
      <c r="G874" s="41"/>
      <c r="H874" s="41"/>
      <c r="I874" s="221"/>
      <c r="J874" s="41"/>
      <c r="K874" s="41"/>
      <c r="L874" s="45"/>
      <c r="M874" s="222"/>
      <c r="N874" s="223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152</v>
      </c>
      <c r="AU874" s="18" t="s">
        <v>83</v>
      </c>
    </row>
    <row r="875" s="2" customFormat="1" ht="16.5" customHeight="1">
      <c r="A875" s="39"/>
      <c r="B875" s="40"/>
      <c r="C875" s="205" t="s">
        <v>1065</v>
      </c>
      <c r="D875" s="205" t="s">
        <v>130</v>
      </c>
      <c r="E875" s="206" t="s">
        <v>1066</v>
      </c>
      <c r="F875" s="207" t="s">
        <v>1067</v>
      </c>
      <c r="G875" s="208" t="s">
        <v>353</v>
      </c>
      <c r="H875" s="209">
        <v>2.2200000000000002</v>
      </c>
      <c r="I875" s="210"/>
      <c r="J875" s="211">
        <f>ROUND(I875*H875,2)</f>
        <v>0</v>
      </c>
      <c r="K875" s="207" t="s">
        <v>133</v>
      </c>
      <c r="L875" s="212"/>
      <c r="M875" s="213" t="s">
        <v>19</v>
      </c>
      <c r="N875" s="214" t="s">
        <v>44</v>
      </c>
      <c r="O875" s="85"/>
      <c r="P875" s="215">
        <f>O875*H875</f>
        <v>0</v>
      </c>
      <c r="Q875" s="215">
        <v>0.65000000000000002</v>
      </c>
      <c r="R875" s="215">
        <f>Q875*H875</f>
        <v>1.4430000000000003</v>
      </c>
      <c r="S875" s="215">
        <v>0</v>
      </c>
      <c r="T875" s="216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7" t="s">
        <v>134</v>
      </c>
      <c r="AT875" s="217" t="s">
        <v>130</v>
      </c>
      <c r="AU875" s="217" t="s">
        <v>83</v>
      </c>
      <c r="AY875" s="18" t="s">
        <v>128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8" t="s">
        <v>81</v>
      </c>
      <c r="BK875" s="218">
        <f>ROUND(I875*H875,2)</f>
        <v>0</v>
      </c>
      <c r="BL875" s="18" t="s">
        <v>135</v>
      </c>
      <c r="BM875" s="217" t="s">
        <v>1068</v>
      </c>
    </row>
    <row r="876" s="2" customFormat="1">
      <c r="A876" s="39"/>
      <c r="B876" s="40"/>
      <c r="C876" s="41"/>
      <c r="D876" s="219" t="s">
        <v>137</v>
      </c>
      <c r="E876" s="41"/>
      <c r="F876" s="220" t="s">
        <v>1067</v>
      </c>
      <c r="G876" s="41"/>
      <c r="H876" s="41"/>
      <c r="I876" s="221"/>
      <c r="J876" s="41"/>
      <c r="K876" s="41"/>
      <c r="L876" s="45"/>
      <c r="M876" s="222"/>
      <c r="N876" s="223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137</v>
      </c>
      <c r="AU876" s="18" t="s">
        <v>83</v>
      </c>
    </row>
    <row r="877" s="13" customFormat="1">
      <c r="A877" s="13"/>
      <c r="B877" s="224"/>
      <c r="C877" s="225"/>
      <c r="D877" s="219" t="s">
        <v>139</v>
      </c>
      <c r="E877" s="226" t="s">
        <v>19</v>
      </c>
      <c r="F877" s="227" t="s">
        <v>1069</v>
      </c>
      <c r="G877" s="225"/>
      <c r="H877" s="228">
        <v>2.2200000000000002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139</v>
      </c>
      <c r="AU877" s="234" t="s">
        <v>83</v>
      </c>
      <c r="AV877" s="13" t="s">
        <v>83</v>
      </c>
      <c r="AW877" s="13" t="s">
        <v>35</v>
      </c>
      <c r="AX877" s="13" t="s">
        <v>81</v>
      </c>
      <c r="AY877" s="234" t="s">
        <v>128</v>
      </c>
    </row>
    <row r="878" s="2" customFormat="1" ht="16.5" customHeight="1">
      <c r="A878" s="39"/>
      <c r="B878" s="40"/>
      <c r="C878" s="205" t="s">
        <v>1070</v>
      </c>
      <c r="D878" s="205" t="s">
        <v>130</v>
      </c>
      <c r="E878" s="206" t="s">
        <v>1071</v>
      </c>
      <c r="F878" s="207" t="s">
        <v>1072</v>
      </c>
      <c r="G878" s="208" t="s">
        <v>353</v>
      </c>
      <c r="H878" s="209">
        <v>4.625</v>
      </c>
      <c r="I878" s="210"/>
      <c r="J878" s="211">
        <f>ROUND(I878*H878,2)</f>
        <v>0</v>
      </c>
      <c r="K878" s="207" t="s">
        <v>133</v>
      </c>
      <c r="L878" s="212"/>
      <c r="M878" s="213" t="s">
        <v>19</v>
      </c>
      <c r="N878" s="214" t="s">
        <v>44</v>
      </c>
      <c r="O878" s="85"/>
      <c r="P878" s="215">
        <f>O878*H878</f>
        <v>0</v>
      </c>
      <c r="Q878" s="215">
        <v>0.22</v>
      </c>
      <c r="R878" s="215">
        <f>Q878*H878</f>
        <v>1.0175000000000001</v>
      </c>
      <c r="S878" s="215">
        <v>0</v>
      </c>
      <c r="T878" s="216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7" t="s">
        <v>134</v>
      </c>
      <c r="AT878" s="217" t="s">
        <v>130</v>
      </c>
      <c r="AU878" s="217" t="s">
        <v>83</v>
      </c>
      <c r="AY878" s="18" t="s">
        <v>128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8" t="s">
        <v>81</v>
      </c>
      <c r="BK878" s="218">
        <f>ROUND(I878*H878,2)</f>
        <v>0</v>
      </c>
      <c r="BL878" s="18" t="s">
        <v>135</v>
      </c>
      <c r="BM878" s="217" t="s">
        <v>1073</v>
      </c>
    </row>
    <row r="879" s="2" customFormat="1">
      <c r="A879" s="39"/>
      <c r="B879" s="40"/>
      <c r="C879" s="41"/>
      <c r="D879" s="219" t="s">
        <v>137</v>
      </c>
      <c r="E879" s="41"/>
      <c r="F879" s="220" t="s">
        <v>1072</v>
      </c>
      <c r="G879" s="41"/>
      <c r="H879" s="41"/>
      <c r="I879" s="221"/>
      <c r="J879" s="41"/>
      <c r="K879" s="41"/>
      <c r="L879" s="45"/>
      <c r="M879" s="222"/>
      <c r="N879" s="223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137</v>
      </c>
      <c r="AU879" s="18" t="s">
        <v>83</v>
      </c>
    </row>
    <row r="880" s="13" customFormat="1">
      <c r="A880" s="13"/>
      <c r="B880" s="224"/>
      <c r="C880" s="225"/>
      <c r="D880" s="219" t="s">
        <v>139</v>
      </c>
      <c r="E880" s="226" t="s">
        <v>19</v>
      </c>
      <c r="F880" s="227" t="s">
        <v>1074</v>
      </c>
      <c r="G880" s="225"/>
      <c r="H880" s="228">
        <v>4.625</v>
      </c>
      <c r="I880" s="229"/>
      <c r="J880" s="225"/>
      <c r="K880" s="225"/>
      <c r="L880" s="230"/>
      <c r="M880" s="231"/>
      <c r="N880" s="232"/>
      <c r="O880" s="232"/>
      <c r="P880" s="232"/>
      <c r="Q880" s="232"/>
      <c r="R880" s="232"/>
      <c r="S880" s="232"/>
      <c r="T880" s="23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4" t="s">
        <v>139</v>
      </c>
      <c r="AU880" s="234" t="s">
        <v>83</v>
      </c>
      <c r="AV880" s="13" t="s">
        <v>83</v>
      </c>
      <c r="AW880" s="13" t="s">
        <v>35</v>
      </c>
      <c r="AX880" s="13" t="s">
        <v>81</v>
      </c>
      <c r="AY880" s="234" t="s">
        <v>128</v>
      </c>
    </row>
    <row r="881" s="12" customFormat="1" ht="25.92" customHeight="1">
      <c r="A881" s="12"/>
      <c r="B881" s="189"/>
      <c r="C881" s="190"/>
      <c r="D881" s="191" t="s">
        <v>72</v>
      </c>
      <c r="E881" s="192" t="s">
        <v>1075</v>
      </c>
      <c r="F881" s="192" t="s">
        <v>1076</v>
      </c>
      <c r="G881" s="190"/>
      <c r="H881" s="190"/>
      <c r="I881" s="193"/>
      <c r="J881" s="194">
        <f>BK881</f>
        <v>0</v>
      </c>
      <c r="K881" s="190"/>
      <c r="L881" s="195"/>
      <c r="M881" s="196"/>
      <c r="N881" s="197"/>
      <c r="O881" s="197"/>
      <c r="P881" s="198">
        <f>P882</f>
        <v>0</v>
      </c>
      <c r="Q881" s="197"/>
      <c r="R881" s="198">
        <f>R882</f>
        <v>0</v>
      </c>
      <c r="S881" s="197"/>
      <c r="T881" s="199">
        <f>T882</f>
        <v>1.9397000000000002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00" t="s">
        <v>83</v>
      </c>
      <c r="AT881" s="201" t="s">
        <v>72</v>
      </c>
      <c r="AU881" s="201" t="s">
        <v>73</v>
      </c>
      <c r="AY881" s="200" t="s">
        <v>128</v>
      </c>
      <c r="BK881" s="202">
        <f>BK882</f>
        <v>0</v>
      </c>
    </row>
    <row r="882" s="12" customFormat="1" ht="22.8" customHeight="1">
      <c r="A882" s="12"/>
      <c r="B882" s="189"/>
      <c r="C882" s="190"/>
      <c r="D882" s="191" t="s">
        <v>72</v>
      </c>
      <c r="E882" s="203" t="s">
        <v>1077</v>
      </c>
      <c r="F882" s="203" t="s">
        <v>1078</v>
      </c>
      <c r="G882" s="190"/>
      <c r="H882" s="190"/>
      <c r="I882" s="193"/>
      <c r="J882" s="204">
        <f>BK882</f>
        <v>0</v>
      </c>
      <c r="K882" s="190"/>
      <c r="L882" s="195"/>
      <c r="M882" s="196"/>
      <c r="N882" s="197"/>
      <c r="O882" s="197"/>
      <c r="P882" s="198">
        <f>SUM(P883:P889)</f>
        <v>0</v>
      </c>
      <c r="Q882" s="197"/>
      <c r="R882" s="198">
        <f>SUM(R883:R889)</f>
        <v>0</v>
      </c>
      <c r="S882" s="197"/>
      <c r="T882" s="199">
        <f>SUM(T883:T889)</f>
        <v>1.9397000000000002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0" t="s">
        <v>83</v>
      </c>
      <c r="AT882" s="201" t="s">
        <v>72</v>
      </c>
      <c r="AU882" s="201" t="s">
        <v>81</v>
      </c>
      <c r="AY882" s="200" t="s">
        <v>128</v>
      </c>
      <c r="BK882" s="202">
        <f>SUM(BK883:BK889)</f>
        <v>0</v>
      </c>
    </row>
    <row r="883" s="2" customFormat="1" ht="16.5" customHeight="1">
      <c r="A883" s="39"/>
      <c r="B883" s="40"/>
      <c r="C883" s="246" t="s">
        <v>1079</v>
      </c>
      <c r="D883" s="246" t="s">
        <v>145</v>
      </c>
      <c r="E883" s="247" t="s">
        <v>1080</v>
      </c>
      <c r="F883" s="248" t="s">
        <v>19</v>
      </c>
      <c r="G883" s="249" t="s">
        <v>332</v>
      </c>
      <c r="H883" s="250">
        <v>55.420000000000002</v>
      </c>
      <c r="I883" s="251"/>
      <c r="J883" s="252">
        <f>ROUND(I883*H883,2)</f>
        <v>0</v>
      </c>
      <c r="K883" s="248" t="s">
        <v>19</v>
      </c>
      <c r="L883" s="45"/>
      <c r="M883" s="253" t="s">
        <v>19</v>
      </c>
      <c r="N883" s="254" t="s">
        <v>44</v>
      </c>
      <c r="O883" s="85"/>
      <c r="P883" s="215">
        <f>O883*H883</f>
        <v>0</v>
      </c>
      <c r="Q883" s="215">
        <v>0</v>
      </c>
      <c r="R883" s="215">
        <f>Q883*H883</f>
        <v>0</v>
      </c>
      <c r="S883" s="215">
        <v>0.035000000000000003</v>
      </c>
      <c r="T883" s="216">
        <f>S883*H883</f>
        <v>1.9397000000000002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17" t="s">
        <v>279</v>
      </c>
      <c r="AT883" s="217" t="s">
        <v>145</v>
      </c>
      <c r="AU883" s="217" t="s">
        <v>83</v>
      </c>
      <c r="AY883" s="18" t="s">
        <v>128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8" t="s">
        <v>81</v>
      </c>
      <c r="BK883" s="218">
        <f>ROUND(I883*H883,2)</f>
        <v>0</v>
      </c>
      <c r="BL883" s="18" t="s">
        <v>279</v>
      </c>
      <c r="BM883" s="217" t="s">
        <v>1081</v>
      </c>
    </row>
    <row r="884" s="2" customFormat="1">
      <c r="A884" s="39"/>
      <c r="B884" s="40"/>
      <c r="C884" s="41"/>
      <c r="D884" s="219" t="s">
        <v>137</v>
      </c>
      <c r="E884" s="41"/>
      <c r="F884" s="220" t="s">
        <v>1082</v>
      </c>
      <c r="G884" s="41"/>
      <c r="H884" s="41"/>
      <c r="I884" s="221"/>
      <c r="J884" s="41"/>
      <c r="K884" s="41"/>
      <c r="L884" s="45"/>
      <c r="M884" s="222"/>
      <c r="N884" s="223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137</v>
      </c>
      <c r="AU884" s="18" t="s">
        <v>83</v>
      </c>
    </row>
    <row r="885" s="13" customFormat="1">
      <c r="A885" s="13"/>
      <c r="B885" s="224"/>
      <c r="C885" s="225"/>
      <c r="D885" s="219" t="s">
        <v>139</v>
      </c>
      <c r="E885" s="226" t="s">
        <v>19</v>
      </c>
      <c r="F885" s="227" t="s">
        <v>1083</v>
      </c>
      <c r="G885" s="225"/>
      <c r="H885" s="228">
        <v>55.420000000000002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4" t="s">
        <v>139</v>
      </c>
      <c r="AU885" s="234" t="s">
        <v>83</v>
      </c>
      <c r="AV885" s="13" t="s">
        <v>83</v>
      </c>
      <c r="AW885" s="13" t="s">
        <v>35</v>
      </c>
      <c r="AX885" s="13" t="s">
        <v>73</v>
      </c>
      <c r="AY885" s="234" t="s">
        <v>128</v>
      </c>
    </row>
    <row r="886" s="14" customFormat="1">
      <c r="A886" s="14"/>
      <c r="B886" s="235"/>
      <c r="C886" s="236"/>
      <c r="D886" s="219" t="s">
        <v>139</v>
      </c>
      <c r="E886" s="237" t="s">
        <v>19</v>
      </c>
      <c r="F886" s="238" t="s">
        <v>144</v>
      </c>
      <c r="G886" s="236"/>
      <c r="H886" s="239">
        <v>55.420000000000002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5" t="s">
        <v>139</v>
      </c>
      <c r="AU886" s="245" t="s">
        <v>83</v>
      </c>
      <c r="AV886" s="14" t="s">
        <v>135</v>
      </c>
      <c r="AW886" s="14" t="s">
        <v>35</v>
      </c>
      <c r="AX886" s="14" t="s">
        <v>81</v>
      </c>
      <c r="AY886" s="245" t="s">
        <v>128</v>
      </c>
    </row>
    <row r="887" s="2" customFormat="1" ht="16.5" customHeight="1">
      <c r="A887" s="39"/>
      <c r="B887" s="40"/>
      <c r="C887" s="246" t="s">
        <v>1084</v>
      </c>
      <c r="D887" s="246" t="s">
        <v>145</v>
      </c>
      <c r="E887" s="247" t="s">
        <v>1085</v>
      </c>
      <c r="F887" s="248" t="s">
        <v>19</v>
      </c>
      <c r="G887" s="249" t="s">
        <v>1086</v>
      </c>
      <c r="H887" s="258"/>
      <c r="I887" s="251"/>
      <c r="J887" s="252">
        <f>ROUND(I887*H887,2)</f>
        <v>0</v>
      </c>
      <c r="K887" s="248" t="s">
        <v>133</v>
      </c>
      <c r="L887" s="45"/>
      <c r="M887" s="253" t="s">
        <v>19</v>
      </c>
      <c r="N887" s="254" t="s">
        <v>44</v>
      </c>
      <c r="O887" s="85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17" t="s">
        <v>279</v>
      </c>
      <c r="AT887" s="217" t="s">
        <v>145</v>
      </c>
      <c r="AU887" s="217" t="s">
        <v>83</v>
      </c>
      <c r="AY887" s="18" t="s">
        <v>128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8" t="s">
        <v>81</v>
      </c>
      <c r="BK887" s="218">
        <f>ROUND(I887*H887,2)</f>
        <v>0</v>
      </c>
      <c r="BL887" s="18" t="s">
        <v>279</v>
      </c>
      <c r="BM887" s="217" t="s">
        <v>1087</v>
      </c>
    </row>
    <row r="888" s="2" customFormat="1">
      <c r="A888" s="39"/>
      <c r="B888" s="40"/>
      <c r="C888" s="41"/>
      <c r="D888" s="219" t="s">
        <v>137</v>
      </c>
      <c r="E888" s="41"/>
      <c r="F888" s="220" t="s">
        <v>1088</v>
      </c>
      <c r="G888" s="41"/>
      <c r="H888" s="41"/>
      <c r="I888" s="221"/>
      <c r="J888" s="41"/>
      <c r="K888" s="41"/>
      <c r="L888" s="45"/>
      <c r="M888" s="222"/>
      <c r="N888" s="223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137</v>
      </c>
      <c r="AU888" s="18" t="s">
        <v>83</v>
      </c>
    </row>
    <row r="889" s="2" customFormat="1">
      <c r="A889" s="39"/>
      <c r="B889" s="40"/>
      <c r="C889" s="41"/>
      <c r="D889" s="255" t="s">
        <v>150</v>
      </c>
      <c r="E889" s="41"/>
      <c r="F889" s="256" t="s">
        <v>1089</v>
      </c>
      <c r="G889" s="41"/>
      <c r="H889" s="41"/>
      <c r="I889" s="221"/>
      <c r="J889" s="41"/>
      <c r="K889" s="41"/>
      <c r="L889" s="45"/>
      <c r="M889" s="222"/>
      <c r="N889" s="223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150</v>
      </c>
      <c r="AU889" s="18" t="s">
        <v>83</v>
      </c>
    </row>
    <row r="890" s="12" customFormat="1" ht="25.92" customHeight="1">
      <c r="A890" s="12"/>
      <c r="B890" s="189"/>
      <c r="C890" s="190"/>
      <c r="D890" s="191" t="s">
        <v>72</v>
      </c>
      <c r="E890" s="192" t="s">
        <v>1090</v>
      </c>
      <c r="F890" s="192" t="s">
        <v>1091</v>
      </c>
      <c r="G890" s="190"/>
      <c r="H890" s="190"/>
      <c r="I890" s="193"/>
      <c r="J890" s="194">
        <f>BK890</f>
        <v>0</v>
      </c>
      <c r="K890" s="190"/>
      <c r="L890" s="195"/>
      <c r="M890" s="196"/>
      <c r="N890" s="197"/>
      <c r="O890" s="197"/>
      <c r="P890" s="198">
        <f>P891+P915+P922+P931+P936</f>
        <v>0</v>
      </c>
      <c r="Q890" s="197"/>
      <c r="R890" s="198">
        <f>R891+R915+R922+R931+R936</f>
        <v>0</v>
      </c>
      <c r="S890" s="197"/>
      <c r="T890" s="199">
        <f>T891+T915+T922+T931+T936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0" t="s">
        <v>181</v>
      </c>
      <c r="AT890" s="201" t="s">
        <v>72</v>
      </c>
      <c r="AU890" s="201" t="s">
        <v>73</v>
      </c>
      <c r="AY890" s="200" t="s">
        <v>128</v>
      </c>
      <c r="BK890" s="202">
        <f>BK891+BK915+BK922+BK931+BK936</f>
        <v>0</v>
      </c>
    </row>
    <row r="891" s="12" customFormat="1" ht="22.8" customHeight="1">
      <c r="A891" s="12"/>
      <c r="B891" s="189"/>
      <c r="C891" s="190"/>
      <c r="D891" s="191" t="s">
        <v>72</v>
      </c>
      <c r="E891" s="203" t="s">
        <v>1092</v>
      </c>
      <c r="F891" s="203" t="s">
        <v>1093</v>
      </c>
      <c r="G891" s="190"/>
      <c r="H891" s="190"/>
      <c r="I891" s="193"/>
      <c r="J891" s="204">
        <f>BK891</f>
        <v>0</v>
      </c>
      <c r="K891" s="190"/>
      <c r="L891" s="195"/>
      <c r="M891" s="196"/>
      <c r="N891" s="197"/>
      <c r="O891" s="197"/>
      <c r="P891" s="198">
        <f>SUM(P892:P914)</f>
        <v>0</v>
      </c>
      <c r="Q891" s="197"/>
      <c r="R891" s="198">
        <f>SUM(R892:R914)</f>
        <v>0</v>
      </c>
      <c r="S891" s="197"/>
      <c r="T891" s="199">
        <f>SUM(T892:T914)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0" t="s">
        <v>181</v>
      </c>
      <c r="AT891" s="201" t="s">
        <v>72</v>
      </c>
      <c r="AU891" s="201" t="s">
        <v>81</v>
      </c>
      <c r="AY891" s="200" t="s">
        <v>128</v>
      </c>
      <c r="BK891" s="202">
        <f>SUM(BK892:BK914)</f>
        <v>0</v>
      </c>
    </row>
    <row r="892" s="2" customFormat="1" ht="16.5" customHeight="1">
      <c r="A892" s="39"/>
      <c r="B892" s="40"/>
      <c r="C892" s="246" t="s">
        <v>1094</v>
      </c>
      <c r="D892" s="246" t="s">
        <v>145</v>
      </c>
      <c r="E892" s="247" t="s">
        <v>1095</v>
      </c>
      <c r="F892" s="248" t="s">
        <v>1096</v>
      </c>
      <c r="G892" s="249" t="s">
        <v>904</v>
      </c>
      <c r="H892" s="250">
        <v>1</v>
      </c>
      <c r="I892" s="251"/>
      <c r="J892" s="252">
        <f>ROUND(I892*H892,2)</f>
        <v>0</v>
      </c>
      <c r="K892" s="248" t="s">
        <v>133</v>
      </c>
      <c r="L892" s="45"/>
      <c r="M892" s="253" t="s">
        <v>19</v>
      </c>
      <c r="N892" s="254" t="s">
        <v>44</v>
      </c>
      <c r="O892" s="85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17" t="s">
        <v>1097</v>
      </c>
      <c r="AT892" s="217" t="s">
        <v>145</v>
      </c>
      <c r="AU892" s="217" t="s">
        <v>83</v>
      </c>
      <c r="AY892" s="18" t="s">
        <v>128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8" t="s">
        <v>81</v>
      </c>
      <c r="BK892" s="218">
        <f>ROUND(I892*H892,2)</f>
        <v>0</v>
      </c>
      <c r="BL892" s="18" t="s">
        <v>1097</v>
      </c>
      <c r="BM892" s="217" t="s">
        <v>1098</v>
      </c>
    </row>
    <row r="893" s="2" customFormat="1">
      <c r="A893" s="39"/>
      <c r="B893" s="40"/>
      <c r="C893" s="41"/>
      <c r="D893" s="219" t="s">
        <v>137</v>
      </c>
      <c r="E893" s="41"/>
      <c r="F893" s="220" t="s">
        <v>1096</v>
      </c>
      <c r="G893" s="41"/>
      <c r="H893" s="41"/>
      <c r="I893" s="221"/>
      <c r="J893" s="41"/>
      <c r="K893" s="41"/>
      <c r="L893" s="45"/>
      <c r="M893" s="222"/>
      <c r="N893" s="223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137</v>
      </c>
      <c r="AU893" s="18" t="s">
        <v>83</v>
      </c>
    </row>
    <row r="894" s="2" customFormat="1">
      <c r="A894" s="39"/>
      <c r="B894" s="40"/>
      <c r="C894" s="41"/>
      <c r="D894" s="255" t="s">
        <v>150</v>
      </c>
      <c r="E894" s="41"/>
      <c r="F894" s="256" t="s">
        <v>1099</v>
      </c>
      <c r="G894" s="41"/>
      <c r="H894" s="41"/>
      <c r="I894" s="221"/>
      <c r="J894" s="41"/>
      <c r="K894" s="41"/>
      <c r="L894" s="45"/>
      <c r="M894" s="222"/>
      <c r="N894" s="223"/>
      <c r="O894" s="85"/>
      <c r="P894" s="85"/>
      <c r="Q894" s="85"/>
      <c r="R894" s="85"/>
      <c r="S894" s="85"/>
      <c r="T894" s="86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150</v>
      </c>
      <c r="AU894" s="18" t="s">
        <v>83</v>
      </c>
    </row>
    <row r="895" s="2" customFormat="1" ht="16.5" customHeight="1">
      <c r="A895" s="39"/>
      <c r="B895" s="40"/>
      <c r="C895" s="246" t="s">
        <v>1100</v>
      </c>
      <c r="D895" s="246" t="s">
        <v>145</v>
      </c>
      <c r="E895" s="247" t="s">
        <v>1101</v>
      </c>
      <c r="F895" s="248" t="s">
        <v>1102</v>
      </c>
      <c r="G895" s="249" t="s">
        <v>904</v>
      </c>
      <c r="H895" s="250">
        <v>1</v>
      </c>
      <c r="I895" s="251"/>
      <c r="J895" s="252">
        <f>ROUND(I895*H895,2)</f>
        <v>0</v>
      </c>
      <c r="K895" s="248" t="s">
        <v>133</v>
      </c>
      <c r="L895" s="45"/>
      <c r="M895" s="253" t="s">
        <v>19</v>
      </c>
      <c r="N895" s="254" t="s">
        <v>44</v>
      </c>
      <c r="O895" s="85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17" t="s">
        <v>1097</v>
      </c>
      <c r="AT895" s="217" t="s">
        <v>145</v>
      </c>
      <c r="AU895" s="217" t="s">
        <v>83</v>
      </c>
      <c r="AY895" s="18" t="s">
        <v>128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81</v>
      </c>
      <c r="BK895" s="218">
        <f>ROUND(I895*H895,2)</f>
        <v>0</v>
      </c>
      <c r="BL895" s="18" t="s">
        <v>1097</v>
      </c>
      <c r="BM895" s="217" t="s">
        <v>1103</v>
      </c>
    </row>
    <row r="896" s="2" customFormat="1">
      <c r="A896" s="39"/>
      <c r="B896" s="40"/>
      <c r="C896" s="41"/>
      <c r="D896" s="219" t="s">
        <v>137</v>
      </c>
      <c r="E896" s="41"/>
      <c r="F896" s="220" t="s">
        <v>1102</v>
      </c>
      <c r="G896" s="41"/>
      <c r="H896" s="41"/>
      <c r="I896" s="221"/>
      <c r="J896" s="41"/>
      <c r="K896" s="41"/>
      <c r="L896" s="45"/>
      <c r="M896" s="222"/>
      <c r="N896" s="223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137</v>
      </c>
      <c r="AU896" s="18" t="s">
        <v>83</v>
      </c>
    </row>
    <row r="897" s="2" customFormat="1">
      <c r="A897" s="39"/>
      <c r="B897" s="40"/>
      <c r="C897" s="41"/>
      <c r="D897" s="255" t="s">
        <v>150</v>
      </c>
      <c r="E897" s="41"/>
      <c r="F897" s="256" t="s">
        <v>1104</v>
      </c>
      <c r="G897" s="41"/>
      <c r="H897" s="41"/>
      <c r="I897" s="221"/>
      <c r="J897" s="41"/>
      <c r="K897" s="41"/>
      <c r="L897" s="45"/>
      <c r="M897" s="222"/>
      <c r="N897" s="223"/>
      <c r="O897" s="85"/>
      <c r="P897" s="85"/>
      <c r="Q897" s="85"/>
      <c r="R897" s="85"/>
      <c r="S897" s="85"/>
      <c r="T897" s="86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150</v>
      </c>
      <c r="AU897" s="18" t="s">
        <v>83</v>
      </c>
    </row>
    <row r="898" s="2" customFormat="1" ht="16.5" customHeight="1">
      <c r="A898" s="39"/>
      <c r="B898" s="40"/>
      <c r="C898" s="246" t="s">
        <v>1105</v>
      </c>
      <c r="D898" s="246" t="s">
        <v>145</v>
      </c>
      <c r="E898" s="247" t="s">
        <v>1106</v>
      </c>
      <c r="F898" s="248" t="s">
        <v>1107</v>
      </c>
      <c r="G898" s="249" t="s">
        <v>904</v>
      </c>
      <c r="H898" s="250">
        <v>1</v>
      </c>
      <c r="I898" s="251"/>
      <c r="J898" s="252">
        <f>ROUND(I898*H898,2)</f>
        <v>0</v>
      </c>
      <c r="K898" s="248" t="s">
        <v>133</v>
      </c>
      <c r="L898" s="45"/>
      <c r="M898" s="253" t="s">
        <v>19</v>
      </c>
      <c r="N898" s="254" t="s">
        <v>44</v>
      </c>
      <c r="O898" s="85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17" t="s">
        <v>1097</v>
      </c>
      <c r="AT898" s="217" t="s">
        <v>145</v>
      </c>
      <c r="AU898" s="217" t="s">
        <v>83</v>
      </c>
      <c r="AY898" s="18" t="s">
        <v>128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8" t="s">
        <v>81</v>
      </c>
      <c r="BK898" s="218">
        <f>ROUND(I898*H898,2)</f>
        <v>0</v>
      </c>
      <c r="BL898" s="18" t="s">
        <v>1097</v>
      </c>
      <c r="BM898" s="217" t="s">
        <v>1108</v>
      </c>
    </row>
    <row r="899" s="2" customFormat="1">
      <c r="A899" s="39"/>
      <c r="B899" s="40"/>
      <c r="C899" s="41"/>
      <c r="D899" s="219" t="s">
        <v>137</v>
      </c>
      <c r="E899" s="41"/>
      <c r="F899" s="220" t="s">
        <v>1107</v>
      </c>
      <c r="G899" s="41"/>
      <c r="H899" s="41"/>
      <c r="I899" s="221"/>
      <c r="J899" s="41"/>
      <c r="K899" s="41"/>
      <c r="L899" s="45"/>
      <c r="M899" s="222"/>
      <c r="N899" s="223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137</v>
      </c>
      <c r="AU899" s="18" t="s">
        <v>83</v>
      </c>
    </row>
    <row r="900" s="2" customFormat="1">
      <c r="A900" s="39"/>
      <c r="B900" s="40"/>
      <c r="C900" s="41"/>
      <c r="D900" s="255" t="s">
        <v>150</v>
      </c>
      <c r="E900" s="41"/>
      <c r="F900" s="256" t="s">
        <v>1109</v>
      </c>
      <c r="G900" s="41"/>
      <c r="H900" s="41"/>
      <c r="I900" s="221"/>
      <c r="J900" s="41"/>
      <c r="K900" s="41"/>
      <c r="L900" s="45"/>
      <c r="M900" s="222"/>
      <c r="N900" s="223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150</v>
      </c>
      <c r="AU900" s="18" t="s">
        <v>83</v>
      </c>
    </row>
    <row r="901" s="2" customFormat="1" ht="16.5" customHeight="1">
      <c r="A901" s="39"/>
      <c r="B901" s="40"/>
      <c r="C901" s="246" t="s">
        <v>1110</v>
      </c>
      <c r="D901" s="246" t="s">
        <v>145</v>
      </c>
      <c r="E901" s="247" t="s">
        <v>1111</v>
      </c>
      <c r="F901" s="248" t="s">
        <v>1112</v>
      </c>
      <c r="G901" s="249" t="s">
        <v>904</v>
      </c>
      <c r="H901" s="250">
        <v>1</v>
      </c>
      <c r="I901" s="251"/>
      <c r="J901" s="252">
        <f>ROUND(I901*H901,2)</f>
        <v>0</v>
      </c>
      <c r="K901" s="248" t="s">
        <v>133</v>
      </c>
      <c r="L901" s="45"/>
      <c r="M901" s="253" t="s">
        <v>19</v>
      </c>
      <c r="N901" s="254" t="s">
        <v>44</v>
      </c>
      <c r="O901" s="85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17" t="s">
        <v>1097</v>
      </c>
      <c r="AT901" s="217" t="s">
        <v>145</v>
      </c>
      <c r="AU901" s="217" t="s">
        <v>83</v>
      </c>
      <c r="AY901" s="18" t="s">
        <v>128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8" t="s">
        <v>81</v>
      </c>
      <c r="BK901" s="218">
        <f>ROUND(I901*H901,2)</f>
        <v>0</v>
      </c>
      <c r="BL901" s="18" t="s">
        <v>1097</v>
      </c>
      <c r="BM901" s="217" t="s">
        <v>1113</v>
      </c>
    </row>
    <row r="902" s="2" customFormat="1">
      <c r="A902" s="39"/>
      <c r="B902" s="40"/>
      <c r="C902" s="41"/>
      <c r="D902" s="219" t="s">
        <v>137</v>
      </c>
      <c r="E902" s="41"/>
      <c r="F902" s="220" t="s">
        <v>1112</v>
      </c>
      <c r="G902" s="41"/>
      <c r="H902" s="41"/>
      <c r="I902" s="221"/>
      <c r="J902" s="41"/>
      <c r="K902" s="41"/>
      <c r="L902" s="45"/>
      <c r="M902" s="222"/>
      <c r="N902" s="223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137</v>
      </c>
      <c r="AU902" s="18" t="s">
        <v>83</v>
      </c>
    </row>
    <row r="903" s="2" customFormat="1">
      <c r="A903" s="39"/>
      <c r="B903" s="40"/>
      <c r="C903" s="41"/>
      <c r="D903" s="255" t="s">
        <v>150</v>
      </c>
      <c r="E903" s="41"/>
      <c r="F903" s="256" t="s">
        <v>1114</v>
      </c>
      <c r="G903" s="41"/>
      <c r="H903" s="41"/>
      <c r="I903" s="221"/>
      <c r="J903" s="41"/>
      <c r="K903" s="41"/>
      <c r="L903" s="45"/>
      <c r="M903" s="222"/>
      <c r="N903" s="223"/>
      <c r="O903" s="85"/>
      <c r="P903" s="85"/>
      <c r="Q903" s="85"/>
      <c r="R903" s="85"/>
      <c r="S903" s="85"/>
      <c r="T903" s="86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150</v>
      </c>
      <c r="AU903" s="18" t="s">
        <v>83</v>
      </c>
    </row>
    <row r="904" s="2" customFormat="1" ht="16.5" customHeight="1">
      <c r="A904" s="39"/>
      <c r="B904" s="40"/>
      <c r="C904" s="246" t="s">
        <v>1115</v>
      </c>
      <c r="D904" s="246" t="s">
        <v>145</v>
      </c>
      <c r="E904" s="247" t="s">
        <v>1116</v>
      </c>
      <c r="F904" s="248" t="s">
        <v>1117</v>
      </c>
      <c r="G904" s="249" t="s">
        <v>904</v>
      </c>
      <c r="H904" s="250">
        <v>1</v>
      </c>
      <c r="I904" s="251"/>
      <c r="J904" s="252">
        <f>ROUND(I904*H904,2)</f>
        <v>0</v>
      </c>
      <c r="K904" s="248" t="s">
        <v>133</v>
      </c>
      <c r="L904" s="45"/>
      <c r="M904" s="253" t="s">
        <v>19</v>
      </c>
      <c r="N904" s="254" t="s">
        <v>44</v>
      </c>
      <c r="O904" s="85"/>
      <c r="P904" s="215">
        <f>O904*H904</f>
        <v>0</v>
      </c>
      <c r="Q904" s="215">
        <v>0</v>
      </c>
      <c r="R904" s="215">
        <f>Q904*H904</f>
        <v>0</v>
      </c>
      <c r="S904" s="215">
        <v>0</v>
      </c>
      <c r="T904" s="216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17" t="s">
        <v>1097</v>
      </c>
      <c r="AT904" s="217" t="s">
        <v>145</v>
      </c>
      <c r="AU904" s="217" t="s">
        <v>83</v>
      </c>
      <c r="AY904" s="18" t="s">
        <v>128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8" t="s">
        <v>81</v>
      </c>
      <c r="BK904" s="218">
        <f>ROUND(I904*H904,2)</f>
        <v>0</v>
      </c>
      <c r="BL904" s="18" t="s">
        <v>1097</v>
      </c>
      <c r="BM904" s="217" t="s">
        <v>1118</v>
      </c>
    </row>
    <row r="905" s="2" customFormat="1">
      <c r="A905" s="39"/>
      <c r="B905" s="40"/>
      <c r="C905" s="41"/>
      <c r="D905" s="219" t="s">
        <v>137</v>
      </c>
      <c r="E905" s="41"/>
      <c r="F905" s="220" t="s">
        <v>1117</v>
      </c>
      <c r="G905" s="41"/>
      <c r="H905" s="41"/>
      <c r="I905" s="221"/>
      <c r="J905" s="41"/>
      <c r="K905" s="41"/>
      <c r="L905" s="45"/>
      <c r="M905" s="222"/>
      <c r="N905" s="223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137</v>
      </c>
      <c r="AU905" s="18" t="s">
        <v>83</v>
      </c>
    </row>
    <row r="906" s="2" customFormat="1">
      <c r="A906" s="39"/>
      <c r="B906" s="40"/>
      <c r="C906" s="41"/>
      <c r="D906" s="255" t="s">
        <v>150</v>
      </c>
      <c r="E906" s="41"/>
      <c r="F906" s="256" t="s">
        <v>1119</v>
      </c>
      <c r="G906" s="41"/>
      <c r="H906" s="41"/>
      <c r="I906" s="221"/>
      <c r="J906" s="41"/>
      <c r="K906" s="41"/>
      <c r="L906" s="45"/>
      <c r="M906" s="222"/>
      <c r="N906" s="223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150</v>
      </c>
      <c r="AU906" s="18" t="s">
        <v>83</v>
      </c>
    </row>
    <row r="907" s="2" customFormat="1" ht="16.5" customHeight="1">
      <c r="A907" s="39"/>
      <c r="B907" s="40"/>
      <c r="C907" s="246" t="s">
        <v>1120</v>
      </c>
      <c r="D907" s="246" t="s">
        <v>145</v>
      </c>
      <c r="E907" s="247" t="s">
        <v>1121</v>
      </c>
      <c r="F907" s="248" t="s">
        <v>1122</v>
      </c>
      <c r="G907" s="249" t="s">
        <v>1123</v>
      </c>
      <c r="H907" s="250">
        <v>1</v>
      </c>
      <c r="I907" s="251"/>
      <c r="J907" s="252">
        <f>ROUND(I907*H907,2)</f>
        <v>0</v>
      </c>
      <c r="K907" s="248" t="s">
        <v>133</v>
      </c>
      <c r="L907" s="45"/>
      <c r="M907" s="253" t="s">
        <v>19</v>
      </c>
      <c r="N907" s="254" t="s">
        <v>44</v>
      </c>
      <c r="O907" s="85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17" t="s">
        <v>1097</v>
      </c>
      <c r="AT907" s="217" t="s">
        <v>145</v>
      </c>
      <c r="AU907" s="217" t="s">
        <v>83</v>
      </c>
      <c r="AY907" s="18" t="s">
        <v>128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8" t="s">
        <v>81</v>
      </c>
      <c r="BK907" s="218">
        <f>ROUND(I907*H907,2)</f>
        <v>0</v>
      </c>
      <c r="BL907" s="18" t="s">
        <v>1097</v>
      </c>
      <c r="BM907" s="217" t="s">
        <v>1124</v>
      </c>
    </row>
    <row r="908" s="2" customFormat="1">
      <c r="A908" s="39"/>
      <c r="B908" s="40"/>
      <c r="C908" s="41"/>
      <c r="D908" s="219" t="s">
        <v>137</v>
      </c>
      <c r="E908" s="41"/>
      <c r="F908" s="220" t="s">
        <v>1122</v>
      </c>
      <c r="G908" s="41"/>
      <c r="H908" s="41"/>
      <c r="I908" s="221"/>
      <c r="J908" s="41"/>
      <c r="K908" s="41"/>
      <c r="L908" s="45"/>
      <c r="M908" s="222"/>
      <c r="N908" s="223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137</v>
      </c>
      <c r="AU908" s="18" t="s">
        <v>83</v>
      </c>
    </row>
    <row r="909" s="2" customFormat="1">
      <c r="A909" s="39"/>
      <c r="B909" s="40"/>
      <c r="C909" s="41"/>
      <c r="D909" s="255" t="s">
        <v>150</v>
      </c>
      <c r="E909" s="41"/>
      <c r="F909" s="256" t="s">
        <v>1125</v>
      </c>
      <c r="G909" s="41"/>
      <c r="H909" s="41"/>
      <c r="I909" s="221"/>
      <c r="J909" s="41"/>
      <c r="K909" s="41"/>
      <c r="L909" s="45"/>
      <c r="M909" s="222"/>
      <c r="N909" s="223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150</v>
      </c>
      <c r="AU909" s="18" t="s">
        <v>83</v>
      </c>
    </row>
    <row r="910" s="2" customFormat="1" ht="16.5" customHeight="1">
      <c r="A910" s="39"/>
      <c r="B910" s="40"/>
      <c r="C910" s="246" t="s">
        <v>1126</v>
      </c>
      <c r="D910" s="246" t="s">
        <v>145</v>
      </c>
      <c r="E910" s="247" t="s">
        <v>1127</v>
      </c>
      <c r="F910" s="248" t="s">
        <v>1128</v>
      </c>
      <c r="G910" s="249" t="s">
        <v>904</v>
      </c>
      <c r="H910" s="250">
        <v>1</v>
      </c>
      <c r="I910" s="251"/>
      <c r="J910" s="252">
        <f>ROUND(I910*H910,2)</f>
        <v>0</v>
      </c>
      <c r="K910" s="248" t="s">
        <v>19</v>
      </c>
      <c r="L910" s="45"/>
      <c r="M910" s="253" t="s">
        <v>19</v>
      </c>
      <c r="N910" s="254" t="s">
        <v>44</v>
      </c>
      <c r="O910" s="85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17" t="s">
        <v>1097</v>
      </c>
      <c r="AT910" s="217" t="s">
        <v>145</v>
      </c>
      <c r="AU910" s="217" t="s">
        <v>83</v>
      </c>
      <c r="AY910" s="18" t="s">
        <v>128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8" t="s">
        <v>81</v>
      </c>
      <c r="BK910" s="218">
        <f>ROUND(I910*H910,2)</f>
        <v>0</v>
      </c>
      <c r="BL910" s="18" t="s">
        <v>1097</v>
      </c>
      <c r="BM910" s="217" t="s">
        <v>1129</v>
      </c>
    </row>
    <row r="911" s="2" customFormat="1">
      <c r="A911" s="39"/>
      <c r="B911" s="40"/>
      <c r="C911" s="41"/>
      <c r="D911" s="219" t="s">
        <v>137</v>
      </c>
      <c r="E911" s="41"/>
      <c r="F911" s="220" t="s">
        <v>1130</v>
      </c>
      <c r="G911" s="41"/>
      <c r="H911" s="41"/>
      <c r="I911" s="221"/>
      <c r="J911" s="41"/>
      <c r="K911" s="41"/>
      <c r="L911" s="45"/>
      <c r="M911" s="222"/>
      <c r="N911" s="223"/>
      <c r="O911" s="85"/>
      <c r="P911" s="85"/>
      <c r="Q911" s="85"/>
      <c r="R911" s="85"/>
      <c r="S911" s="85"/>
      <c r="T911" s="86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137</v>
      </c>
      <c r="AU911" s="18" t="s">
        <v>83</v>
      </c>
    </row>
    <row r="912" s="2" customFormat="1" ht="16.5" customHeight="1">
      <c r="A912" s="39"/>
      <c r="B912" s="40"/>
      <c r="C912" s="246" t="s">
        <v>1131</v>
      </c>
      <c r="D912" s="246" t="s">
        <v>145</v>
      </c>
      <c r="E912" s="247" t="s">
        <v>1132</v>
      </c>
      <c r="F912" s="248" t="s">
        <v>1133</v>
      </c>
      <c r="G912" s="249" t="s">
        <v>1134</v>
      </c>
      <c r="H912" s="250">
        <v>50</v>
      </c>
      <c r="I912" s="251"/>
      <c r="J912" s="252">
        <f>ROUND(I912*H912,2)</f>
        <v>0</v>
      </c>
      <c r="K912" s="248" t="s">
        <v>19</v>
      </c>
      <c r="L912" s="45"/>
      <c r="M912" s="253" t="s">
        <v>19</v>
      </c>
      <c r="N912" s="254" t="s">
        <v>44</v>
      </c>
      <c r="O912" s="85"/>
      <c r="P912" s="215">
        <f>O912*H912</f>
        <v>0</v>
      </c>
      <c r="Q912" s="215">
        <v>0</v>
      </c>
      <c r="R912" s="215">
        <f>Q912*H912</f>
        <v>0</v>
      </c>
      <c r="S912" s="215">
        <v>0</v>
      </c>
      <c r="T912" s="21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17" t="s">
        <v>1097</v>
      </c>
      <c r="AT912" s="217" t="s">
        <v>145</v>
      </c>
      <c r="AU912" s="217" t="s">
        <v>83</v>
      </c>
      <c r="AY912" s="18" t="s">
        <v>128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8" t="s">
        <v>81</v>
      </c>
      <c r="BK912" s="218">
        <f>ROUND(I912*H912,2)</f>
        <v>0</v>
      </c>
      <c r="BL912" s="18" t="s">
        <v>1097</v>
      </c>
      <c r="BM912" s="217" t="s">
        <v>1135</v>
      </c>
    </row>
    <row r="913" s="2" customFormat="1">
      <c r="A913" s="39"/>
      <c r="B913" s="40"/>
      <c r="C913" s="41"/>
      <c r="D913" s="219" t="s">
        <v>137</v>
      </c>
      <c r="E913" s="41"/>
      <c r="F913" s="220" t="s">
        <v>1136</v>
      </c>
      <c r="G913" s="41"/>
      <c r="H913" s="41"/>
      <c r="I913" s="221"/>
      <c r="J913" s="41"/>
      <c r="K913" s="41"/>
      <c r="L913" s="45"/>
      <c r="M913" s="222"/>
      <c r="N913" s="223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137</v>
      </c>
      <c r="AU913" s="18" t="s">
        <v>83</v>
      </c>
    </row>
    <row r="914" s="2" customFormat="1">
      <c r="A914" s="39"/>
      <c r="B914" s="40"/>
      <c r="C914" s="41"/>
      <c r="D914" s="219" t="s">
        <v>152</v>
      </c>
      <c r="E914" s="41"/>
      <c r="F914" s="257" t="s">
        <v>1137</v>
      </c>
      <c r="G914" s="41"/>
      <c r="H914" s="41"/>
      <c r="I914" s="221"/>
      <c r="J914" s="41"/>
      <c r="K914" s="41"/>
      <c r="L914" s="45"/>
      <c r="M914" s="222"/>
      <c r="N914" s="223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152</v>
      </c>
      <c r="AU914" s="18" t="s">
        <v>83</v>
      </c>
    </row>
    <row r="915" s="12" customFormat="1" ht="22.8" customHeight="1">
      <c r="A915" s="12"/>
      <c r="B915" s="189"/>
      <c r="C915" s="190"/>
      <c r="D915" s="191" t="s">
        <v>72</v>
      </c>
      <c r="E915" s="203" t="s">
        <v>1138</v>
      </c>
      <c r="F915" s="203" t="s">
        <v>1139</v>
      </c>
      <c r="G915" s="190"/>
      <c r="H915" s="190"/>
      <c r="I915" s="193"/>
      <c r="J915" s="204">
        <f>BK915</f>
        <v>0</v>
      </c>
      <c r="K915" s="190"/>
      <c r="L915" s="195"/>
      <c r="M915" s="196"/>
      <c r="N915" s="197"/>
      <c r="O915" s="197"/>
      <c r="P915" s="198">
        <f>SUM(P916:P921)</f>
        <v>0</v>
      </c>
      <c r="Q915" s="197"/>
      <c r="R915" s="198">
        <f>SUM(R916:R921)</f>
        <v>0</v>
      </c>
      <c r="S915" s="197"/>
      <c r="T915" s="199">
        <f>SUM(T916:T921)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00" t="s">
        <v>181</v>
      </c>
      <c r="AT915" s="201" t="s">
        <v>72</v>
      </c>
      <c r="AU915" s="201" t="s">
        <v>81</v>
      </c>
      <c r="AY915" s="200" t="s">
        <v>128</v>
      </c>
      <c r="BK915" s="202">
        <f>SUM(BK916:BK921)</f>
        <v>0</v>
      </c>
    </row>
    <row r="916" s="2" customFormat="1" ht="16.5" customHeight="1">
      <c r="A916" s="39"/>
      <c r="B916" s="40"/>
      <c r="C916" s="246" t="s">
        <v>1140</v>
      </c>
      <c r="D916" s="246" t="s">
        <v>145</v>
      </c>
      <c r="E916" s="247" t="s">
        <v>1141</v>
      </c>
      <c r="F916" s="248" t="s">
        <v>1139</v>
      </c>
      <c r="G916" s="249" t="s">
        <v>904</v>
      </c>
      <c r="H916" s="250">
        <v>1</v>
      </c>
      <c r="I916" s="251"/>
      <c r="J916" s="252">
        <f>ROUND(I916*H916,2)</f>
        <v>0</v>
      </c>
      <c r="K916" s="248" t="s">
        <v>133</v>
      </c>
      <c r="L916" s="45"/>
      <c r="M916" s="253" t="s">
        <v>19</v>
      </c>
      <c r="N916" s="254" t="s">
        <v>44</v>
      </c>
      <c r="O916" s="85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17" t="s">
        <v>1097</v>
      </c>
      <c r="AT916" s="217" t="s">
        <v>145</v>
      </c>
      <c r="AU916" s="217" t="s">
        <v>83</v>
      </c>
      <c r="AY916" s="18" t="s">
        <v>128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8" t="s">
        <v>81</v>
      </c>
      <c r="BK916" s="218">
        <f>ROUND(I916*H916,2)</f>
        <v>0</v>
      </c>
      <c r="BL916" s="18" t="s">
        <v>1097</v>
      </c>
      <c r="BM916" s="217" t="s">
        <v>1142</v>
      </c>
    </row>
    <row r="917" s="2" customFormat="1">
      <c r="A917" s="39"/>
      <c r="B917" s="40"/>
      <c r="C917" s="41"/>
      <c r="D917" s="219" t="s">
        <v>137</v>
      </c>
      <c r="E917" s="41"/>
      <c r="F917" s="220" t="s">
        <v>1139</v>
      </c>
      <c r="G917" s="41"/>
      <c r="H917" s="41"/>
      <c r="I917" s="221"/>
      <c r="J917" s="41"/>
      <c r="K917" s="41"/>
      <c r="L917" s="45"/>
      <c r="M917" s="222"/>
      <c r="N917" s="223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137</v>
      </c>
      <c r="AU917" s="18" t="s">
        <v>83</v>
      </c>
    </row>
    <row r="918" s="2" customFormat="1">
      <c r="A918" s="39"/>
      <c r="B918" s="40"/>
      <c r="C918" s="41"/>
      <c r="D918" s="255" t="s">
        <v>150</v>
      </c>
      <c r="E918" s="41"/>
      <c r="F918" s="256" t="s">
        <v>1143</v>
      </c>
      <c r="G918" s="41"/>
      <c r="H918" s="41"/>
      <c r="I918" s="221"/>
      <c r="J918" s="41"/>
      <c r="K918" s="41"/>
      <c r="L918" s="45"/>
      <c r="M918" s="222"/>
      <c r="N918" s="223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150</v>
      </c>
      <c r="AU918" s="18" t="s">
        <v>83</v>
      </c>
    </row>
    <row r="919" s="2" customFormat="1" ht="16.5" customHeight="1">
      <c r="A919" s="39"/>
      <c r="B919" s="40"/>
      <c r="C919" s="246" t="s">
        <v>1144</v>
      </c>
      <c r="D919" s="246" t="s">
        <v>145</v>
      </c>
      <c r="E919" s="247" t="s">
        <v>1145</v>
      </c>
      <c r="F919" s="248" t="s">
        <v>1146</v>
      </c>
      <c r="G919" s="249" t="s">
        <v>462</v>
      </c>
      <c r="H919" s="250">
        <v>2</v>
      </c>
      <c r="I919" s="251"/>
      <c r="J919" s="252">
        <f>ROUND(I919*H919,2)</f>
        <v>0</v>
      </c>
      <c r="K919" s="248" t="s">
        <v>133</v>
      </c>
      <c r="L919" s="45"/>
      <c r="M919" s="253" t="s">
        <v>19</v>
      </c>
      <c r="N919" s="254" t="s">
        <v>44</v>
      </c>
      <c r="O919" s="85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17" t="s">
        <v>1097</v>
      </c>
      <c r="AT919" s="217" t="s">
        <v>145</v>
      </c>
      <c r="AU919" s="217" t="s">
        <v>83</v>
      </c>
      <c r="AY919" s="18" t="s">
        <v>128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8" t="s">
        <v>81</v>
      </c>
      <c r="BK919" s="218">
        <f>ROUND(I919*H919,2)</f>
        <v>0</v>
      </c>
      <c r="BL919" s="18" t="s">
        <v>1097</v>
      </c>
      <c r="BM919" s="217" t="s">
        <v>1147</v>
      </c>
    </row>
    <row r="920" s="2" customFormat="1">
      <c r="A920" s="39"/>
      <c r="B920" s="40"/>
      <c r="C920" s="41"/>
      <c r="D920" s="219" t="s">
        <v>137</v>
      </c>
      <c r="E920" s="41"/>
      <c r="F920" s="220" t="s">
        <v>1146</v>
      </c>
      <c r="G920" s="41"/>
      <c r="H920" s="41"/>
      <c r="I920" s="221"/>
      <c r="J920" s="41"/>
      <c r="K920" s="41"/>
      <c r="L920" s="45"/>
      <c r="M920" s="222"/>
      <c r="N920" s="223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137</v>
      </c>
      <c r="AU920" s="18" t="s">
        <v>83</v>
      </c>
    </row>
    <row r="921" s="2" customFormat="1">
      <c r="A921" s="39"/>
      <c r="B921" s="40"/>
      <c r="C921" s="41"/>
      <c r="D921" s="255" t="s">
        <v>150</v>
      </c>
      <c r="E921" s="41"/>
      <c r="F921" s="256" t="s">
        <v>1148</v>
      </c>
      <c r="G921" s="41"/>
      <c r="H921" s="41"/>
      <c r="I921" s="221"/>
      <c r="J921" s="41"/>
      <c r="K921" s="41"/>
      <c r="L921" s="45"/>
      <c r="M921" s="222"/>
      <c r="N921" s="223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150</v>
      </c>
      <c r="AU921" s="18" t="s">
        <v>83</v>
      </c>
    </row>
    <row r="922" s="12" customFormat="1" ht="22.8" customHeight="1">
      <c r="A922" s="12"/>
      <c r="B922" s="189"/>
      <c r="C922" s="190"/>
      <c r="D922" s="191" t="s">
        <v>72</v>
      </c>
      <c r="E922" s="203" t="s">
        <v>1149</v>
      </c>
      <c r="F922" s="203" t="s">
        <v>1150</v>
      </c>
      <c r="G922" s="190"/>
      <c r="H922" s="190"/>
      <c r="I922" s="193"/>
      <c r="J922" s="204">
        <f>BK922</f>
        <v>0</v>
      </c>
      <c r="K922" s="190"/>
      <c r="L922" s="195"/>
      <c r="M922" s="196"/>
      <c r="N922" s="197"/>
      <c r="O922" s="197"/>
      <c r="P922" s="198">
        <f>SUM(P923:P930)</f>
        <v>0</v>
      </c>
      <c r="Q922" s="197"/>
      <c r="R922" s="198">
        <f>SUM(R923:R930)</f>
        <v>0</v>
      </c>
      <c r="S922" s="197"/>
      <c r="T922" s="199">
        <f>SUM(T923:T930)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00" t="s">
        <v>181</v>
      </c>
      <c r="AT922" s="201" t="s">
        <v>72</v>
      </c>
      <c r="AU922" s="201" t="s">
        <v>81</v>
      </c>
      <c r="AY922" s="200" t="s">
        <v>128</v>
      </c>
      <c r="BK922" s="202">
        <f>SUM(BK923:BK930)</f>
        <v>0</v>
      </c>
    </row>
    <row r="923" s="2" customFormat="1" ht="16.5" customHeight="1">
      <c r="A923" s="39"/>
      <c r="B923" s="40"/>
      <c r="C923" s="246" t="s">
        <v>1151</v>
      </c>
      <c r="D923" s="246" t="s">
        <v>145</v>
      </c>
      <c r="E923" s="247" t="s">
        <v>1152</v>
      </c>
      <c r="F923" s="248" t="s">
        <v>1153</v>
      </c>
      <c r="G923" s="249" t="s">
        <v>904</v>
      </c>
      <c r="H923" s="250">
        <v>1</v>
      </c>
      <c r="I923" s="251"/>
      <c r="J923" s="252">
        <f>ROUND(I923*H923,2)</f>
        <v>0</v>
      </c>
      <c r="K923" s="248" t="s">
        <v>133</v>
      </c>
      <c r="L923" s="45"/>
      <c r="M923" s="253" t="s">
        <v>19</v>
      </c>
      <c r="N923" s="254" t="s">
        <v>44</v>
      </c>
      <c r="O923" s="85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17" t="s">
        <v>1097</v>
      </c>
      <c r="AT923" s="217" t="s">
        <v>145</v>
      </c>
      <c r="AU923" s="217" t="s">
        <v>83</v>
      </c>
      <c r="AY923" s="18" t="s">
        <v>128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8" t="s">
        <v>81</v>
      </c>
      <c r="BK923" s="218">
        <f>ROUND(I923*H923,2)</f>
        <v>0</v>
      </c>
      <c r="BL923" s="18" t="s">
        <v>1097</v>
      </c>
      <c r="BM923" s="217" t="s">
        <v>1154</v>
      </c>
    </row>
    <row r="924" s="2" customFormat="1">
      <c r="A924" s="39"/>
      <c r="B924" s="40"/>
      <c r="C924" s="41"/>
      <c r="D924" s="219" t="s">
        <v>137</v>
      </c>
      <c r="E924" s="41"/>
      <c r="F924" s="220" t="s">
        <v>1153</v>
      </c>
      <c r="G924" s="41"/>
      <c r="H924" s="41"/>
      <c r="I924" s="221"/>
      <c r="J924" s="41"/>
      <c r="K924" s="41"/>
      <c r="L924" s="45"/>
      <c r="M924" s="222"/>
      <c r="N924" s="223"/>
      <c r="O924" s="85"/>
      <c r="P924" s="85"/>
      <c r="Q924" s="85"/>
      <c r="R924" s="85"/>
      <c r="S924" s="85"/>
      <c r="T924" s="86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137</v>
      </c>
      <c r="AU924" s="18" t="s">
        <v>83</v>
      </c>
    </row>
    <row r="925" s="2" customFormat="1">
      <c r="A925" s="39"/>
      <c r="B925" s="40"/>
      <c r="C925" s="41"/>
      <c r="D925" s="255" t="s">
        <v>150</v>
      </c>
      <c r="E925" s="41"/>
      <c r="F925" s="256" t="s">
        <v>1155</v>
      </c>
      <c r="G925" s="41"/>
      <c r="H925" s="41"/>
      <c r="I925" s="221"/>
      <c r="J925" s="41"/>
      <c r="K925" s="41"/>
      <c r="L925" s="45"/>
      <c r="M925" s="222"/>
      <c r="N925" s="223"/>
      <c r="O925" s="85"/>
      <c r="P925" s="85"/>
      <c r="Q925" s="85"/>
      <c r="R925" s="85"/>
      <c r="S925" s="85"/>
      <c r="T925" s="86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150</v>
      </c>
      <c r="AU925" s="18" t="s">
        <v>83</v>
      </c>
    </row>
    <row r="926" s="2" customFormat="1" ht="16.5" customHeight="1">
      <c r="A926" s="39"/>
      <c r="B926" s="40"/>
      <c r="C926" s="246" t="s">
        <v>1156</v>
      </c>
      <c r="D926" s="246" t="s">
        <v>145</v>
      </c>
      <c r="E926" s="247" t="s">
        <v>1157</v>
      </c>
      <c r="F926" s="248" t="s">
        <v>1158</v>
      </c>
      <c r="G926" s="249" t="s">
        <v>904</v>
      </c>
      <c r="H926" s="250">
        <v>1</v>
      </c>
      <c r="I926" s="251"/>
      <c r="J926" s="252">
        <f>ROUND(I926*H926,2)</f>
        <v>0</v>
      </c>
      <c r="K926" s="248" t="s">
        <v>133</v>
      </c>
      <c r="L926" s="45"/>
      <c r="M926" s="253" t="s">
        <v>19</v>
      </c>
      <c r="N926" s="254" t="s">
        <v>44</v>
      </c>
      <c r="O926" s="85"/>
      <c r="P926" s="215">
        <f>O926*H926</f>
        <v>0</v>
      </c>
      <c r="Q926" s="215">
        <v>0</v>
      </c>
      <c r="R926" s="215">
        <f>Q926*H926</f>
        <v>0</v>
      </c>
      <c r="S926" s="215">
        <v>0</v>
      </c>
      <c r="T926" s="216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17" t="s">
        <v>1097</v>
      </c>
      <c r="AT926" s="217" t="s">
        <v>145</v>
      </c>
      <c r="AU926" s="217" t="s">
        <v>83</v>
      </c>
      <c r="AY926" s="18" t="s">
        <v>128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8" t="s">
        <v>81</v>
      </c>
      <c r="BK926" s="218">
        <f>ROUND(I926*H926,2)</f>
        <v>0</v>
      </c>
      <c r="BL926" s="18" t="s">
        <v>1097</v>
      </c>
      <c r="BM926" s="217" t="s">
        <v>1159</v>
      </c>
    </row>
    <row r="927" s="2" customFormat="1">
      <c r="A927" s="39"/>
      <c r="B927" s="40"/>
      <c r="C927" s="41"/>
      <c r="D927" s="219" t="s">
        <v>137</v>
      </c>
      <c r="E927" s="41"/>
      <c r="F927" s="220" t="s">
        <v>1158</v>
      </c>
      <c r="G927" s="41"/>
      <c r="H927" s="41"/>
      <c r="I927" s="221"/>
      <c r="J927" s="41"/>
      <c r="K927" s="41"/>
      <c r="L927" s="45"/>
      <c r="M927" s="222"/>
      <c r="N927" s="223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137</v>
      </c>
      <c r="AU927" s="18" t="s">
        <v>83</v>
      </c>
    </row>
    <row r="928" s="2" customFormat="1">
      <c r="A928" s="39"/>
      <c r="B928" s="40"/>
      <c r="C928" s="41"/>
      <c r="D928" s="255" t="s">
        <v>150</v>
      </c>
      <c r="E928" s="41"/>
      <c r="F928" s="256" t="s">
        <v>1160</v>
      </c>
      <c r="G928" s="41"/>
      <c r="H928" s="41"/>
      <c r="I928" s="221"/>
      <c r="J928" s="41"/>
      <c r="K928" s="41"/>
      <c r="L928" s="45"/>
      <c r="M928" s="222"/>
      <c r="N928" s="223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150</v>
      </c>
      <c r="AU928" s="18" t="s">
        <v>83</v>
      </c>
    </row>
    <row r="929" s="2" customFormat="1" ht="16.5" customHeight="1">
      <c r="A929" s="39"/>
      <c r="B929" s="40"/>
      <c r="C929" s="246" t="s">
        <v>1161</v>
      </c>
      <c r="D929" s="246" t="s">
        <v>145</v>
      </c>
      <c r="E929" s="247" t="s">
        <v>1162</v>
      </c>
      <c r="F929" s="248" t="s">
        <v>1163</v>
      </c>
      <c r="G929" s="249" t="s">
        <v>904</v>
      </c>
      <c r="H929" s="250">
        <v>1</v>
      </c>
      <c r="I929" s="251"/>
      <c r="J929" s="252">
        <f>ROUND(I929*H929,2)</f>
        <v>0</v>
      </c>
      <c r="K929" s="248" t="s">
        <v>19</v>
      </c>
      <c r="L929" s="45"/>
      <c r="M929" s="253" t="s">
        <v>19</v>
      </c>
      <c r="N929" s="254" t="s">
        <v>44</v>
      </c>
      <c r="O929" s="85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17" t="s">
        <v>1097</v>
      </c>
      <c r="AT929" s="217" t="s">
        <v>145</v>
      </c>
      <c r="AU929" s="217" t="s">
        <v>83</v>
      </c>
      <c r="AY929" s="18" t="s">
        <v>128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8" t="s">
        <v>81</v>
      </c>
      <c r="BK929" s="218">
        <f>ROUND(I929*H929,2)</f>
        <v>0</v>
      </c>
      <c r="BL929" s="18" t="s">
        <v>1097</v>
      </c>
      <c r="BM929" s="217" t="s">
        <v>1164</v>
      </c>
    </row>
    <row r="930" s="2" customFormat="1">
      <c r="A930" s="39"/>
      <c r="B930" s="40"/>
      <c r="C930" s="41"/>
      <c r="D930" s="219" t="s">
        <v>137</v>
      </c>
      <c r="E930" s="41"/>
      <c r="F930" s="220" t="s">
        <v>1163</v>
      </c>
      <c r="G930" s="41"/>
      <c r="H930" s="41"/>
      <c r="I930" s="221"/>
      <c r="J930" s="41"/>
      <c r="K930" s="41"/>
      <c r="L930" s="45"/>
      <c r="M930" s="222"/>
      <c r="N930" s="223"/>
      <c r="O930" s="85"/>
      <c r="P930" s="85"/>
      <c r="Q930" s="85"/>
      <c r="R930" s="85"/>
      <c r="S930" s="85"/>
      <c r="T930" s="86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137</v>
      </c>
      <c r="AU930" s="18" t="s">
        <v>83</v>
      </c>
    </row>
    <row r="931" s="12" customFormat="1" ht="22.8" customHeight="1">
      <c r="A931" s="12"/>
      <c r="B931" s="189"/>
      <c r="C931" s="190"/>
      <c r="D931" s="191" t="s">
        <v>72</v>
      </c>
      <c r="E931" s="203" t="s">
        <v>1165</v>
      </c>
      <c r="F931" s="203" t="s">
        <v>1166</v>
      </c>
      <c r="G931" s="190"/>
      <c r="H931" s="190"/>
      <c r="I931" s="193"/>
      <c r="J931" s="204">
        <f>BK931</f>
        <v>0</v>
      </c>
      <c r="K931" s="190"/>
      <c r="L931" s="195"/>
      <c r="M931" s="196"/>
      <c r="N931" s="197"/>
      <c r="O931" s="197"/>
      <c r="P931" s="198">
        <f>SUM(P932:P935)</f>
        <v>0</v>
      </c>
      <c r="Q931" s="197"/>
      <c r="R931" s="198">
        <f>SUM(R932:R935)</f>
        <v>0</v>
      </c>
      <c r="S931" s="197"/>
      <c r="T931" s="199">
        <f>SUM(T932:T935)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00" t="s">
        <v>181</v>
      </c>
      <c r="AT931" s="201" t="s">
        <v>72</v>
      </c>
      <c r="AU931" s="201" t="s">
        <v>81</v>
      </c>
      <c r="AY931" s="200" t="s">
        <v>128</v>
      </c>
      <c r="BK931" s="202">
        <f>SUM(BK932:BK935)</f>
        <v>0</v>
      </c>
    </row>
    <row r="932" s="2" customFormat="1" ht="16.5" customHeight="1">
      <c r="A932" s="39"/>
      <c r="B932" s="40"/>
      <c r="C932" s="246" t="s">
        <v>1167</v>
      </c>
      <c r="D932" s="246" t="s">
        <v>145</v>
      </c>
      <c r="E932" s="247" t="s">
        <v>1168</v>
      </c>
      <c r="F932" s="248" t="s">
        <v>1169</v>
      </c>
      <c r="G932" s="249" t="s">
        <v>1123</v>
      </c>
      <c r="H932" s="250">
        <v>1</v>
      </c>
      <c r="I932" s="251"/>
      <c r="J932" s="252">
        <f>ROUND(I932*H932,2)</f>
        <v>0</v>
      </c>
      <c r="K932" s="248" t="s">
        <v>19</v>
      </c>
      <c r="L932" s="45"/>
      <c r="M932" s="253" t="s">
        <v>19</v>
      </c>
      <c r="N932" s="254" t="s">
        <v>44</v>
      </c>
      <c r="O932" s="85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17" t="s">
        <v>1097</v>
      </c>
      <c r="AT932" s="217" t="s">
        <v>145</v>
      </c>
      <c r="AU932" s="217" t="s">
        <v>83</v>
      </c>
      <c r="AY932" s="18" t="s">
        <v>128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8" t="s">
        <v>81</v>
      </c>
      <c r="BK932" s="218">
        <f>ROUND(I932*H932,2)</f>
        <v>0</v>
      </c>
      <c r="BL932" s="18" t="s">
        <v>1097</v>
      </c>
      <c r="BM932" s="217" t="s">
        <v>1170</v>
      </c>
    </row>
    <row r="933" s="2" customFormat="1">
      <c r="A933" s="39"/>
      <c r="B933" s="40"/>
      <c r="C933" s="41"/>
      <c r="D933" s="219" t="s">
        <v>137</v>
      </c>
      <c r="E933" s="41"/>
      <c r="F933" s="220" t="s">
        <v>1169</v>
      </c>
      <c r="G933" s="41"/>
      <c r="H933" s="41"/>
      <c r="I933" s="221"/>
      <c r="J933" s="41"/>
      <c r="K933" s="41"/>
      <c r="L933" s="45"/>
      <c r="M933" s="222"/>
      <c r="N933" s="223"/>
      <c r="O933" s="85"/>
      <c r="P933" s="85"/>
      <c r="Q933" s="85"/>
      <c r="R933" s="85"/>
      <c r="S933" s="85"/>
      <c r="T933" s="86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137</v>
      </c>
      <c r="AU933" s="18" t="s">
        <v>83</v>
      </c>
    </row>
    <row r="934" s="2" customFormat="1" ht="16.5" customHeight="1">
      <c r="A934" s="39"/>
      <c r="B934" s="40"/>
      <c r="C934" s="246" t="s">
        <v>1171</v>
      </c>
      <c r="D934" s="246" t="s">
        <v>145</v>
      </c>
      <c r="E934" s="247" t="s">
        <v>1172</v>
      </c>
      <c r="F934" s="248" t="s">
        <v>1173</v>
      </c>
      <c r="G934" s="249" t="s">
        <v>904</v>
      </c>
      <c r="H934" s="250">
        <v>1</v>
      </c>
      <c r="I934" s="251"/>
      <c r="J934" s="252">
        <f>ROUND(I934*H934,2)</f>
        <v>0</v>
      </c>
      <c r="K934" s="248" t="s">
        <v>19</v>
      </c>
      <c r="L934" s="45"/>
      <c r="M934" s="253" t="s">
        <v>19</v>
      </c>
      <c r="N934" s="254" t="s">
        <v>44</v>
      </c>
      <c r="O934" s="85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17" t="s">
        <v>1097</v>
      </c>
      <c r="AT934" s="217" t="s">
        <v>145</v>
      </c>
      <c r="AU934" s="217" t="s">
        <v>83</v>
      </c>
      <c r="AY934" s="18" t="s">
        <v>128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8" t="s">
        <v>81</v>
      </c>
      <c r="BK934" s="218">
        <f>ROUND(I934*H934,2)</f>
        <v>0</v>
      </c>
      <c r="BL934" s="18" t="s">
        <v>1097</v>
      </c>
      <c r="BM934" s="217" t="s">
        <v>1174</v>
      </c>
    </row>
    <row r="935" s="2" customFormat="1">
      <c r="A935" s="39"/>
      <c r="B935" s="40"/>
      <c r="C935" s="41"/>
      <c r="D935" s="219" t="s">
        <v>137</v>
      </c>
      <c r="E935" s="41"/>
      <c r="F935" s="220" t="s">
        <v>1173</v>
      </c>
      <c r="G935" s="41"/>
      <c r="H935" s="41"/>
      <c r="I935" s="221"/>
      <c r="J935" s="41"/>
      <c r="K935" s="41"/>
      <c r="L935" s="45"/>
      <c r="M935" s="222"/>
      <c r="N935" s="223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137</v>
      </c>
      <c r="AU935" s="18" t="s">
        <v>83</v>
      </c>
    </row>
    <row r="936" s="12" customFormat="1" ht="22.8" customHeight="1">
      <c r="A936" s="12"/>
      <c r="B936" s="189"/>
      <c r="C936" s="190"/>
      <c r="D936" s="191" t="s">
        <v>72</v>
      </c>
      <c r="E936" s="203" t="s">
        <v>1175</v>
      </c>
      <c r="F936" s="203" t="s">
        <v>1176</v>
      </c>
      <c r="G936" s="190"/>
      <c r="H936" s="190"/>
      <c r="I936" s="193"/>
      <c r="J936" s="204">
        <f>BK936</f>
        <v>0</v>
      </c>
      <c r="K936" s="190"/>
      <c r="L936" s="195"/>
      <c r="M936" s="196"/>
      <c r="N936" s="197"/>
      <c r="O936" s="197"/>
      <c r="P936" s="198">
        <f>SUM(P937:P939)</f>
        <v>0</v>
      </c>
      <c r="Q936" s="197"/>
      <c r="R936" s="198">
        <f>SUM(R937:R939)</f>
        <v>0</v>
      </c>
      <c r="S936" s="197"/>
      <c r="T936" s="199">
        <f>SUM(T937:T939)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00" t="s">
        <v>181</v>
      </c>
      <c r="AT936" s="201" t="s">
        <v>72</v>
      </c>
      <c r="AU936" s="201" t="s">
        <v>81</v>
      </c>
      <c r="AY936" s="200" t="s">
        <v>128</v>
      </c>
      <c r="BK936" s="202">
        <f>SUM(BK937:BK939)</f>
        <v>0</v>
      </c>
    </row>
    <row r="937" s="2" customFormat="1" ht="16.5" customHeight="1">
      <c r="A937" s="39"/>
      <c r="B937" s="40"/>
      <c r="C937" s="246" t="s">
        <v>1177</v>
      </c>
      <c r="D937" s="246" t="s">
        <v>145</v>
      </c>
      <c r="E937" s="247" t="s">
        <v>1178</v>
      </c>
      <c r="F937" s="248" t="s">
        <v>1179</v>
      </c>
      <c r="G937" s="249" t="s">
        <v>904</v>
      </c>
      <c r="H937" s="250">
        <v>1</v>
      </c>
      <c r="I937" s="251"/>
      <c r="J937" s="252">
        <f>ROUND(I937*H937,2)</f>
        <v>0</v>
      </c>
      <c r="K937" s="248" t="s">
        <v>19</v>
      </c>
      <c r="L937" s="45"/>
      <c r="M937" s="253" t="s">
        <v>19</v>
      </c>
      <c r="N937" s="254" t="s">
        <v>44</v>
      </c>
      <c r="O937" s="85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17" t="s">
        <v>1097</v>
      </c>
      <c r="AT937" s="217" t="s">
        <v>145</v>
      </c>
      <c r="AU937" s="217" t="s">
        <v>83</v>
      </c>
      <c r="AY937" s="18" t="s">
        <v>128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8" t="s">
        <v>81</v>
      </c>
      <c r="BK937" s="218">
        <f>ROUND(I937*H937,2)</f>
        <v>0</v>
      </c>
      <c r="BL937" s="18" t="s">
        <v>1097</v>
      </c>
      <c r="BM937" s="217" t="s">
        <v>1180</v>
      </c>
    </row>
    <row r="938" s="2" customFormat="1">
      <c r="A938" s="39"/>
      <c r="B938" s="40"/>
      <c r="C938" s="41"/>
      <c r="D938" s="219" t="s">
        <v>137</v>
      </c>
      <c r="E938" s="41"/>
      <c r="F938" s="220" t="s">
        <v>1181</v>
      </c>
      <c r="G938" s="41"/>
      <c r="H938" s="41"/>
      <c r="I938" s="221"/>
      <c r="J938" s="41"/>
      <c r="K938" s="41"/>
      <c r="L938" s="45"/>
      <c r="M938" s="222"/>
      <c r="N938" s="223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137</v>
      </c>
      <c r="AU938" s="18" t="s">
        <v>83</v>
      </c>
    </row>
    <row r="939" s="2" customFormat="1">
      <c r="A939" s="39"/>
      <c r="B939" s="40"/>
      <c r="C939" s="41"/>
      <c r="D939" s="219" t="s">
        <v>152</v>
      </c>
      <c r="E939" s="41"/>
      <c r="F939" s="257" t="s">
        <v>1182</v>
      </c>
      <c r="G939" s="41"/>
      <c r="H939" s="41"/>
      <c r="I939" s="221"/>
      <c r="J939" s="41"/>
      <c r="K939" s="41"/>
      <c r="L939" s="45"/>
      <c r="M939" s="259"/>
      <c r="N939" s="260"/>
      <c r="O939" s="261"/>
      <c r="P939" s="261"/>
      <c r="Q939" s="261"/>
      <c r="R939" s="261"/>
      <c r="S939" s="261"/>
      <c r="T939" s="262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152</v>
      </c>
      <c r="AU939" s="18" t="s">
        <v>83</v>
      </c>
    </row>
    <row r="940" s="2" customFormat="1" ht="6.96" customHeight="1">
      <c r="A940" s="39"/>
      <c r="B940" s="60"/>
      <c r="C940" s="61"/>
      <c r="D940" s="61"/>
      <c r="E940" s="61"/>
      <c r="F940" s="61"/>
      <c r="G940" s="61"/>
      <c r="H940" s="61"/>
      <c r="I940" s="61"/>
      <c r="J940" s="61"/>
      <c r="K940" s="61"/>
      <c r="L940" s="45"/>
      <c r="M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</sheetData>
  <sheetProtection sheet="1" autoFilter="0" formatColumns="0" formatRows="0" objects="1" scenarios="1" spinCount="100000" saltValue="uFk4OE326hlHCPMR4LhVmCsSyMnZJEkBtZUbXCTa3aB0CDrhOuLMVL6OkrSfnsEfD/W9+RP9oL6+pajZsmAp1Q==" hashValue="vrorwILmUl/gGdHLDYOkJe7OkcFthtXKODVk0sK80xx17Fw6uvExH1YFEI1T5+FsIcMoF4a/XX2nTLpEGEawCw==" algorithmName="SHA-512" password="CC35"/>
  <autoFilter ref="C97:K93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10" r:id="rId1" display="https://podminky.urs.cz/item/CS_URS_2024_01/113106144"/>
    <hyperlink ref="F121" r:id="rId2" display="https://podminky.urs.cz/item/CS_URS_2024_01/113106521"/>
    <hyperlink ref="F131" r:id="rId3" display="https://podminky.urs.cz/item/CS_URS_2024_01/113107111"/>
    <hyperlink ref="F140" r:id="rId4" display="https://podminky.urs.cz/item/CS_URS_2024_01/113107112"/>
    <hyperlink ref="F155" r:id="rId5" display="https://podminky.urs.cz/item/CS_URS_2024_01/113107123"/>
    <hyperlink ref="F163" r:id="rId6" display="https://podminky.urs.cz/item/CS_URS_2024_01/113107124"/>
    <hyperlink ref="F173" r:id="rId7" display="https://podminky.urs.cz/item/CS_URS_2024_01/113107126"/>
    <hyperlink ref="F180" r:id="rId8" display="https://podminky.urs.cz/item/CS_URS_2024_01/113107131"/>
    <hyperlink ref="F189" r:id="rId9" display="https://podminky.urs.cz/item/CS_URS_2024_01/113107132"/>
    <hyperlink ref="F199" r:id="rId10" display="https://podminky.urs.cz/item/CS_URS_2024_01/113107137"/>
    <hyperlink ref="F205" r:id="rId11" display="https://podminky.urs.cz/item/CS_URS_2024_01/113107221"/>
    <hyperlink ref="F214" r:id="rId12" display="https://podminky.urs.cz/item/CS_URS_2024_01/113107222"/>
    <hyperlink ref="F229" r:id="rId13" display="https://podminky.urs.cz/item/CS_URS_2024_01/113107223"/>
    <hyperlink ref="F237" r:id="rId14" display="https://podminky.urs.cz/item/CS_URS_2024_01/113107224"/>
    <hyperlink ref="F247" r:id="rId15" display="https://podminky.urs.cz/item/CS_URS_2024_01/113107226"/>
    <hyperlink ref="F254" r:id="rId16" display="https://podminky.urs.cz/item/CS_URS_2024_01/113107231"/>
    <hyperlink ref="F263" r:id="rId17" display="https://podminky.urs.cz/item/CS_URS_2024_01/113107232"/>
    <hyperlink ref="F273" r:id="rId18" display="https://podminky.urs.cz/item/CS_URS_2024_01/113107237"/>
    <hyperlink ref="F279" r:id="rId19" display="https://podminky.urs.cz/item/CS_URS_2023_02/113107241"/>
    <hyperlink ref="F295" r:id="rId20" display="https://podminky.urs.cz/item/CS_URS_2024_01/113107245"/>
    <hyperlink ref="F302" r:id="rId21" display="https://podminky.urs.cz/item/CS_URS_2023_02/113154264"/>
    <hyperlink ref="F313" r:id="rId22" display="https://podminky.urs.cz/item/CS_URS_2024_01/113201112"/>
    <hyperlink ref="F320" r:id="rId23" display="https://podminky.urs.cz/item/CS_URS_2024_01/113204111"/>
    <hyperlink ref="F325" r:id="rId24" display="https://podminky.urs.cz/item/CS_URS_2024_01/121151113"/>
    <hyperlink ref="F330" r:id="rId25" display="https://podminky.urs.cz/item/CS_URS_2024_01/122252206"/>
    <hyperlink ref="F375" r:id="rId26" display="https://podminky.urs.cz/item/CS_URS_2024_01/171152111"/>
    <hyperlink ref="F387" r:id="rId27" display="https://podminky.urs.cz/item/CS_URS_2024_01/175111101"/>
    <hyperlink ref="F396" r:id="rId28" display="https://podminky.urs.cz/item/CS_URS_2024_01/181152302"/>
    <hyperlink ref="F404" r:id="rId29" display="https://podminky.urs.cz/item/CS_URS_2024_01/181351103"/>
    <hyperlink ref="F411" r:id="rId30" display="https://podminky.urs.cz/item/CS_URS_2024_01/181411131"/>
    <hyperlink ref="F419" r:id="rId31" display="https://podminky.urs.cz/item/CS_URS_2024_01/348942142"/>
    <hyperlink ref="F424" r:id="rId32" display="https://podminky.urs.cz/item/CS_URS_2024_01/564770001"/>
    <hyperlink ref="F429" r:id="rId33" display="https://podminky.urs.cz/item/CS_URS_2024_01/564770101"/>
    <hyperlink ref="F433" r:id="rId34" display="https://podminky.urs.cz/item/CS_URS_2024_01/564811011"/>
    <hyperlink ref="F437" r:id="rId35" display="https://podminky.urs.cz/item/CS_URS_2024_01/564831111"/>
    <hyperlink ref="F444" r:id="rId36" display="https://podminky.urs.cz/item/CS_URS_2024_01/564851111"/>
    <hyperlink ref="F455" r:id="rId37" display="https://podminky.urs.cz/item/CS_URS_2024_01/564861111"/>
    <hyperlink ref="F466" r:id="rId38" display="https://podminky.urs.cz/item/CS_URS_2024_01/564952111"/>
    <hyperlink ref="F474" r:id="rId39" display="https://podminky.urs.cz/item/CS_URS_2024_01/565165121"/>
    <hyperlink ref="F482" r:id="rId40" display="https://podminky.urs.cz/item/CS_URS_2024_01/567121109"/>
    <hyperlink ref="F488" r:id="rId41" display="https://podminky.urs.cz/item/CS_URS_2024_01/573191111"/>
    <hyperlink ref="F496" r:id="rId42" display="https://podminky.urs.cz/item/CS_URS_2024_01/573231107"/>
    <hyperlink ref="F504" r:id="rId43" display="https://podminky.urs.cz/item/CS_URS_2024_01/577134141"/>
    <hyperlink ref="F512" r:id="rId44" display="https://podminky.urs.cz/item/CS_URS_2024_01/591141111"/>
    <hyperlink ref="F528" r:id="rId45" display="https://podminky.urs.cz/item/CS_URS_2024_01/591442111"/>
    <hyperlink ref="F555" r:id="rId46" display="https://podminky.urs.cz/item/CS_URS_2024_01/596211112"/>
    <hyperlink ref="F569" r:id="rId47" display="https://podminky.urs.cz/item/CS_URS_2024_01/596811911"/>
    <hyperlink ref="F585" r:id="rId48" display="https://podminky.urs.cz/item/CS_URS_2023_01/895941341"/>
    <hyperlink ref="F603" r:id="rId49" display="https://podminky.urs.cz/item/CS_URS_2024_01/914111111"/>
    <hyperlink ref="F623" r:id="rId50" display="https://podminky.urs.cz/item/CS_URS_2024_01/914511111"/>
    <hyperlink ref="F634" r:id="rId51" display="https://podminky.urs.cz/item/CS_URS_2024_01/915111111"/>
    <hyperlink ref="F640" r:id="rId52" display="https://podminky.urs.cz/item/CS_URS_2024_01/915111121"/>
    <hyperlink ref="F644" r:id="rId53" display="https://podminky.urs.cz/item/CS_URS_2024_01/915121111"/>
    <hyperlink ref="F648" r:id="rId54" display="https://podminky.urs.cz/item/CS_URS_2024_01/915121121"/>
    <hyperlink ref="F654" r:id="rId55" display="https://podminky.urs.cz/item/CS_URS_2024_01/915131111"/>
    <hyperlink ref="F657" r:id="rId56" display="https://podminky.urs.cz/item/CS_URS_2024_01/915211112"/>
    <hyperlink ref="F663" r:id="rId57" display="https://podminky.urs.cz/item/CS_URS_2024_01/915211122"/>
    <hyperlink ref="F667" r:id="rId58" display="https://podminky.urs.cz/item/CS_URS_2024_01/915221112"/>
    <hyperlink ref="F671" r:id="rId59" display="https://podminky.urs.cz/item/CS_URS_2024_01/915221122"/>
    <hyperlink ref="F677" r:id="rId60" display="https://podminky.urs.cz/item/CS_URS_2024_01/915231112"/>
    <hyperlink ref="F680" r:id="rId61" display="https://podminky.urs.cz/item/CS_URS_2024_01/916231213"/>
    <hyperlink ref="F691" r:id="rId62" display="https://podminky.urs.cz/item/CS_URS_2024_01/916241213"/>
    <hyperlink ref="F725" r:id="rId63" display="https://podminky.urs.cz/item/CS_URS_2024_01/919121211"/>
    <hyperlink ref="F734" r:id="rId64" display="https://podminky.urs.cz/item/CS_URS_2024_01/919735111"/>
    <hyperlink ref="F741" r:id="rId65" display="https://podminky.urs.cz/item/CS_URS_2024_01/966006132"/>
    <hyperlink ref="F754" r:id="rId66" display="https://podminky.urs.cz/item/CS_URS_2024_01/979071021"/>
    <hyperlink ref="F759" r:id="rId67" display="https://podminky.urs.cz/item/CS_URS_2024_01/997221551"/>
    <hyperlink ref="F762" r:id="rId68" display="https://podminky.urs.cz/item/CS_URS_2024_01/997221559"/>
    <hyperlink ref="F766" r:id="rId69" display="https://podminky.urs.cz/item/CS_URS_2024_01/997221561"/>
    <hyperlink ref="F769" r:id="rId70" display="https://podminky.urs.cz/item/CS_URS_2024_01/997221569"/>
    <hyperlink ref="F773" r:id="rId71" display="https://podminky.urs.cz/item/CS_URS_2024_01/997221861"/>
    <hyperlink ref="F777" r:id="rId72" display="https://podminky.urs.cz/item/CS_URS_2024_01/997221862"/>
    <hyperlink ref="F781" r:id="rId73" display="https://podminky.urs.cz/item/CS_URS_2024_01/997221873"/>
    <hyperlink ref="F785" r:id="rId74" display="https://podminky.urs.cz/item/CS_URS_2024_01/997221875"/>
    <hyperlink ref="F793" r:id="rId75" display="https://podminky.urs.cz/item/CS_URS_2024_01/998225111"/>
    <hyperlink ref="F796" r:id="rId76" display="https://podminky.urs.cz/item/CS_URS_2024_01/998225191"/>
    <hyperlink ref="F813" r:id="rId77" display="https://podminky.urs.cz/item/CS_URS_2024_01/271542211"/>
    <hyperlink ref="F817" r:id="rId78" display="https://podminky.urs.cz/item/CS_URS_2024_01/273321411"/>
    <hyperlink ref="F821" r:id="rId79" display="https://podminky.urs.cz/item/CS_URS_2024_01/273362021"/>
    <hyperlink ref="F831" r:id="rId80" display="https://podminky.urs.cz/item/CS_URS_2024_01/162301972"/>
    <hyperlink ref="F835" r:id="rId81" display="https://podminky.urs.cz/item/CS_URS_2024_01/162201422"/>
    <hyperlink ref="F838" r:id="rId82" display="https://podminky.urs.cz/item/CS_URS_2024_01/162301952"/>
    <hyperlink ref="F842" r:id="rId83" display="https://podminky.urs.cz/item/CS_URS_2024_01/162201412"/>
    <hyperlink ref="F845" r:id="rId84" display="https://podminky.urs.cz/item/CS_URS_2024_01/162201402"/>
    <hyperlink ref="F848" r:id="rId85" display="https://podminky.urs.cz/item/CS_URS_2024_01/112151014"/>
    <hyperlink ref="F851" r:id="rId86" display="https://podminky.urs.cz/item/CS_URS_2024_01/112201114"/>
    <hyperlink ref="F857" r:id="rId87" display="https://podminky.urs.cz/item/CS_URS_2024_01/162301932"/>
    <hyperlink ref="F861" r:id="rId88" display="https://podminky.urs.cz/item/CS_URS_2024_01/183101324"/>
    <hyperlink ref="F864" r:id="rId89" display="https://podminky.urs.cz/item/CS_URS_2024_01/184215132"/>
    <hyperlink ref="F867" r:id="rId90" display="https://podminky.urs.cz/item/CS_URS_2024_01/919791013"/>
    <hyperlink ref="F889" r:id="rId91" display="https://podminky.urs.cz/item/CS_URS_2024_01/998767201"/>
    <hyperlink ref="F894" r:id="rId92" display="https://podminky.urs.cz/item/CS_URS_2024_01/012103000"/>
    <hyperlink ref="F897" r:id="rId93" display="https://podminky.urs.cz/item/CS_URS_2024_01/012203000"/>
    <hyperlink ref="F900" r:id="rId94" display="https://podminky.urs.cz/item/CS_URS_2024_01/012303000"/>
    <hyperlink ref="F903" r:id="rId95" display="https://podminky.urs.cz/item/CS_URS_2024_01/013254000"/>
    <hyperlink ref="F906" r:id="rId96" display="https://podminky.urs.cz/item/CS_URS_2024_01/013274000"/>
    <hyperlink ref="F909" r:id="rId97" display="https://podminky.urs.cz/item/CS_URS_2024_01/013284000"/>
    <hyperlink ref="F918" r:id="rId98" display="https://podminky.urs.cz/item/CS_URS_2024_01/030001000"/>
    <hyperlink ref="F921" r:id="rId99" display="https://podminky.urs.cz/item/CS_URS_2024_01/034503000"/>
    <hyperlink ref="F925" r:id="rId100" display="https://podminky.urs.cz/item/CS_URS_2024_01/043134000"/>
    <hyperlink ref="F928" r:id="rId101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ulice Školní, Chomutov_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1183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1. 3. 2024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ROUND((SUM(BE81:BE85)),  2)</f>
        <v>0</v>
      </c>
      <c r="G33" s="39"/>
      <c r="H33" s="39"/>
      <c r="I33" s="149">
        <v>0.20999999999999999</v>
      </c>
      <c r="J33" s="148">
        <f>ROUND(((SUM(BE81:BE85))*I33),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ROUND((SUM(BF81:BF85)),  2)</f>
        <v>0</v>
      </c>
      <c r="G34" s="39"/>
      <c r="H34" s="39"/>
      <c r="I34" s="149">
        <v>0.12</v>
      </c>
      <c r="J34" s="148">
        <f>ROUND(((SUM(BF81:BF85))*I34),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ROUND((SUM(BH81:BH85)),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ulice Školní, Chomutov_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osvětlení, MAN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1. 3. 2024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STATUTÁRNÍ MĚSTO CHOMUTOV </v>
      </c>
      <c r="G54" s="41"/>
      <c r="H54" s="41"/>
      <c r="I54" s="33" t="s">
        <v>32</v>
      </c>
      <c r="J54" s="37" t="str">
        <f>E21</f>
        <v>ADVISIA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ADVISIA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1184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1185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Rekonstrukce ulice Školní, Chomutov_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401 - Veřejné osvětlení, MAN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1. 3. 2024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STATUTÁRNÍ MĚSTO CHOMUTOV </v>
      </c>
      <c r="G77" s="41"/>
      <c r="H77" s="41"/>
      <c r="I77" s="33" t="s">
        <v>32</v>
      </c>
      <c r="J77" s="37" t="str">
        <f>E21</f>
        <v>ADVISIA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>ADVISIA s.r.o.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114</v>
      </c>
      <c r="D80" s="181" t="s">
        <v>58</v>
      </c>
      <c r="E80" s="181" t="s">
        <v>54</v>
      </c>
      <c r="F80" s="181" t="s">
        <v>55</v>
      </c>
      <c r="G80" s="181" t="s">
        <v>115</v>
      </c>
      <c r="H80" s="181" t="s">
        <v>116</v>
      </c>
      <c r="I80" s="181" t="s">
        <v>117</v>
      </c>
      <c r="J80" s="181" t="s">
        <v>92</v>
      </c>
      <c r="K80" s="182" t="s">
        <v>118</v>
      </c>
      <c r="L80" s="183"/>
      <c r="M80" s="93" t="s">
        <v>19</v>
      </c>
      <c r="N80" s="94" t="s">
        <v>43</v>
      </c>
      <c r="O80" s="94" t="s">
        <v>119</v>
      </c>
      <c r="P80" s="94" t="s">
        <v>120</v>
      </c>
      <c r="Q80" s="94" t="s">
        <v>121</v>
      </c>
      <c r="R80" s="94" t="s">
        <v>122</v>
      </c>
      <c r="S80" s="94" t="s">
        <v>123</v>
      </c>
      <c r="T80" s="95" t="s">
        <v>124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126</v>
      </c>
      <c r="F82" s="192" t="s">
        <v>126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128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72</v>
      </c>
      <c r="E83" s="203" t="s">
        <v>84</v>
      </c>
      <c r="F83" s="203" t="s">
        <v>85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SUM(P84:P85)</f>
        <v>0</v>
      </c>
      <c r="Q83" s="197"/>
      <c r="R83" s="198">
        <f>SUM(R84:R85)</f>
        <v>0</v>
      </c>
      <c r="S83" s="197"/>
      <c r="T83" s="199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72</v>
      </c>
      <c r="AU83" s="201" t="s">
        <v>81</v>
      </c>
      <c r="AY83" s="200" t="s">
        <v>128</v>
      </c>
      <c r="BK83" s="202">
        <f>SUM(BK84:BK85)</f>
        <v>0</v>
      </c>
    </row>
    <row r="84" s="2" customFormat="1" ht="16.5" customHeight="1">
      <c r="A84" s="39"/>
      <c r="B84" s="40"/>
      <c r="C84" s="246" t="s">
        <v>81</v>
      </c>
      <c r="D84" s="246" t="s">
        <v>145</v>
      </c>
      <c r="E84" s="247" t="s">
        <v>84</v>
      </c>
      <c r="F84" s="248" t="s">
        <v>19</v>
      </c>
      <c r="G84" s="249" t="s">
        <v>904</v>
      </c>
      <c r="H84" s="250">
        <v>1</v>
      </c>
      <c r="I84" s="251"/>
      <c r="J84" s="252">
        <f>ROUND(I84*H84,2)</f>
        <v>0</v>
      </c>
      <c r="K84" s="248" t="s">
        <v>19</v>
      </c>
      <c r="L84" s="45"/>
      <c r="M84" s="253" t="s">
        <v>19</v>
      </c>
      <c r="N84" s="254" t="s">
        <v>44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135</v>
      </c>
      <c r="AT84" s="217" t="s">
        <v>145</v>
      </c>
      <c r="AU84" s="217" t="s">
        <v>83</v>
      </c>
      <c r="AY84" s="18" t="s">
        <v>128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81</v>
      </c>
      <c r="BK84" s="218">
        <f>ROUND(I84*H84,2)</f>
        <v>0</v>
      </c>
      <c r="BL84" s="18" t="s">
        <v>135</v>
      </c>
      <c r="BM84" s="217" t="s">
        <v>1186</v>
      </c>
    </row>
    <row r="85" s="2" customFormat="1">
      <c r="A85" s="39"/>
      <c r="B85" s="40"/>
      <c r="C85" s="41"/>
      <c r="D85" s="219" t="s">
        <v>137</v>
      </c>
      <c r="E85" s="41"/>
      <c r="F85" s="220" t="s">
        <v>1187</v>
      </c>
      <c r="G85" s="41"/>
      <c r="H85" s="41"/>
      <c r="I85" s="221"/>
      <c r="J85" s="41"/>
      <c r="K85" s="41"/>
      <c r="L85" s="45"/>
      <c r="M85" s="259"/>
      <c r="N85" s="260"/>
      <c r="O85" s="261"/>
      <c r="P85" s="261"/>
      <c r="Q85" s="261"/>
      <c r="R85" s="261"/>
      <c r="S85" s="261"/>
      <c r="T85" s="262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137</v>
      </c>
      <c r="AU85" s="18" t="s">
        <v>83</v>
      </c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45"/>
      <c r="M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</sheetData>
  <sheetProtection sheet="1" autoFilter="0" formatColumns="0" formatRows="0" objects="1" scenarios="1" spinCount="100000" saltValue="Q7g4iwbKJIjBlqWaydKg3ciZOG587FWXOoaLGd0GogfLy+/57gH+mjqkT6g5KAqSv4bV6R5R1kN2ZYyork4pUA==" hashValue="J8JLojlqs1BzWvuGXVrS8jiJsnWqEv5B6f5qovjR+mprDAH7HzhVsaZbh8VjlgPQCeBRJrSDw4TNKip6a+tmqA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1188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1189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1190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1191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1192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1193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1194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1195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1196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1197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1198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1199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1200</v>
      </c>
      <c r="F19" s="274" t="s">
        <v>1201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1202</v>
      </c>
      <c r="F20" s="274" t="s">
        <v>1203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1204</v>
      </c>
      <c r="F21" s="274" t="s">
        <v>1205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1206</v>
      </c>
      <c r="F22" s="274" t="s">
        <v>1207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1208</v>
      </c>
      <c r="F23" s="274" t="s">
        <v>1209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1210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1211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1212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1213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1214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1215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1216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1217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1218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114</v>
      </c>
      <c r="F36" s="274"/>
      <c r="G36" s="274" t="s">
        <v>1219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1220</v>
      </c>
      <c r="F37" s="274"/>
      <c r="G37" s="274" t="s">
        <v>1221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54</v>
      </c>
      <c r="F38" s="274"/>
      <c r="G38" s="274" t="s">
        <v>1222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55</v>
      </c>
      <c r="F39" s="274"/>
      <c r="G39" s="274" t="s">
        <v>1223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115</v>
      </c>
      <c r="F40" s="274"/>
      <c r="G40" s="274" t="s">
        <v>1224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116</v>
      </c>
      <c r="F41" s="274"/>
      <c r="G41" s="274" t="s">
        <v>1225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1226</v>
      </c>
      <c r="F42" s="274"/>
      <c r="G42" s="274" t="s">
        <v>1227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1228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1229</v>
      </c>
      <c r="F44" s="274"/>
      <c r="G44" s="274" t="s">
        <v>1230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118</v>
      </c>
      <c r="F45" s="274"/>
      <c r="G45" s="274" t="s">
        <v>1231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1232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1233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1234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1235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1236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1237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1238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1239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1240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1241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1242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1243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1244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1245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1246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1247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1248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1249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1250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1251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1252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1253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1254</v>
      </c>
      <c r="D76" s="292"/>
      <c r="E76" s="292"/>
      <c r="F76" s="292" t="s">
        <v>1255</v>
      </c>
      <c r="G76" s="293"/>
      <c r="H76" s="292" t="s">
        <v>55</v>
      </c>
      <c r="I76" s="292" t="s">
        <v>58</v>
      </c>
      <c r="J76" s="292" t="s">
        <v>1256</v>
      </c>
      <c r="K76" s="291"/>
    </row>
    <row r="77" s="1" customFormat="1" ht="17.25" customHeight="1">
      <c r="B77" s="289"/>
      <c r="C77" s="294" t="s">
        <v>1257</v>
      </c>
      <c r="D77" s="294"/>
      <c r="E77" s="294"/>
      <c r="F77" s="295" t="s">
        <v>1258</v>
      </c>
      <c r="G77" s="296"/>
      <c r="H77" s="294"/>
      <c r="I77" s="294"/>
      <c r="J77" s="294" t="s">
        <v>1259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54</v>
      </c>
      <c r="D79" s="299"/>
      <c r="E79" s="299"/>
      <c r="F79" s="300" t="s">
        <v>1260</v>
      </c>
      <c r="G79" s="301"/>
      <c r="H79" s="277" t="s">
        <v>1261</v>
      </c>
      <c r="I79" s="277" t="s">
        <v>1262</v>
      </c>
      <c r="J79" s="277">
        <v>20</v>
      </c>
      <c r="K79" s="291"/>
    </row>
    <row r="80" s="1" customFormat="1" ht="15" customHeight="1">
      <c r="B80" s="289"/>
      <c r="C80" s="277" t="s">
        <v>1263</v>
      </c>
      <c r="D80" s="277"/>
      <c r="E80" s="277"/>
      <c r="F80" s="300" t="s">
        <v>1260</v>
      </c>
      <c r="G80" s="301"/>
      <c r="H80" s="277" t="s">
        <v>1264</v>
      </c>
      <c r="I80" s="277" t="s">
        <v>1262</v>
      </c>
      <c r="J80" s="277">
        <v>120</v>
      </c>
      <c r="K80" s="291"/>
    </row>
    <row r="81" s="1" customFormat="1" ht="15" customHeight="1">
      <c r="B81" s="302"/>
      <c r="C81" s="277" t="s">
        <v>1265</v>
      </c>
      <c r="D81" s="277"/>
      <c r="E81" s="277"/>
      <c r="F81" s="300" t="s">
        <v>1266</v>
      </c>
      <c r="G81" s="301"/>
      <c r="H81" s="277" t="s">
        <v>1267</v>
      </c>
      <c r="I81" s="277" t="s">
        <v>1262</v>
      </c>
      <c r="J81" s="277">
        <v>50</v>
      </c>
      <c r="K81" s="291"/>
    </row>
    <row r="82" s="1" customFormat="1" ht="15" customHeight="1">
      <c r="B82" s="302"/>
      <c r="C82" s="277" t="s">
        <v>1268</v>
      </c>
      <c r="D82" s="277"/>
      <c r="E82" s="277"/>
      <c r="F82" s="300" t="s">
        <v>1260</v>
      </c>
      <c r="G82" s="301"/>
      <c r="H82" s="277" t="s">
        <v>1269</v>
      </c>
      <c r="I82" s="277" t="s">
        <v>1270</v>
      </c>
      <c r="J82" s="277"/>
      <c r="K82" s="291"/>
    </row>
    <row r="83" s="1" customFormat="1" ht="15" customHeight="1">
      <c r="B83" s="302"/>
      <c r="C83" s="303" t="s">
        <v>1271</v>
      </c>
      <c r="D83" s="303"/>
      <c r="E83" s="303"/>
      <c r="F83" s="304" t="s">
        <v>1266</v>
      </c>
      <c r="G83" s="303"/>
      <c r="H83" s="303" t="s">
        <v>1272</v>
      </c>
      <c r="I83" s="303" t="s">
        <v>1262</v>
      </c>
      <c r="J83" s="303">
        <v>15</v>
      </c>
      <c r="K83" s="291"/>
    </row>
    <row r="84" s="1" customFormat="1" ht="15" customHeight="1">
      <c r="B84" s="302"/>
      <c r="C84" s="303" t="s">
        <v>1273</v>
      </c>
      <c r="D84" s="303"/>
      <c r="E84" s="303"/>
      <c r="F84" s="304" t="s">
        <v>1266</v>
      </c>
      <c r="G84" s="303"/>
      <c r="H84" s="303" t="s">
        <v>1274</v>
      </c>
      <c r="I84" s="303" t="s">
        <v>1262</v>
      </c>
      <c r="J84" s="303">
        <v>15</v>
      </c>
      <c r="K84" s="291"/>
    </row>
    <row r="85" s="1" customFormat="1" ht="15" customHeight="1">
      <c r="B85" s="302"/>
      <c r="C85" s="303" t="s">
        <v>1275</v>
      </c>
      <c r="D85" s="303"/>
      <c r="E85" s="303"/>
      <c r="F85" s="304" t="s">
        <v>1266</v>
      </c>
      <c r="G85" s="303"/>
      <c r="H85" s="303" t="s">
        <v>1276</v>
      </c>
      <c r="I85" s="303" t="s">
        <v>1262</v>
      </c>
      <c r="J85" s="303">
        <v>20</v>
      </c>
      <c r="K85" s="291"/>
    </row>
    <row r="86" s="1" customFormat="1" ht="15" customHeight="1">
      <c r="B86" s="302"/>
      <c r="C86" s="303" t="s">
        <v>1277</v>
      </c>
      <c r="D86" s="303"/>
      <c r="E86" s="303"/>
      <c r="F86" s="304" t="s">
        <v>1266</v>
      </c>
      <c r="G86" s="303"/>
      <c r="H86" s="303" t="s">
        <v>1278</v>
      </c>
      <c r="I86" s="303" t="s">
        <v>1262</v>
      </c>
      <c r="J86" s="303">
        <v>20</v>
      </c>
      <c r="K86" s="291"/>
    </row>
    <row r="87" s="1" customFormat="1" ht="15" customHeight="1">
      <c r="B87" s="302"/>
      <c r="C87" s="277" t="s">
        <v>1279</v>
      </c>
      <c r="D87" s="277"/>
      <c r="E87" s="277"/>
      <c r="F87" s="300" t="s">
        <v>1266</v>
      </c>
      <c r="G87" s="301"/>
      <c r="H87" s="277" t="s">
        <v>1280</v>
      </c>
      <c r="I87" s="277" t="s">
        <v>1262</v>
      </c>
      <c r="J87" s="277">
        <v>50</v>
      </c>
      <c r="K87" s="291"/>
    </row>
    <row r="88" s="1" customFormat="1" ht="15" customHeight="1">
      <c r="B88" s="302"/>
      <c r="C88" s="277" t="s">
        <v>1281</v>
      </c>
      <c r="D88" s="277"/>
      <c r="E88" s="277"/>
      <c r="F88" s="300" t="s">
        <v>1266</v>
      </c>
      <c r="G88" s="301"/>
      <c r="H88" s="277" t="s">
        <v>1282</v>
      </c>
      <c r="I88" s="277" t="s">
        <v>1262</v>
      </c>
      <c r="J88" s="277">
        <v>20</v>
      </c>
      <c r="K88" s="291"/>
    </row>
    <row r="89" s="1" customFormat="1" ht="15" customHeight="1">
      <c r="B89" s="302"/>
      <c r="C89" s="277" t="s">
        <v>1283</v>
      </c>
      <c r="D89" s="277"/>
      <c r="E89" s="277"/>
      <c r="F89" s="300" t="s">
        <v>1266</v>
      </c>
      <c r="G89" s="301"/>
      <c r="H89" s="277" t="s">
        <v>1284</v>
      </c>
      <c r="I89" s="277" t="s">
        <v>1262</v>
      </c>
      <c r="J89" s="277">
        <v>20</v>
      </c>
      <c r="K89" s="291"/>
    </row>
    <row r="90" s="1" customFormat="1" ht="15" customHeight="1">
      <c r="B90" s="302"/>
      <c r="C90" s="277" t="s">
        <v>1285</v>
      </c>
      <c r="D90" s="277"/>
      <c r="E90" s="277"/>
      <c r="F90" s="300" t="s">
        <v>1266</v>
      </c>
      <c r="G90" s="301"/>
      <c r="H90" s="277" t="s">
        <v>1286</v>
      </c>
      <c r="I90" s="277" t="s">
        <v>1262</v>
      </c>
      <c r="J90" s="277">
        <v>50</v>
      </c>
      <c r="K90" s="291"/>
    </row>
    <row r="91" s="1" customFormat="1" ht="15" customHeight="1">
      <c r="B91" s="302"/>
      <c r="C91" s="277" t="s">
        <v>1287</v>
      </c>
      <c r="D91" s="277"/>
      <c r="E91" s="277"/>
      <c r="F91" s="300" t="s">
        <v>1266</v>
      </c>
      <c r="G91" s="301"/>
      <c r="H91" s="277" t="s">
        <v>1287</v>
      </c>
      <c r="I91" s="277" t="s">
        <v>1262</v>
      </c>
      <c r="J91" s="277">
        <v>50</v>
      </c>
      <c r="K91" s="291"/>
    </row>
    <row r="92" s="1" customFormat="1" ht="15" customHeight="1">
      <c r="B92" s="302"/>
      <c r="C92" s="277" t="s">
        <v>1288</v>
      </c>
      <c r="D92" s="277"/>
      <c r="E92" s="277"/>
      <c r="F92" s="300" t="s">
        <v>1266</v>
      </c>
      <c r="G92" s="301"/>
      <c r="H92" s="277" t="s">
        <v>1289</v>
      </c>
      <c r="I92" s="277" t="s">
        <v>1262</v>
      </c>
      <c r="J92" s="277">
        <v>255</v>
      </c>
      <c r="K92" s="291"/>
    </row>
    <row r="93" s="1" customFormat="1" ht="15" customHeight="1">
      <c r="B93" s="302"/>
      <c r="C93" s="277" t="s">
        <v>1290</v>
      </c>
      <c r="D93" s="277"/>
      <c r="E93" s="277"/>
      <c r="F93" s="300" t="s">
        <v>1260</v>
      </c>
      <c r="G93" s="301"/>
      <c r="H93" s="277" t="s">
        <v>1291</v>
      </c>
      <c r="I93" s="277" t="s">
        <v>1292</v>
      </c>
      <c r="J93" s="277"/>
      <c r="K93" s="291"/>
    </row>
    <row r="94" s="1" customFormat="1" ht="15" customHeight="1">
      <c r="B94" s="302"/>
      <c r="C94" s="277" t="s">
        <v>1293</v>
      </c>
      <c r="D94" s="277"/>
      <c r="E94" s="277"/>
      <c r="F94" s="300" t="s">
        <v>1260</v>
      </c>
      <c r="G94" s="301"/>
      <c r="H94" s="277" t="s">
        <v>1294</v>
      </c>
      <c r="I94" s="277" t="s">
        <v>1295</v>
      </c>
      <c r="J94" s="277"/>
      <c r="K94" s="291"/>
    </row>
    <row r="95" s="1" customFormat="1" ht="15" customHeight="1">
      <c r="B95" s="302"/>
      <c r="C95" s="277" t="s">
        <v>1296</v>
      </c>
      <c r="D95" s="277"/>
      <c r="E95" s="277"/>
      <c r="F95" s="300" t="s">
        <v>1260</v>
      </c>
      <c r="G95" s="301"/>
      <c r="H95" s="277" t="s">
        <v>1296</v>
      </c>
      <c r="I95" s="277" t="s">
        <v>1295</v>
      </c>
      <c r="J95" s="277"/>
      <c r="K95" s="291"/>
    </row>
    <row r="96" s="1" customFormat="1" ht="15" customHeight="1">
      <c r="B96" s="302"/>
      <c r="C96" s="277" t="s">
        <v>39</v>
      </c>
      <c r="D96" s="277"/>
      <c r="E96" s="277"/>
      <c r="F96" s="300" t="s">
        <v>1260</v>
      </c>
      <c r="G96" s="301"/>
      <c r="H96" s="277" t="s">
        <v>1297</v>
      </c>
      <c r="I96" s="277" t="s">
        <v>1295</v>
      </c>
      <c r="J96" s="277"/>
      <c r="K96" s="291"/>
    </row>
    <row r="97" s="1" customFormat="1" ht="15" customHeight="1">
      <c r="B97" s="302"/>
      <c r="C97" s="277" t="s">
        <v>49</v>
      </c>
      <c r="D97" s="277"/>
      <c r="E97" s="277"/>
      <c r="F97" s="300" t="s">
        <v>1260</v>
      </c>
      <c r="G97" s="301"/>
      <c r="H97" s="277" t="s">
        <v>1298</v>
      </c>
      <c r="I97" s="277" t="s">
        <v>1295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1299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1254</v>
      </c>
      <c r="D103" s="292"/>
      <c r="E103" s="292"/>
      <c r="F103" s="292" t="s">
        <v>1255</v>
      </c>
      <c r="G103" s="293"/>
      <c r="H103" s="292" t="s">
        <v>55</v>
      </c>
      <c r="I103" s="292" t="s">
        <v>58</v>
      </c>
      <c r="J103" s="292" t="s">
        <v>1256</v>
      </c>
      <c r="K103" s="291"/>
    </row>
    <row r="104" s="1" customFormat="1" ht="17.25" customHeight="1">
      <c r="B104" s="289"/>
      <c r="C104" s="294" t="s">
        <v>1257</v>
      </c>
      <c r="D104" s="294"/>
      <c r="E104" s="294"/>
      <c r="F104" s="295" t="s">
        <v>1258</v>
      </c>
      <c r="G104" s="296"/>
      <c r="H104" s="294"/>
      <c r="I104" s="294"/>
      <c r="J104" s="294" t="s">
        <v>1259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54</v>
      </c>
      <c r="D106" s="299"/>
      <c r="E106" s="299"/>
      <c r="F106" s="300" t="s">
        <v>1260</v>
      </c>
      <c r="G106" s="277"/>
      <c r="H106" s="277" t="s">
        <v>1300</v>
      </c>
      <c r="I106" s="277" t="s">
        <v>1262</v>
      </c>
      <c r="J106" s="277">
        <v>20</v>
      </c>
      <c r="K106" s="291"/>
    </row>
    <row r="107" s="1" customFormat="1" ht="15" customHeight="1">
      <c r="B107" s="289"/>
      <c r="C107" s="277" t="s">
        <v>1263</v>
      </c>
      <c r="D107" s="277"/>
      <c r="E107" s="277"/>
      <c r="F107" s="300" t="s">
        <v>1260</v>
      </c>
      <c r="G107" s="277"/>
      <c r="H107" s="277" t="s">
        <v>1300</v>
      </c>
      <c r="I107" s="277" t="s">
        <v>1262</v>
      </c>
      <c r="J107" s="277">
        <v>120</v>
      </c>
      <c r="K107" s="291"/>
    </row>
    <row r="108" s="1" customFormat="1" ht="15" customHeight="1">
      <c r="B108" s="302"/>
      <c r="C108" s="277" t="s">
        <v>1265</v>
      </c>
      <c r="D108" s="277"/>
      <c r="E108" s="277"/>
      <c r="F108" s="300" t="s">
        <v>1266</v>
      </c>
      <c r="G108" s="277"/>
      <c r="H108" s="277" t="s">
        <v>1300</v>
      </c>
      <c r="I108" s="277" t="s">
        <v>1262</v>
      </c>
      <c r="J108" s="277">
        <v>50</v>
      </c>
      <c r="K108" s="291"/>
    </row>
    <row r="109" s="1" customFormat="1" ht="15" customHeight="1">
      <c r="B109" s="302"/>
      <c r="C109" s="277" t="s">
        <v>1268</v>
      </c>
      <c r="D109" s="277"/>
      <c r="E109" s="277"/>
      <c r="F109" s="300" t="s">
        <v>1260</v>
      </c>
      <c r="G109" s="277"/>
      <c r="H109" s="277" t="s">
        <v>1300</v>
      </c>
      <c r="I109" s="277" t="s">
        <v>1270</v>
      </c>
      <c r="J109" s="277"/>
      <c r="K109" s="291"/>
    </row>
    <row r="110" s="1" customFormat="1" ht="15" customHeight="1">
      <c r="B110" s="302"/>
      <c r="C110" s="277" t="s">
        <v>1279</v>
      </c>
      <c r="D110" s="277"/>
      <c r="E110" s="277"/>
      <c r="F110" s="300" t="s">
        <v>1266</v>
      </c>
      <c r="G110" s="277"/>
      <c r="H110" s="277" t="s">
        <v>1300</v>
      </c>
      <c r="I110" s="277" t="s">
        <v>1262</v>
      </c>
      <c r="J110" s="277">
        <v>50</v>
      </c>
      <c r="K110" s="291"/>
    </row>
    <row r="111" s="1" customFormat="1" ht="15" customHeight="1">
      <c r="B111" s="302"/>
      <c r="C111" s="277" t="s">
        <v>1287</v>
      </c>
      <c r="D111" s="277"/>
      <c r="E111" s="277"/>
      <c r="F111" s="300" t="s">
        <v>1266</v>
      </c>
      <c r="G111" s="277"/>
      <c r="H111" s="277" t="s">
        <v>1300</v>
      </c>
      <c r="I111" s="277" t="s">
        <v>1262</v>
      </c>
      <c r="J111" s="277">
        <v>50</v>
      </c>
      <c r="K111" s="291"/>
    </row>
    <row r="112" s="1" customFormat="1" ht="15" customHeight="1">
      <c r="B112" s="302"/>
      <c r="C112" s="277" t="s">
        <v>1285</v>
      </c>
      <c r="D112" s="277"/>
      <c r="E112" s="277"/>
      <c r="F112" s="300" t="s">
        <v>1266</v>
      </c>
      <c r="G112" s="277"/>
      <c r="H112" s="277" t="s">
        <v>1300</v>
      </c>
      <c r="I112" s="277" t="s">
        <v>1262</v>
      </c>
      <c r="J112" s="277">
        <v>50</v>
      </c>
      <c r="K112" s="291"/>
    </row>
    <row r="113" s="1" customFormat="1" ht="15" customHeight="1">
      <c r="B113" s="302"/>
      <c r="C113" s="277" t="s">
        <v>54</v>
      </c>
      <c r="D113" s="277"/>
      <c r="E113" s="277"/>
      <c r="F113" s="300" t="s">
        <v>1260</v>
      </c>
      <c r="G113" s="277"/>
      <c r="H113" s="277" t="s">
        <v>1301</v>
      </c>
      <c r="I113" s="277" t="s">
        <v>1262</v>
      </c>
      <c r="J113" s="277">
        <v>20</v>
      </c>
      <c r="K113" s="291"/>
    </row>
    <row r="114" s="1" customFormat="1" ht="15" customHeight="1">
      <c r="B114" s="302"/>
      <c r="C114" s="277" t="s">
        <v>1302</v>
      </c>
      <c r="D114" s="277"/>
      <c r="E114" s="277"/>
      <c r="F114" s="300" t="s">
        <v>1260</v>
      </c>
      <c r="G114" s="277"/>
      <c r="H114" s="277" t="s">
        <v>1303</v>
      </c>
      <c r="I114" s="277" t="s">
        <v>1262</v>
      </c>
      <c r="J114" s="277">
        <v>120</v>
      </c>
      <c r="K114" s="291"/>
    </row>
    <row r="115" s="1" customFormat="1" ht="15" customHeight="1">
      <c r="B115" s="302"/>
      <c r="C115" s="277" t="s">
        <v>39</v>
      </c>
      <c r="D115" s="277"/>
      <c r="E115" s="277"/>
      <c r="F115" s="300" t="s">
        <v>1260</v>
      </c>
      <c r="G115" s="277"/>
      <c r="H115" s="277" t="s">
        <v>1304</v>
      </c>
      <c r="I115" s="277" t="s">
        <v>1295</v>
      </c>
      <c r="J115" s="277"/>
      <c r="K115" s="291"/>
    </row>
    <row r="116" s="1" customFormat="1" ht="15" customHeight="1">
      <c r="B116" s="302"/>
      <c r="C116" s="277" t="s">
        <v>49</v>
      </c>
      <c r="D116" s="277"/>
      <c r="E116" s="277"/>
      <c r="F116" s="300" t="s">
        <v>1260</v>
      </c>
      <c r="G116" s="277"/>
      <c r="H116" s="277" t="s">
        <v>1305</v>
      </c>
      <c r="I116" s="277" t="s">
        <v>1295</v>
      </c>
      <c r="J116" s="277"/>
      <c r="K116" s="291"/>
    </row>
    <row r="117" s="1" customFormat="1" ht="15" customHeight="1">
      <c r="B117" s="302"/>
      <c r="C117" s="277" t="s">
        <v>58</v>
      </c>
      <c r="D117" s="277"/>
      <c r="E117" s="277"/>
      <c r="F117" s="300" t="s">
        <v>1260</v>
      </c>
      <c r="G117" s="277"/>
      <c r="H117" s="277" t="s">
        <v>1306</v>
      </c>
      <c r="I117" s="277" t="s">
        <v>1307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1308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1254</v>
      </c>
      <c r="D123" s="292"/>
      <c r="E123" s="292"/>
      <c r="F123" s="292" t="s">
        <v>1255</v>
      </c>
      <c r="G123" s="293"/>
      <c r="H123" s="292" t="s">
        <v>55</v>
      </c>
      <c r="I123" s="292" t="s">
        <v>58</v>
      </c>
      <c r="J123" s="292" t="s">
        <v>1256</v>
      </c>
      <c r="K123" s="321"/>
    </row>
    <row r="124" s="1" customFormat="1" ht="17.25" customHeight="1">
      <c r="B124" s="320"/>
      <c r="C124" s="294" t="s">
        <v>1257</v>
      </c>
      <c r="D124" s="294"/>
      <c r="E124" s="294"/>
      <c r="F124" s="295" t="s">
        <v>1258</v>
      </c>
      <c r="G124" s="296"/>
      <c r="H124" s="294"/>
      <c r="I124" s="294"/>
      <c r="J124" s="294" t="s">
        <v>1259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1263</v>
      </c>
      <c r="D126" s="299"/>
      <c r="E126" s="299"/>
      <c r="F126" s="300" t="s">
        <v>1260</v>
      </c>
      <c r="G126" s="277"/>
      <c r="H126" s="277" t="s">
        <v>1300</v>
      </c>
      <c r="I126" s="277" t="s">
        <v>1262</v>
      </c>
      <c r="J126" s="277">
        <v>120</v>
      </c>
      <c r="K126" s="325"/>
    </row>
    <row r="127" s="1" customFormat="1" ht="15" customHeight="1">
      <c r="B127" s="322"/>
      <c r="C127" s="277" t="s">
        <v>1309</v>
      </c>
      <c r="D127" s="277"/>
      <c r="E127" s="277"/>
      <c r="F127" s="300" t="s">
        <v>1260</v>
      </c>
      <c r="G127" s="277"/>
      <c r="H127" s="277" t="s">
        <v>1310</v>
      </c>
      <c r="I127" s="277" t="s">
        <v>1262</v>
      </c>
      <c r="J127" s="277" t="s">
        <v>1311</v>
      </c>
      <c r="K127" s="325"/>
    </row>
    <row r="128" s="1" customFormat="1" ht="15" customHeight="1">
      <c r="B128" s="322"/>
      <c r="C128" s="277" t="s">
        <v>1208</v>
      </c>
      <c r="D128" s="277"/>
      <c r="E128" s="277"/>
      <c r="F128" s="300" t="s">
        <v>1260</v>
      </c>
      <c r="G128" s="277"/>
      <c r="H128" s="277" t="s">
        <v>1312</v>
      </c>
      <c r="I128" s="277" t="s">
        <v>1262</v>
      </c>
      <c r="J128" s="277" t="s">
        <v>1311</v>
      </c>
      <c r="K128" s="325"/>
    </row>
    <row r="129" s="1" customFormat="1" ht="15" customHeight="1">
      <c r="B129" s="322"/>
      <c r="C129" s="277" t="s">
        <v>1271</v>
      </c>
      <c r="D129" s="277"/>
      <c r="E129" s="277"/>
      <c r="F129" s="300" t="s">
        <v>1266</v>
      </c>
      <c r="G129" s="277"/>
      <c r="H129" s="277" t="s">
        <v>1272</v>
      </c>
      <c r="I129" s="277" t="s">
        <v>1262</v>
      </c>
      <c r="J129" s="277">
        <v>15</v>
      </c>
      <c r="K129" s="325"/>
    </row>
    <row r="130" s="1" customFormat="1" ht="15" customHeight="1">
      <c r="B130" s="322"/>
      <c r="C130" s="303" t="s">
        <v>1273</v>
      </c>
      <c r="D130" s="303"/>
      <c r="E130" s="303"/>
      <c r="F130" s="304" t="s">
        <v>1266</v>
      </c>
      <c r="G130" s="303"/>
      <c r="H130" s="303" t="s">
        <v>1274</v>
      </c>
      <c r="I130" s="303" t="s">
        <v>1262</v>
      </c>
      <c r="J130" s="303">
        <v>15</v>
      </c>
      <c r="K130" s="325"/>
    </row>
    <row r="131" s="1" customFormat="1" ht="15" customHeight="1">
      <c r="B131" s="322"/>
      <c r="C131" s="303" t="s">
        <v>1275</v>
      </c>
      <c r="D131" s="303"/>
      <c r="E131" s="303"/>
      <c r="F131" s="304" t="s">
        <v>1266</v>
      </c>
      <c r="G131" s="303"/>
      <c r="H131" s="303" t="s">
        <v>1276</v>
      </c>
      <c r="I131" s="303" t="s">
        <v>1262</v>
      </c>
      <c r="J131" s="303">
        <v>20</v>
      </c>
      <c r="K131" s="325"/>
    </row>
    <row r="132" s="1" customFormat="1" ht="15" customHeight="1">
      <c r="B132" s="322"/>
      <c r="C132" s="303" t="s">
        <v>1277</v>
      </c>
      <c r="D132" s="303"/>
      <c r="E132" s="303"/>
      <c r="F132" s="304" t="s">
        <v>1266</v>
      </c>
      <c r="G132" s="303"/>
      <c r="H132" s="303" t="s">
        <v>1278</v>
      </c>
      <c r="I132" s="303" t="s">
        <v>1262</v>
      </c>
      <c r="J132" s="303">
        <v>20</v>
      </c>
      <c r="K132" s="325"/>
    </row>
    <row r="133" s="1" customFormat="1" ht="15" customHeight="1">
      <c r="B133" s="322"/>
      <c r="C133" s="277" t="s">
        <v>1265</v>
      </c>
      <c r="D133" s="277"/>
      <c r="E133" s="277"/>
      <c r="F133" s="300" t="s">
        <v>1266</v>
      </c>
      <c r="G133" s="277"/>
      <c r="H133" s="277" t="s">
        <v>1300</v>
      </c>
      <c r="I133" s="277" t="s">
        <v>1262</v>
      </c>
      <c r="J133" s="277">
        <v>50</v>
      </c>
      <c r="K133" s="325"/>
    </row>
    <row r="134" s="1" customFormat="1" ht="15" customHeight="1">
      <c r="B134" s="322"/>
      <c r="C134" s="277" t="s">
        <v>1279</v>
      </c>
      <c r="D134" s="277"/>
      <c r="E134" s="277"/>
      <c r="F134" s="300" t="s">
        <v>1266</v>
      </c>
      <c r="G134" s="277"/>
      <c r="H134" s="277" t="s">
        <v>1300</v>
      </c>
      <c r="I134" s="277" t="s">
        <v>1262</v>
      </c>
      <c r="J134" s="277">
        <v>50</v>
      </c>
      <c r="K134" s="325"/>
    </row>
    <row r="135" s="1" customFormat="1" ht="15" customHeight="1">
      <c r="B135" s="322"/>
      <c r="C135" s="277" t="s">
        <v>1285</v>
      </c>
      <c r="D135" s="277"/>
      <c r="E135" s="277"/>
      <c r="F135" s="300" t="s">
        <v>1266</v>
      </c>
      <c r="G135" s="277"/>
      <c r="H135" s="277" t="s">
        <v>1300</v>
      </c>
      <c r="I135" s="277" t="s">
        <v>1262</v>
      </c>
      <c r="J135" s="277">
        <v>50</v>
      </c>
      <c r="K135" s="325"/>
    </row>
    <row r="136" s="1" customFormat="1" ht="15" customHeight="1">
      <c r="B136" s="322"/>
      <c r="C136" s="277" t="s">
        <v>1287</v>
      </c>
      <c r="D136" s="277"/>
      <c r="E136" s="277"/>
      <c r="F136" s="300" t="s">
        <v>1266</v>
      </c>
      <c r="G136" s="277"/>
      <c r="H136" s="277" t="s">
        <v>1300</v>
      </c>
      <c r="I136" s="277" t="s">
        <v>1262</v>
      </c>
      <c r="J136" s="277">
        <v>50</v>
      </c>
      <c r="K136" s="325"/>
    </row>
    <row r="137" s="1" customFormat="1" ht="15" customHeight="1">
      <c r="B137" s="322"/>
      <c r="C137" s="277" t="s">
        <v>1288</v>
      </c>
      <c r="D137" s="277"/>
      <c r="E137" s="277"/>
      <c r="F137" s="300" t="s">
        <v>1266</v>
      </c>
      <c r="G137" s="277"/>
      <c r="H137" s="277" t="s">
        <v>1313</v>
      </c>
      <c r="I137" s="277" t="s">
        <v>1262</v>
      </c>
      <c r="J137" s="277">
        <v>255</v>
      </c>
      <c r="K137" s="325"/>
    </row>
    <row r="138" s="1" customFormat="1" ht="15" customHeight="1">
      <c r="B138" s="322"/>
      <c r="C138" s="277" t="s">
        <v>1290</v>
      </c>
      <c r="D138" s="277"/>
      <c r="E138" s="277"/>
      <c r="F138" s="300" t="s">
        <v>1260</v>
      </c>
      <c r="G138" s="277"/>
      <c r="H138" s="277" t="s">
        <v>1314</v>
      </c>
      <c r="I138" s="277" t="s">
        <v>1292</v>
      </c>
      <c r="J138" s="277"/>
      <c r="K138" s="325"/>
    </row>
    <row r="139" s="1" customFormat="1" ht="15" customHeight="1">
      <c r="B139" s="322"/>
      <c r="C139" s="277" t="s">
        <v>1293</v>
      </c>
      <c r="D139" s="277"/>
      <c r="E139" s="277"/>
      <c r="F139" s="300" t="s">
        <v>1260</v>
      </c>
      <c r="G139" s="277"/>
      <c r="H139" s="277" t="s">
        <v>1315</v>
      </c>
      <c r="I139" s="277" t="s">
        <v>1295</v>
      </c>
      <c r="J139" s="277"/>
      <c r="K139" s="325"/>
    </row>
    <row r="140" s="1" customFormat="1" ht="15" customHeight="1">
      <c r="B140" s="322"/>
      <c r="C140" s="277" t="s">
        <v>1296</v>
      </c>
      <c r="D140" s="277"/>
      <c r="E140" s="277"/>
      <c r="F140" s="300" t="s">
        <v>1260</v>
      </c>
      <c r="G140" s="277"/>
      <c r="H140" s="277" t="s">
        <v>1296</v>
      </c>
      <c r="I140" s="277" t="s">
        <v>1295</v>
      </c>
      <c r="J140" s="277"/>
      <c r="K140" s="325"/>
    </row>
    <row r="141" s="1" customFormat="1" ht="15" customHeight="1">
      <c r="B141" s="322"/>
      <c r="C141" s="277" t="s">
        <v>39</v>
      </c>
      <c r="D141" s="277"/>
      <c r="E141" s="277"/>
      <c r="F141" s="300" t="s">
        <v>1260</v>
      </c>
      <c r="G141" s="277"/>
      <c r="H141" s="277" t="s">
        <v>1316</v>
      </c>
      <c r="I141" s="277" t="s">
        <v>1295</v>
      </c>
      <c r="J141" s="277"/>
      <c r="K141" s="325"/>
    </row>
    <row r="142" s="1" customFormat="1" ht="15" customHeight="1">
      <c r="B142" s="322"/>
      <c r="C142" s="277" t="s">
        <v>1317</v>
      </c>
      <c r="D142" s="277"/>
      <c r="E142" s="277"/>
      <c r="F142" s="300" t="s">
        <v>1260</v>
      </c>
      <c r="G142" s="277"/>
      <c r="H142" s="277" t="s">
        <v>1318</v>
      </c>
      <c r="I142" s="277" t="s">
        <v>1295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1319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1254</v>
      </c>
      <c r="D148" s="292"/>
      <c r="E148" s="292"/>
      <c r="F148" s="292" t="s">
        <v>1255</v>
      </c>
      <c r="G148" s="293"/>
      <c r="H148" s="292" t="s">
        <v>55</v>
      </c>
      <c r="I148" s="292" t="s">
        <v>58</v>
      </c>
      <c r="J148" s="292" t="s">
        <v>1256</v>
      </c>
      <c r="K148" s="291"/>
    </row>
    <row r="149" s="1" customFormat="1" ht="17.25" customHeight="1">
      <c r="B149" s="289"/>
      <c r="C149" s="294" t="s">
        <v>1257</v>
      </c>
      <c r="D149" s="294"/>
      <c r="E149" s="294"/>
      <c r="F149" s="295" t="s">
        <v>1258</v>
      </c>
      <c r="G149" s="296"/>
      <c r="H149" s="294"/>
      <c r="I149" s="294"/>
      <c r="J149" s="294" t="s">
        <v>1259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1263</v>
      </c>
      <c r="D151" s="277"/>
      <c r="E151" s="277"/>
      <c r="F151" s="330" t="s">
        <v>1260</v>
      </c>
      <c r="G151" s="277"/>
      <c r="H151" s="329" t="s">
        <v>1300</v>
      </c>
      <c r="I151" s="329" t="s">
        <v>1262</v>
      </c>
      <c r="J151" s="329">
        <v>120</v>
      </c>
      <c r="K151" s="325"/>
    </row>
    <row r="152" s="1" customFormat="1" ht="15" customHeight="1">
      <c r="B152" s="302"/>
      <c r="C152" s="329" t="s">
        <v>1309</v>
      </c>
      <c r="D152" s="277"/>
      <c r="E152" s="277"/>
      <c r="F152" s="330" t="s">
        <v>1260</v>
      </c>
      <c r="G152" s="277"/>
      <c r="H152" s="329" t="s">
        <v>1320</v>
      </c>
      <c r="I152" s="329" t="s">
        <v>1262</v>
      </c>
      <c r="J152" s="329" t="s">
        <v>1311</v>
      </c>
      <c r="K152" s="325"/>
    </row>
    <row r="153" s="1" customFormat="1" ht="15" customHeight="1">
      <c r="B153" s="302"/>
      <c r="C153" s="329" t="s">
        <v>1208</v>
      </c>
      <c r="D153" s="277"/>
      <c r="E153" s="277"/>
      <c r="F153" s="330" t="s">
        <v>1260</v>
      </c>
      <c r="G153" s="277"/>
      <c r="H153" s="329" t="s">
        <v>1321</v>
      </c>
      <c r="I153" s="329" t="s">
        <v>1262</v>
      </c>
      <c r="J153" s="329" t="s">
        <v>1311</v>
      </c>
      <c r="K153" s="325"/>
    </row>
    <row r="154" s="1" customFormat="1" ht="15" customHeight="1">
      <c r="B154" s="302"/>
      <c r="C154" s="329" t="s">
        <v>1265</v>
      </c>
      <c r="D154" s="277"/>
      <c r="E154" s="277"/>
      <c r="F154" s="330" t="s">
        <v>1266</v>
      </c>
      <c r="G154" s="277"/>
      <c r="H154" s="329" t="s">
        <v>1300</v>
      </c>
      <c r="I154" s="329" t="s">
        <v>1262</v>
      </c>
      <c r="J154" s="329">
        <v>50</v>
      </c>
      <c r="K154" s="325"/>
    </row>
    <row r="155" s="1" customFormat="1" ht="15" customHeight="1">
      <c r="B155" s="302"/>
      <c r="C155" s="329" t="s">
        <v>1268</v>
      </c>
      <c r="D155" s="277"/>
      <c r="E155" s="277"/>
      <c r="F155" s="330" t="s">
        <v>1260</v>
      </c>
      <c r="G155" s="277"/>
      <c r="H155" s="329" t="s">
        <v>1300</v>
      </c>
      <c r="I155" s="329" t="s">
        <v>1270</v>
      </c>
      <c r="J155" s="329"/>
      <c r="K155" s="325"/>
    </row>
    <row r="156" s="1" customFormat="1" ht="15" customHeight="1">
      <c r="B156" s="302"/>
      <c r="C156" s="329" t="s">
        <v>1279</v>
      </c>
      <c r="D156" s="277"/>
      <c r="E156" s="277"/>
      <c r="F156" s="330" t="s">
        <v>1266</v>
      </c>
      <c r="G156" s="277"/>
      <c r="H156" s="329" t="s">
        <v>1300</v>
      </c>
      <c r="I156" s="329" t="s">
        <v>1262</v>
      </c>
      <c r="J156" s="329">
        <v>50</v>
      </c>
      <c r="K156" s="325"/>
    </row>
    <row r="157" s="1" customFormat="1" ht="15" customHeight="1">
      <c r="B157" s="302"/>
      <c r="C157" s="329" t="s">
        <v>1287</v>
      </c>
      <c r="D157" s="277"/>
      <c r="E157" s="277"/>
      <c r="F157" s="330" t="s">
        <v>1266</v>
      </c>
      <c r="G157" s="277"/>
      <c r="H157" s="329" t="s">
        <v>1300</v>
      </c>
      <c r="I157" s="329" t="s">
        <v>1262</v>
      </c>
      <c r="J157" s="329">
        <v>50</v>
      </c>
      <c r="K157" s="325"/>
    </row>
    <row r="158" s="1" customFormat="1" ht="15" customHeight="1">
      <c r="B158" s="302"/>
      <c r="C158" s="329" t="s">
        <v>1285</v>
      </c>
      <c r="D158" s="277"/>
      <c r="E158" s="277"/>
      <c r="F158" s="330" t="s">
        <v>1266</v>
      </c>
      <c r="G158" s="277"/>
      <c r="H158" s="329" t="s">
        <v>1300</v>
      </c>
      <c r="I158" s="329" t="s">
        <v>1262</v>
      </c>
      <c r="J158" s="329">
        <v>50</v>
      </c>
      <c r="K158" s="325"/>
    </row>
    <row r="159" s="1" customFormat="1" ht="15" customHeight="1">
      <c r="B159" s="302"/>
      <c r="C159" s="329" t="s">
        <v>91</v>
      </c>
      <c r="D159" s="277"/>
      <c r="E159" s="277"/>
      <c r="F159" s="330" t="s">
        <v>1260</v>
      </c>
      <c r="G159" s="277"/>
      <c r="H159" s="329" t="s">
        <v>1322</v>
      </c>
      <c r="I159" s="329" t="s">
        <v>1262</v>
      </c>
      <c r="J159" s="329" t="s">
        <v>1323</v>
      </c>
      <c r="K159" s="325"/>
    </row>
    <row r="160" s="1" customFormat="1" ht="15" customHeight="1">
      <c r="B160" s="302"/>
      <c r="C160" s="329" t="s">
        <v>1324</v>
      </c>
      <c r="D160" s="277"/>
      <c r="E160" s="277"/>
      <c r="F160" s="330" t="s">
        <v>1260</v>
      </c>
      <c r="G160" s="277"/>
      <c r="H160" s="329" t="s">
        <v>1325</v>
      </c>
      <c r="I160" s="329" t="s">
        <v>1295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1326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1254</v>
      </c>
      <c r="D166" s="292"/>
      <c r="E166" s="292"/>
      <c r="F166" s="292" t="s">
        <v>1255</v>
      </c>
      <c r="G166" s="334"/>
      <c r="H166" s="335" t="s">
        <v>55</v>
      </c>
      <c r="I166" s="335" t="s">
        <v>58</v>
      </c>
      <c r="J166" s="292" t="s">
        <v>1256</v>
      </c>
      <c r="K166" s="269"/>
    </row>
    <row r="167" s="1" customFormat="1" ht="17.25" customHeight="1">
      <c r="B167" s="270"/>
      <c r="C167" s="294" t="s">
        <v>1257</v>
      </c>
      <c r="D167" s="294"/>
      <c r="E167" s="294"/>
      <c r="F167" s="295" t="s">
        <v>1258</v>
      </c>
      <c r="G167" s="336"/>
      <c r="H167" s="337"/>
      <c r="I167" s="337"/>
      <c r="J167" s="294" t="s">
        <v>1259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1263</v>
      </c>
      <c r="D169" s="277"/>
      <c r="E169" s="277"/>
      <c r="F169" s="300" t="s">
        <v>1260</v>
      </c>
      <c r="G169" s="277"/>
      <c r="H169" s="277" t="s">
        <v>1300</v>
      </c>
      <c r="I169" s="277" t="s">
        <v>1262</v>
      </c>
      <c r="J169" s="277">
        <v>120</v>
      </c>
      <c r="K169" s="325"/>
    </row>
    <row r="170" s="1" customFormat="1" ht="15" customHeight="1">
      <c r="B170" s="302"/>
      <c r="C170" s="277" t="s">
        <v>1309</v>
      </c>
      <c r="D170" s="277"/>
      <c r="E170" s="277"/>
      <c r="F170" s="300" t="s">
        <v>1260</v>
      </c>
      <c r="G170" s="277"/>
      <c r="H170" s="277" t="s">
        <v>1310</v>
      </c>
      <c r="I170" s="277" t="s">
        <v>1262</v>
      </c>
      <c r="J170" s="277" t="s">
        <v>1311</v>
      </c>
      <c r="K170" s="325"/>
    </row>
    <row r="171" s="1" customFormat="1" ht="15" customHeight="1">
      <c r="B171" s="302"/>
      <c r="C171" s="277" t="s">
        <v>1208</v>
      </c>
      <c r="D171" s="277"/>
      <c r="E171" s="277"/>
      <c r="F171" s="300" t="s">
        <v>1260</v>
      </c>
      <c r="G171" s="277"/>
      <c r="H171" s="277" t="s">
        <v>1327</v>
      </c>
      <c r="I171" s="277" t="s">
        <v>1262</v>
      </c>
      <c r="J171" s="277" t="s">
        <v>1311</v>
      </c>
      <c r="K171" s="325"/>
    </row>
    <row r="172" s="1" customFormat="1" ht="15" customHeight="1">
      <c r="B172" s="302"/>
      <c r="C172" s="277" t="s">
        <v>1265</v>
      </c>
      <c r="D172" s="277"/>
      <c r="E172" s="277"/>
      <c r="F172" s="300" t="s">
        <v>1266</v>
      </c>
      <c r="G172" s="277"/>
      <c r="H172" s="277" t="s">
        <v>1327</v>
      </c>
      <c r="I172" s="277" t="s">
        <v>1262</v>
      </c>
      <c r="J172" s="277">
        <v>50</v>
      </c>
      <c r="K172" s="325"/>
    </row>
    <row r="173" s="1" customFormat="1" ht="15" customHeight="1">
      <c r="B173" s="302"/>
      <c r="C173" s="277" t="s">
        <v>1268</v>
      </c>
      <c r="D173" s="277"/>
      <c r="E173" s="277"/>
      <c r="F173" s="300" t="s">
        <v>1260</v>
      </c>
      <c r="G173" s="277"/>
      <c r="H173" s="277" t="s">
        <v>1327</v>
      </c>
      <c r="I173" s="277" t="s">
        <v>1270</v>
      </c>
      <c r="J173" s="277"/>
      <c r="K173" s="325"/>
    </row>
    <row r="174" s="1" customFormat="1" ht="15" customHeight="1">
      <c r="B174" s="302"/>
      <c r="C174" s="277" t="s">
        <v>1279</v>
      </c>
      <c r="D174" s="277"/>
      <c r="E174" s="277"/>
      <c r="F174" s="300" t="s">
        <v>1266</v>
      </c>
      <c r="G174" s="277"/>
      <c r="H174" s="277" t="s">
        <v>1327</v>
      </c>
      <c r="I174" s="277" t="s">
        <v>1262</v>
      </c>
      <c r="J174" s="277">
        <v>50</v>
      </c>
      <c r="K174" s="325"/>
    </row>
    <row r="175" s="1" customFormat="1" ht="15" customHeight="1">
      <c r="B175" s="302"/>
      <c r="C175" s="277" t="s">
        <v>1287</v>
      </c>
      <c r="D175" s="277"/>
      <c r="E175" s="277"/>
      <c r="F175" s="300" t="s">
        <v>1266</v>
      </c>
      <c r="G175" s="277"/>
      <c r="H175" s="277" t="s">
        <v>1327</v>
      </c>
      <c r="I175" s="277" t="s">
        <v>1262</v>
      </c>
      <c r="J175" s="277">
        <v>50</v>
      </c>
      <c r="K175" s="325"/>
    </row>
    <row r="176" s="1" customFormat="1" ht="15" customHeight="1">
      <c r="B176" s="302"/>
      <c r="C176" s="277" t="s">
        <v>1285</v>
      </c>
      <c r="D176" s="277"/>
      <c r="E176" s="277"/>
      <c r="F176" s="300" t="s">
        <v>1266</v>
      </c>
      <c r="G176" s="277"/>
      <c r="H176" s="277" t="s">
        <v>1327</v>
      </c>
      <c r="I176" s="277" t="s">
        <v>1262</v>
      </c>
      <c r="J176" s="277">
        <v>50</v>
      </c>
      <c r="K176" s="325"/>
    </row>
    <row r="177" s="1" customFormat="1" ht="15" customHeight="1">
      <c r="B177" s="302"/>
      <c r="C177" s="277" t="s">
        <v>114</v>
      </c>
      <c r="D177" s="277"/>
      <c r="E177" s="277"/>
      <c r="F177" s="300" t="s">
        <v>1260</v>
      </c>
      <c r="G177" s="277"/>
      <c r="H177" s="277" t="s">
        <v>1328</v>
      </c>
      <c r="I177" s="277" t="s">
        <v>1329</v>
      </c>
      <c r="J177" s="277"/>
      <c r="K177" s="325"/>
    </row>
    <row r="178" s="1" customFormat="1" ht="15" customHeight="1">
      <c r="B178" s="302"/>
      <c r="C178" s="277" t="s">
        <v>58</v>
      </c>
      <c r="D178" s="277"/>
      <c r="E178" s="277"/>
      <c r="F178" s="300" t="s">
        <v>1260</v>
      </c>
      <c r="G178" s="277"/>
      <c r="H178" s="277" t="s">
        <v>1330</v>
      </c>
      <c r="I178" s="277" t="s">
        <v>1331</v>
      </c>
      <c r="J178" s="277">
        <v>1</v>
      </c>
      <c r="K178" s="325"/>
    </row>
    <row r="179" s="1" customFormat="1" ht="15" customHeight="1">
      <c r="B179" s="302"/>
      <c r="C179" s="277" t="s">
        <v>54</v>
      </c>
      <c r="D179" s="277"/>
      <c r="E179" s="277"/>
      <c r="F179" s="300" t="s">
        <v>1260</v>
      </c>
      <c r="G179" s="277"/>
      <c r="H179" s="277" t="s">
        <v>1332</v>
      </c>
      <c r="I179" s="277" t="s">
        <v>1262</v>
      </c>
      <c r="J179" s="277">
        <v>20</v>
      </c>
      <c r="K179" s="325"/>
    </row>
    <row r="180" s="1" customFormat="1" ht="15" customHeight="1">
      <c r="B180" s="302"/>
      <c r="C180" s="277" t="s">
        <v>55</v>
      </c>
      <c r="D180" s="277"/>
      <c r="E180" s="277"/>
      <c r="F180" s="300" t="s">
        <v>1260</v>
      </c>
      <c r="G180" s="277"/>
      <c r="H180" s="277" t="s">
        <v>1333</v>
      </c>
      <c r="I180" s="277" t="s">
        <v>1262</v>
      </c>
      <c r="J180" s="277">
        <v>255</v>
      </c>
      <c r="K180" s="325"/>
    </row>
    <row r="181" s="1" customFormat="1" ht="15" customHeight="1">
      <c r="B181" s="302"/>
      <c r="C181" s="277" t="s">
        <v>115</v>
      </c>
      <c r="D181" s="277"/>
      <c r="E181" s="277"/>
      <c r="F181" s="300" t="s">
        <v>1260</v>
      </c>
      <c r="G181" s="277"/>
      <c r="H181" s="277" t="s">
        <v>1224</v>
      </c>
      <c r="I181" s="277" t="s">
        <v>1262</v>
      </c>
      <c r="J181" s="277">
        <v>10</v>
      </c>
      <c r="K181" s="325"/>
    </row>
    <row r="182" s="1" customFormat="1" ht="15" customHeight="1">
      <c r="B182" s="302"/>
      <c r="C182" s="277" t="s">
        <v>116</v>
      </c>
      <c r="D182" s="277"/>
      <c r="E182" s="277"/>
      <c r="F182" s="300" t="s">
        <v>1260</v>
      </c>
      <c r="G182" s="277"/>
      <c r="H182" s="277" t="s">
        <v>1334</v>
      </c>
      <c r="I182" s="277" t="s">
        <v>1295</v>
      </c>
      <c r="J182" s="277"/>
      <c r="K182" s="325"/>
    </row>
    <row r="183" s="1" customFormat="1" ht="15" customHeight="1">
      <c r="B183" s="302"/>
      <c r="C183" s="277" t="s">
        <v>1335</v>
      </c>
      <c r="D183" s="277"/>
      <c r="E183" s="277"/>
      <c r="F183" s="300" t="s">
        <v>1260</v>
      </c>
      <c r="G183" s="277"/>
      <c r="H183" s="277" t="s">
        <v>1336</v>
      </c>
      <c r="I183" s="277" t="s">
        <v>1295</v>
      </c>
      <c r="J183" s="277"/>
      <c r="K183" s="325"/>
    </row>
    <row r="184" s="1" customFormat="1" ht="15" customHeight="1">
      <c r="B184" s="302"/>
      <c r="C184" s="277" t="s">
        <v>1324</v>
      </c>
      <c r="D184" s="277"/>
      <c r="E184" s="277"/>
      <c r="F184" s="300" t="s">
        <v>1260</v>
      </c>
      <c r="G184" s="277"/>
      <c r="H184" s="277" t="s">
        <v>1337</v>
      </c>
      <c r="I184" s="277" t="s">
        <v>1295</v>
      </c>
      <c r="J184" s="277"/>
      <c r="K184" s="325"/>
    </row>
    <row r="185" s="1" customFormat="1" ht="15" customHeight="1">
      <c r="B185" s="302"/>
      <c r="C185" s="277" t="s">
        <v>118</v>
      </c>
      <c r="D185" s="277"/>
      <c r="E185" s="277"/>
      <c r="F185" s="300" t="s">
        <v>1266</v>
      </c>
      <c r="G185" s="277"/>
      <c r="H185" s="277" t="s">
        <v>1338</v>
      </c>
      <c r="I185" s="277" t="s">
        <v>1262</v>
      </c>
      <c r="J185" s="277">
        <v>50</v>
      </c>
      <c r="K185" s="325"/>
    </row>
    <row r="186" s="1" customFormat="1" ht="15" customHeight="1">
      <c r="B186" s="302"/>
      <c r="C186" s="277" t="s">
        <v>1339</v>
      </c>
      <c r="D186" s="277"/>
      <c r="E186" s="277"/>
      <c r="F186" s="300" t="s">
        <v>1266</v>
      </c>
      <c r="G186" s="277"/>
      <c r="H186" s="277" t="s">
        <v>1340</v>
      </c>
      <c r="I186" s="277" t="s">
        <v>1341</v>
      </c>
      <c r="J186" s="277"/>
      <c r="K186" s="325"/>
    </row>
    <row r="187" s="1" customFormat="1" ht="15" customHeight="1">
      <c r="B187" s="302"/>
      <c r="C187" s="277" t="s">
        <v>1342</v>
      </c>
      <c r="D187" s="277"/>
      <c r="E187" s="277"/>
      <c r="F187" s="300" t="s">
        <v>1266</v>
      </c>
      <c r="G187" s="277"/>
      <c r="H187" s="277" t="s">
        <v>1343</v>
      </c>
      <c r="I187" s="277" t="s">
        <v>1341</v>
      </c>
      <c r="J187" s="277"/>
      <c r="K187" s="325"/>
    </row>
    <row r="188" s="1" customFormat="1" ht="15" customHeight="1">
      <c r="B188" s="302"/>
      <c r="C188" s="277" t="s">
        <v>1344</v>
      </c>
      <c r="D188" s="277"/>
      <c r="E188" s="277"/>
      <c r="F188" s="300" t="s">
        <v>1266</v>
      </c>
      <c r="G188" s="277"/>
      <c r="H188" s="277" t="s">
        <v>1345</v>
      </c>
      <c r="I188" s="277" t="s">
        <v>1341</v>
      </c>
      <c r="J188" s="277"/>
      <c r="K188" s="325"/>
    </row>
    <row r="189" s="1" customFormat="1" ht="15" customHeight="1">
      <c r="B189" s="302"/>
      <c r="C189" s="338" t="s">
        <v>1346</v>
      </c>
      <c r="D189" s="277"/>
      <c r="E189" s="277"/>
      <c r="F189" s="300" t="s">
        <v>1266</v>
      </c>
      <c r="G189" s="277"/>
      <c r="H189" s="277" t="s">
        <v>1347</v>
      </c>
      <c r="I189" s="277" t="s">
        <v>1348</v>
      </c>
      <c r="J189" s="339" t="s">
        <v>1349</v>
      </c>
      <c r="K189" s="325"/>
    </row>
    <row r="190" s="16" customFormat="1" ht="15" customHeight="1">
      <c r="B190" s="340"/>
      <c r="C190" s="341" t="s">
        <v>1350</v>
      </c>
      <c r="D190" s="342"/>
      <c r="E190" s="342"/>
      <c r="F190" s="343" t="s">
        <v>1266</v>
      </c>
      <c r="G190" s="342"/>
      <c r="H190" s="342" t="s">
        <v>1351</v>
      </c>
      <c r="I190" s="342" t="s">
        <v>1348</v>
      </c>
      <c r="J190" s="344" t="s">
        <v>1349</v>
      </c>
      <c r="K190" s="345"/>
    </row>
    <row r="191" s="1" customFormat="1" ht="15" customHeight="1">
      <c r="B191" s="302"/>
      <c r="C191" s="338" t="s">
        <v>43</v>
      </c>
      <c r="D191" s="277"/>
      <c r="E191" s="277"/>
      <c r="F191" s="300" t="s">
        <v>1260</v>
      </c>
      <c r="G191" s="277"/>
      <c r="H191" s="274" t="s">
        <v>1352</v>
      </c>
      <c r="I191" s="277" t="s">
        <v>1353</v>
      </c>
      <c r="J191" s="277"/>
      <c r="K191" s="325"/>
    </row>
    <row r="192" s="1" customFormat="1" ht="15" customHeight="1">
      <c r="B192" s="302"/>
      <c r="C192" s="338" t="s">
        <v>1354</v>
      </c>
      <c r="D192" s="277"/>
      <c r="E192" s="277"/>
      <c r="F192" s="300" t="s">
        <v>1260</v>
      </c>
      <c r="G192" s="277"/>
      <c r="H192" s="277" t="s">
        <v>1355</v>
      </c>
      <c r="I192" s="277" t="s">
        <v>1295</v>
      </c>
      <c r="J192" s="277"/>
      <c r="K192" s="325"/>
    </row>
    <row r="193" s="1" customFormat="1" ht="15" customHeight="1">
      <c r="B193" s="302"/>
      <c r="C193" s="338" t="s">
        <v>1356</v>
      </c>
      <c r="D193" s="277"/>
      <c r="E193" s="277"/>
      <c r="F193" s="300" t="s">
        <v>1260</v>
      </c>
      <c r="G193" s="277"/>
      <c r="H193" s="277" t="s">
        <v>1357</v>
      </c>
      <c r="I193" s="277" t="s">
        <v>1295</v>
      </c>
      <c r="J193" s="277"/>
      <c r="K193" s="325"/>
    </row>
    <row r="194" s="1" customFormat="1" ht="15" customHeight="1">
      <c r="B194" s="302"/>
      <c r="C194" s="338" t="s">
        <v>1358</v>
      </c>
      <c r="D194" s="277"/>
      <c r="E194" s="277"/>
      <c r="F194" s="300" t="s">
        <v>1266</v>
      </c>
      <c r="G194" s="277"/>
      <c r="H194" s="277" t="s">
        <v>1359</v>
      </c>
      <c r="I194" s="277" t="s">
        <v>1295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1360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1361</v>
      </c>
      <c r="D201" s="347"/>
      <c r="E201" s="347"/>
      <c r="F201" s="347" t="s">
        <v>1362</v>
      </c>
      <c r="G201" s="348"/>
      <c r="H201" s="347" t="s">
        <v>1363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1353</v>
      </c>
      <c r="D203" s="277"/>
      <c r="E203" s="277"/>
      <c r="F203" s="300" t="s">
        <v>44</v>
      </c>
      <c r="G203" s="277"/>
      <c r="H203" s="277" t="s">
        <v>1364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45</v>
      </c>
      <c r="G204" s="277"/>
      <c r="H204" s="277" t="s">
        <v>1365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1366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1367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47</v>
      </c>
      <c r="G207" s="277"/>
      <c r="H207" s="277" t="s">
        <v>1368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1307</v>
      </c>
      <c r="D209" s="277"/>
      <c r="E209" s="277"/>
      <c r="F209" s="300" t="s">
        <v>80</v>
      </c>
      <c r="G209" s="277"/>
      <c r="H209" s="277" t="s">
        <v>1369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1202</v>
      </c>
      <c r="G210" s="277"/>
      <c r="H210" s="277" t="s">
        <v>1203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1200</v>
      </c>
      <c r="G211" s="277"/>
      <c r="H211" s="277" t="s">
        <v>1370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1204</v>
      </c>
      <c r="G212" s="338"/>
      <c r="H212" s="329" t="s">
        <v>1205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1206</v>
      </c>
      <c r="G213" s="338"/>
      <c r="H213" s="329" t="s">
        <v>1176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1331</v>
      </c>
      <c r="D215" s="277"/>
      <c r="E215" s="277"/>
      <c r="F215" s="300">
        <v>1</v>
      </c>
      <c r="G215" s="338"/>
      <c r="H215" s="329" t="s">
        <v>1371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1372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1373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1374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Michaela Jorova</dc:creator>
  <cp:lastModifiedBy>Michaela Jorova</cp:lastModifiedBy>
  <dcterms:created xsi:type="dcterms:W3CDTF">2024-08-01T10:49:53Z</dcterms:created>
  <dcterms:modified xsi:type="dcterms:W3CDTF">2024-08-01T10:53:40Z</dcterms:modified>
</cp:coreProperties>
</file>