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Lokalita 1" sheetId="2" r:id="rId2"/>
    <sheet name="SO 02 - Lokalita 3" sheetId="3" r:id="rId3"/>
    <sheet name="SO 03 - Lokalita 4" sheetId="4" r:id="rId4"/>
    <sheet name="SO 04 - Lokalita 7" sheetId="5" r:id="rId5"/>
    <sheet name="SO 05 - Lokalita 8" sheetId="6" r:id="rId6"/>
    <sheet name="SO 06 - Lokalita 9" sheetId="7" r:id="rId7"/>
    <sheet name="SO 07 - Lokalita 10" sheetId="8" r:id="rId8"/>
    <sheet name="SO 08 - Lokalita 11" sheetId="9" r:id="rId9"/>
    <sheet name="SO 09 - Lokalita 12" sheetId="10" r:id="rId10"/>
    <sheet name="Pokyny pro vyplnění" sheetId="11" r:id="rId11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'SO 01 - Lokalita 1'!$C$89:$K$337</definedName>
    <definedName name="_xlnm.Print_Area" localSheetId="1">'SO 01 - Lokalita 1'!$C$4:$J$39,'SO 01 - Lokalita 1'!$C$45:$J$71,'SO 01 - Lokalita 1'!$C$77:$K$337</definedName>
    <definedName name="_xlnm.Print_Titles" localSheetId="1">'SO 01 - Lokalita 1'!$89:$89</definedName>
    <definedName name="_xlnm._FilterDatabase" localSheetId="2" hidden="1">'SO 02 - Lokalita 3'!$C$89:$K$308</definedName>
    <definedName name="_xlnm.Print_Area" localSheetId="2">'SO 02 - Lokalita 3'!$C$4:$J$39,'SO 02 - Lokalita 3'!$C$45:$J$71,'SO 02 - Lokalita 3'!$C$77:$K$308</definedName>
    <definedName name="_xlnm.Print_Titles" localSheetId="2">'SO 02 - Lokalita 3'!$89:$89</definedName>
    <definedName name="_xlnm._FilterDatabase" localSheetId="3" hidden="1">'SO 03 - Lokalita 4'!$C$90:$K$310</definedName>
    <definedName name="_xlnm.Print_Area" localSheetId="3">'SO 03 - Lokalita 4'!$C$4:$J$39,'SO 03 - Lokalita 4'!$C$45:$J$72,'SO 03 - Lokalita 4'!$C$78:$K$310</definedName>
    <definedName name="_xlnm.Print_Titles" localSheetId="3">'SO 03 - Lokalita 4'!$90:$90</definedName>
    <definedName name="_xlnm._FilterDatabase" localSheetId="4" hidden="1">'SO 04 - Lokalita 7'!$C$92:$K$316</definedName>
    <definedName name="_xlnm.Print_Area" localSheetId="4">'SO 04 - Lokalita 7'!$C$4:$J$39,'SO 04 - Lokalita 7'!$C$45:$J$74,'SO 04 - Lokalita 7'!$C$80:$K$316</definedName>
    <definedName name="_xlnm.Print_Titles" localSheetId="4">'SO 04 - Lokalita 7'!$92:$92</definedName>
    <definedName name="_xlnm._FilterDatabase" localSheetId="5" hidden="1">'SO 05 - Lokalita 8'!$C$92:$K$347</definedName>
    <definedName name="_xlnm.Print_Area" localSheetId="5">'SO 05 - Lokalita 8'!$C$4:$J$39,'SO 05 - Lokalita 8'!$C$45:$J$74,'SO 05 - Lokalita 8'!$C$80:$K$347</definedName>
    <definedName name="_xlnm.Print_Titles" localSheetId="5">'SO 05 - Lokalita 8'!$92:$92</definedName>
    <definedName name="_xlnm._FilterDatabase" localSheetId="6" hidden="1">'SO 06 - Lokalita 9'!$C$89:$K$295</definedName>
    <definedName name="_xlnm.Print_Area" localSheetId="6">'SO 06 - Lokalita 9'!$C$4:$J$39,'SO 06 - Lokalita 9'!$C$45:$J$71,'SO 06 - Lokalita 9'!$C$77:$K$295</definedName>
    <definedName name="_xlnm.Print_Titles" localSheetId="6">'SO 06 - Lokalita 9'!$89:$89</definedName>
    <definedName name="_xlnm._FilterDatabase" localSheetId="7" hidden="1">'SO 07 - Lokalita 10'!$C$89:$K$293</definedName>
    <definedName name="_xlnm.Print_Area" localSheetId="7">'SO 07 - Lokalita 10'!$C$4:$J$39,'SO 07 - Lokalita 10'!$C$45:$J$71,'SO 07 - Lokalita 10'!$C$77:$K$293</definedName>
    <definedName name="_xlnm.Print_Titles" localSheetId="7">'SO 07 - Lokalita 10'!$89:$89</definedName>
    <definedName name="_xlnm._FilterDatabase" localSheetId="8" hidden="1">'SO 08 - Lokalita 11'!$C$89:$K$333</definedName>
    <definedName name="_xlnm.Print_Area" localSheetId="8">'SO 08 - Lokalita 11'!$C$4:$J$39,'SO 08 - Lokalita 11'!$C$45:$J$71,'SO 08 - Lokalita 11'!$C$77:$K$333</definedName>
    <definedName name="_xlnm.Print_Titles" localSheetId="8">'SO 08 - Lokalita 11'!$89:$89</definedName>
    <definedName name="_xlnm._FilterDatabase" localSheetId="9" hidden="1">'SO 09 - Lokalita 12'!$C$89:$K$310</definedName>
    <definedName name="_xlnm.Print_Area" localSheetId="9">'SO 09 - Lokalita 12'!$C$4:$J$39,'SO 09 - Lokalita 12'!$C$45:$J$71,'SO 09 - Lokalita 12'!$C$77:$K$310</definedName>
    <definedName name="_xlnm.Print_Titles" localSheetId="9">'SO 09 - Lokalita 12'!$89:$89</definedName>
    <definedName name="_xlnm.Print_Area" localSheetId="10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0" l="1" r="J37"/>
  <c r="J36"/>
  <c i="1" r="AY63"/>
  <c i="10" r="J35"/>
  <c i="1" r="AX63"/>
  <c i="10" r="BI310"/>
  <c r="BH310"/>
  <c r="BG310"/>
  <c r="BF310"/>
  <c r="T310"/>
  <c r="T309"/>
  <c r="R310"/>
  <c r="R309"/>
  <c r="P310"/>
  <c r="P309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302"/>
  <c r="BH302"/>
  <c r="BG302"/>
  <c r="BF302"/>
  <c r="T302"/>
  <c r="R302"/>
  <c r="P302"/>
  <c r="BI298"/>
  <c r="BH298"/>
  <c r="BG298"/>
  <c r="BF298"/>
  <c r="T298"/>
  <c r="R298"/>
  <c r="P298"/>
  <c r="BI297"/>
  <c r="BH297"/>
  <c r="BG297"/>
  <c r="BF297"/>
  <c r="T297"/>
  <c r="R297"/>
  <c r="P297"/>
  <c r="BI294"/>
  <c r="BH294"/>
  <c r="BG294"/>
  <c r="BF294"/>
  <c r="T294"/>
  <c r="R294"/>
  <c r="P294"/>
  <c r="BI290"/>
  <c r="BH290"/>
  <c r="BG290"/>
  <c r="BF290"/>
  <c r="T290"/>
  <c r="T289"/>
  <c r="R290"/>
  <c r="R289"/>
  <c r="P290"/>
  <c r="P289"/>
  <c r="BI286"/>
  <c r="BH286"/>
  <c r="BG286"/>
  <c r="BF286"/>
  <c r="T286"/>
  <c r="R286"/>
  <c r="P286"/>
  <c r="BI283"/>
  <c r="BH283"/>
  <c r="BG283"/>
  <c r="BF283"/>
  <c r="T283"/>
  <c r="R283"/>
  <c r="P283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3"/>
  <c r="BH263"/>
  <c r="BG263"/>
  <c r="BF263"/>
  <c r="T263"/>
  <c r="R263"/>
  <c r="P263"/>
  <c r="BI260"/>
  <c r="BH260"/>
  <c r="BG260"/>
  <c r="BF260"/>
  <c r="T260"/>
  <c r="R260"/>
  <c r="P260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28"/>
  <c r="BH128"/>
  <c r="BG128"/>
  <c r="BF128"/>
  <c r="T128"/>
  <c r="R128"/>
  <c r="P128"/>
  <c r="BI125"/>
  <c r="BH125"/>
  <c r="BG125"/>
  <c r="BF125"/>
  <c r="T125"/>
  <c r="R125"/>
  <c r="P125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84"/>
  <c r="E7"/>
  <c r="E80"/>
  <c i="9" r="J37"/>
  <c r="J36"/>
  <c i="1" r="AY62"/>
  <c i="9" r="J35"/>
  <c i="1" r="AX62"/>
  <c i="9" r="BI333"/>
  <c r="BH333"/>
  <c r="BG333"/>
  <c r="BF333"/>
  <c r="T333"/>
  <c r="T332"/>
  <c r="R333"/>
  <c r="R332"/>
  <c r="P333"/>
  <c r="P332"/>
  <c r="BI331"/>
  <c r="BH331"/>
  <c r="BG331"/>
  <c r="BF331"/>
  <c r="T331"/>
  <c r="R331"/>
  <c r="P331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1"/>
  <c r="BH321"/>
  <c r="BG321"/>
  <c r="BF321"/>
  <c r="T321"/>
  <c r="R321"/>
  <c r="P321"/>
  <c r="BI320"/>
  <c r="BH320"/>
  <c r="BG320"/>
  <c r="BF320"/>
  <c r="T320"/>
  <c r="R320"/>
  <c r="P320"/>
  <c r="BI317"/>
  <c r="BH317"/>
  <c r="BG317"/>
  <c r="BF317"/>
  <c r="T317"/>
  <c r="R317"/>
  <c r="P317"/>
  <c r="BI313"/>
  <c r="BH313"/>
  <c r="BG313"/>
  <c r="BF313"/>
  <c r="T313"/>
  <c r="T312"/>
  <c r="R313"/>
  <c r="R312"/>
  <c r="P313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7"/>
  <c r="BH287"/>
  <c r="BG287"/>
  <c r="BF287"/>
  <c r="T287"/>
  <c r="R287"/>
  <c r="P287"/>
  <c r="BI285"/>
  <c r="BH285"/>
  <c r="BG285"/>
  <c r="BF285"/>
  <c r="T285"/>
  <c r="R285"/>
  <c r="P285"/>
  <c r="BI280"/>
  <c r="BH280"/>
  <c r="BG280"/>
  <c r="BF280"/>
  <c r="T280"/>
  <c r="R280"/>
  <c r="P280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6"/>
  <c r="BH186"/>
  <c r="BG186"/>
  <c r="BF186"/>
  <c r="T186"/>
  <c r="R186"/>
  <c r="P186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84"/>
  <c r="E7"/>
  <c r="E80"/>
  <c i="8" r="J37"/>
  <c r="J36"/>
  <c i="1" r="AY61"/>
  <c i="8" r="J35"/>
  <c i="1" r="AX61"/>
  <c i="8" r="BI293"/>
  <c r="BH293"/>
  <c r="BG293"/>
  <c r="BF293"/>
  <c r="T293"/>
  <c r="T292"/>
  <c r="R293"/>
  <c r="R292"/>
  <c r="P293"/>
  <c r="P292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1"/>
  <c r="BH281"/>
  <c r="BG281"/>
  <c r="BF281"/>
  <c r="T281"/>
  <c r="R281"/>
  <c r="P281"/>
  <c r="BI280"/>
  <c r="BH280"/>
  <c r="BG280"/>
  <c r="BF280"/>
  <c r="T280"/>
  <c r="R280"/>
  <c r="P280"/>
  <c r="BI277"/>
  <c r="BH277"/>
  <c r="BG277"/>
  <c r="BF277"/>
  <c r="T277"/>
  <c r="R277"/>
  <c r="P277"/>
  <c r="BI273"/>
  <c r="BH273"/>
  <c r="BG273"/>
  <c r="BF273"/>
  <c r="T273"/>
  <c r="T272"/>
  <c r="R273"/>
  <c r="R272"/>
  <c r="P273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1"/>
  <c r="BH121"/>
  <c r="BG121"/>
  <c r="BF121"/>
  <c r="T121"/>
  <c r="R121"/>
  <c r="P121"/>
  <c r="BI118"/>
  <c r="BH118"/>
  <c r="BG118"/>
  <c r="BF118"/>
  <c r="T118"/>
  <c r="R118"/>
  <c r="P118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52"/>
  <c r="E7"/>
  <c r="E80"/>
  <c i="7" r="J37"/>
  <c r="J36"/>
  <c i="1" r="AY60"/>
  <c i="7" r="J35"/>
  <c i="1" r="AX60"/>
  <c i="7" r="BI295"/>
  <c r="BH295"/>
  <c r="BG295"/>
  <c r="BF295"/>
  <c r="T295"/>
  <c r="T294"/>
  <c r="R295"/>
  <c r="R294"/>
  <c r="P295"/>
  <c r="P294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3"/>
  <c r="BH283"/>
  <c r="BG283"/>
  <c r="BF283"/>
  <c r="T283"/>
  <c r="R283"/>
  <c r="P283"/>
  <c r="BI282"/>
  <c r="BH282"/>
  <c r="BG282"/>
  <c r="BF282"/>
  <c r="T282"/>
  <c r="R282"/>
  <c r="P282"/>
  <c r="BI279"/>
  <c r="BH279"/>
  <c r="BG279"/>
  <c r="BF279"/>
  <c r="T279"/>
  <c r="R279"/>
  <c r="P279"/>
  <c r="BI275"/>
  <c r="BH275"/>
  <c r="BG275"/>
  <c r="BF275"/>
  <c r="T275"/>
  <c r="T274"/>
  <c r="R275"/>
  <c r="R274"/>
  <c r="P275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0"/>
  <c r="BH250"/>
  <c r="BG250"/>
  <c r="BF250"/>
  <c r="T250"/>
  <c r="R250"/>
  <c r="P250"/>
  <c r="BI247"/>
  <c r="BH247"/>
  <c r="BG247"/>
  <c r="BF247"/>
  <c r="T247"/>
  <c r="R247"/>
  <c r="P247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2"/>
  <c r="BH122"/>
  <c r="BG122"/>
  <c r="BF122"/>
  <c r="T122"/>
  <c r="R122"/>
  <c r="P122"/>
  <c r="BI119"/>
  <c r="BH119"/>
  <c r="BG119"/>
  <c r="BF119"/>
  <c r="T119"/>
  <c r="R119"/>
  <c r="P119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55"/>
  <c r="J17"/>
  <c r="J12"/>
  <c r="J52"/>
  <c r="E7"/>
  <c r="E48"/>
  <c i="6" r="J37"/>
  <c r="J36"/>
  <c i="1" r="AY59"/>
  <c i="6" r="J35"/>
  <c i="1" r="AX59"/>
  <c i="6" r="BI347"/>
  <c r="BH347"/>
  <c r="BG347"/>
  <c r="BF347"/>
  <c r="T347"/>
  <c r="T346"/>
  <c r="R347"/>
  <c r="R346"/>
  <c r="P347"/>
  <c r="P346"/>
  <c r="BI345"/>
  <c r="BH345"/>
  <c r="BG345"/>
  <c r="BF345"/>
  <c r="T345"/>
  <c r="R345"/>
  <c r="P345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5"/>
  <c r="BH335"/>
  <c r="BG335"/>
  <c r="BF335"/>
  <c r="T335"/>
  <c r="R335"/>
  <c r="P335"/>
  <c r="BI334"/>
  <c r="BH334"/>
  <c r="BG334"/>
  <c r="BF334"/>
  <c r="T334"/>
  <c r="R334"/>
  <c r="P334"/>
  <c r="BI331"/>
  <c r="BH331"/>
  <c r="BG331"/>
  <c r="BF331"/>
  <c r="T331"/>
  <c r="R331"/>
  <c r="P331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7"/>
  <c r="BH287"/>
  <c r="BG287"/>
  <c r="BF287"/>
  <c r="T287"/>
  <c r="T286"/>
  <c r="R287"/>
  <c r="R286"/>
  <c r="P287"/>
  <c r="P286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16"/>
  <c r="BH116"/>
  <c r="BG116"/>
  <c r="BF116"/>
  <c r="T116"/>
  <c r="R116"/>
  <c r="P116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J90"/>
  <c r="J89"/>
  <c r="F89"/>
  <c r="F87"/>
  <c r="E85"/>
  <c r="J55"/>
  <c r="J54"/>
  <c r="F54"/>
  <c r="F52"/>
  <c r="E50"/>
  <c r="J18"/>
  <c r="E18"/>
  <c r="F55"/>
  <c r="J17"/>
  <c r="J12"/>
  <c r="J87"/>
  <c r="E7"/>
  <c r="E48"/>
  <c i="5" r="J37"/>
  <c r="J36"/>
  <c i="1" r="AY58"/>
  <c i="5" r="J35"/>
  <c i="1" r="AX58"/>
  <c i="5" r="BI316"/>
  <c r="BH316"/>
  <c r="BG316"/>
  <c r="BF316"/>
  <c r="T316"/>
  <c r="T315"/>
  <c r="R316"/>
  <c r="R315"/>
  <c r="P316"/>
  <c r="P315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4"/>
  <c r="BH304"/>
  <c r="BG304"/>
  <c r="BF304"/>
  <c r="T304"/>
  <c r="R304"/>
  <c r="P304"/>
  <c r="BI303"/>
  <c r="BH303"/>
  <c r="BG303"/>
  <c r="BF303"/>
  <c r="T303"/>
  <c r="R303"/>
  <c r="P303"/>
  <c r="BI300"/>
  <c r="BH300"/>
  <c r="BG300"/>
  <c r="BF300"/>
  <c r="T300"/>
  <c r="R300"/>
  <c r="P300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1"/>
  <c r="BH271"/>
  <c r="BG271"/>
  <c r="BF271"/>
  <c r="T271"/>
  <c r="T270"/>
  <c r="R271"/>
  <c r="R270"/>
  <c r="P271"/>
  <c r="P270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J90"/>
  <c r="J89"/>
  <c r="F89"/>
  <c r="F87"/>
  <c r="E85"/>
  <c r="J55"/>
  <c r="J54"/>
  <c r="F54"/>
  <c r="F52"/>
  <c r="E50"/>
  <c r="J18"/>
  <c r="E18"/>
  <c r="F55"/>
  <c r="J17"/>
  <c r="J12"/>
  <c r="J87"/>
  <c r="E7"/>
  <c r="E83"/>
  <c i="4" r="J37"/>
  <c r="J36"/>
  <c i="1" r="AY57"/>
  <c i="4" r="J35"/>
  <c i="1" r="AX57"/>
  <c i="4" r="BI310"/>
  <c r="BH310"/>
  <c r="BG310"/>
  <c r="BF310"/>
  <c r="T310"/>
  <c r="T309"/>
  <c r="R310"/>
  <c r="R309"/>
  <c r="P310"/>
  <c r="P309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302"/>
  <c r="BH302"/>
  <c r="BG302"/>
  <c r="BF302"/>
  <c r="T302"/>
  <c r="R302"/>
  <c r="P302"/>
  <c r="BI298"/>
  <c r="BH298"/>
  <c r="BG298"/>
  <c r="BF298"/>
  <c r="T298"/>
  <c r="R298"/>
  <c r="P298"/>
  <c r="BI297"/>
  <c r="BH297"/>
  <c r="BG297"/>
  <c r="BF297"/>
  <c r="T297"/>
  <c r="R297"/>
  <c r="P297"/>
  <c r="BI294"/>
  <c r="BH294"/>
  <c r="BG294"/>
  <c r="BF294"/>
  <c r="T294"/>
  <c r="R294"/>
  <c r="P294"/>
  <c r="BI290"/>
  <c r="BH290"/>
  <c r="BG290"/>
  <c r="BF290"/>
  <c r="T290"/>
  <c r="T289"/>
  <c r="R290"/>
  <c r="R289"/>
  <c r="P290"/>
  <c r="P289"/>
  <c r="BI286"/>
  <c r="BH286"/>
  <c r="BG286"/>
  <c r="BF286"/>
  <c r="T286"/>
  <c r="R286"/>
  <c r="P286"/>
  <c r="BI283"/>
  <c r="BH283"/>
  <c r="BG283"/>
  <c r="BF283"/>
  <c r="T283"/>
  <c r="R283"/>
  <c r="P283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4"/>
  <c r="BH104"/>
  <c r="BG104"/>
  <c r="BF104"/>
  <c r="T104"/>
  <c r="R104"/>
  <c r="P104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55"/>
  <c r="J17"/>
  <c r="J12"/>
  <c r="J52"/>
  <c r="E7"/>
  <c r="E81"/>
  <c i="3" r="J37"/>
  <c r="J36"/>
  <c i="1" r="AY56"/>
  <c i="3" r="J35"/>
  <c i="1" r="AX56"/>
  <c i="3" r="BI308"/>
  <c r="BH308"/>
  <c r="BG308"/>
  <c r="BF308"/>
  <c r="T308"/>
  <c r="T307"/>
  <c r="R308"/>
  <c r="R307"/>
  <c r="P308"/>
  <c r="P307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6"/>
  <c r="BH296"/>
  <c r="BG296"/>
  <c r="BF296"/>
  <c r="T296"/>
  <c r="R296"/>
  <c r="P296"/>
  <c r="BI295"/>
  <c r="BH295"/>
  <c r="BG295"/>
  <c r="BF295"/>
  <c r="T295"/>
  <c r="R295"/>
  <c r="P295"/>
  <c r="BI292"/>
  <c r="BH292"/>
  <c r="BG292"/>
  <c r="BF292"/>
  <c r="T292"/>
  <c r="R292"/>
  <c r="P292"/>
  <c r="BI288"/>
  <c r="BH288"/>
  <c r="BG288"/>
  <c r="BF288"/>
  <c r="T288"/>
  <c r="T287"/>
  <c r="R288"/>
  <c r="R287"/>
  <c r="P288"/>
  <c r="P287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R117"/>
  <c r="P117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55"/>
  <c r="J17"/>
  <c r="J12"/>
  <c r="J52"/>
  <c r="E7"/>
  <c r="E80"/>
  <c i="2" r="J37"/>
  <c r="J36"/>
  <c i="1" r="AY55"/>
  <c i="2" r="J35"/>
  <c i="1" r="AX55"/>
  <c i="2" r="BI337"/>
  <c r="BH337"/>
  <c r="BG337"/>
  <c r="BF337"/>
  <c r="T337"/>
  <c r="T336"/>
  <c r="R337"/>
  <c r="R336"/>
  <c r="P337"/>
  <c r="P336"/>
  <c r="BI335"/>
  <c r="BH335"/>
  <c r="BG335"/>
  <c r="BF335"/>
  <c r="T335"/>
  <c r="R335"/>
  <c r="P335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5"/>
  <c r="BH325"/>
  <c r="BG325"/>
  <c r="BF325"/>
  <c r="T325"/>
  <c r="R325"/>
  <c r="P325"/>
  <c r="BI324"/>
  <c r="BH324"/>
  <c r="BG324"/>
  <c r="BF324"/>
  <c r="T324"/>
  <c r="R324"/>
  <c r="P324"/>
  <c r="BI321"/>
  <c r="BH321"/>
  <c r="BG321"/>
  <c r="BF321"/>
  <c r="T321"/>
  <c r="R321"/>
  <c r="P321"/>
  <c r="BI317"/>
  <c r="BH317"/>
  <c r="BG317"/>
  <c r="BF317"/>
  <c r="T317"/>
  <c r="T316"/>
  <c r="R317"/>
  <c r="R316"/>
  <c r="P317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1"/>
  <c r="BH291"/>
  <c r="BG291"/>
  <c r="BF291"/>
  <c r="T291"/>
  <c r="R291"/>
  <c r="P291"/>
  <c r="BI288"/>
  <c r="BH288"/>
  <c r="BG288"/>
  <c r="BF288"/>
  <c r="T288"/>
  <c r="R288"/>
  <c r="P288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58"/>
  <c r="BH258"/>
  <c r="BG258"/>
  <c r="BF258"/>
  <c r="T258"/>
  <c r="R258"/>
  <c r="P258"/>
  <c r="BI253"/>
  <c r="BH253"/>
  <c r="BG253"/>
  <c r="BF253"/>
  <c r="T253"/>
  <c r="R253"/>
  <c r="P253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2"/>
  <c r="BH232"/>
  <c r="BG232"/>
  <c r="BF232"/>
  <c r="T232"/>
  <c r="R232"/>
  <c r="P232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84"/>
  <c r="E7"/>
  <c r="E48"/>
  <c i="1" r="L50"/>
  <c r="AM50"/>
  <c r="AM49"/>
  <c r="L49"/>
  <c r="AM47"/>
  <c r="L47"/>
  <c r="L45"/>
  <c r="L44"/>
  <c i="2" r="BK295"/>
  <c i="3" r="BK274"/>
  <c r="BK271"/>
  <c i="4" r="J175"/>
  <c i="5" r="BK199"/>
  <c r="J259"/>
  <c i="6" r="BK251"/>
  <c r="J96"/>
  <c i="9" r="J254"/>
  <c r="BK190"/>
  <c i="7" r="BK106"/>
  <c i="8" r="BK285"/>
  <c r="J174"/>
  <c i="9" r="BK265"/>
  <c i="10" r="BK286"/>
  <c r="BK310"/>
  <c i="2" r="BK218"/>
  <c i="3" r="BK185"/>
  <c i="4" r="J303"/>
  <c i="5" r="BK285"/>
  <c r="J237"/>
  <c i="6" r="BK335"/>
  <c i="7" r="J93"/>
  <c i="8" r="BK286"/>
  <c i="9" r="BK320"/>
  <c r="BK328"/>
  <c i="10" r="J108"/>
  <c r="J178"/>
  <c i="3" r="J251"/>
  <c i="4" r="BK142"/>
  <c i="5" r="BK316"/>
  <c i="6" r="BK139"/>
  <c r="BK182"/>
  <c i="7" r="J247"/>
  <c r="BK287"/>
  <c i="8" r="BK280"/>
  <c r="BK157"/>
  <c i="9" r="BK261"/>
  <c i="10" r="J229"/>
  <c r="J211"/>
  <c i="2" r="BK107"/>
  <c i="3" r="BK279"/>
  <c r="BK100"/>
  <c i="4" r="J110"/>
  <c i="5" r="BK283"/>
  <c i="6" r="J228"/>
  <c i="7" r="J254"/>
  <c i="2" r="BK176"/>
  <c i="3" r="J255"/>
  <c i="4" r="BK303"/>
  <c r="BK94"/>
  <c i="5" r="BK207"/>
  <c i="6" r="J275"/>
  <c r="BK342"/>
  <c i="7" r="BK180"/>
  <c i="8" r="BK163"/>
  <c r="BK99"/>
  <c i="9" r="BK164"/>
  <c i="10" r="J111"/>
  <c i="2" r="J222"/>
  <c r="BK141"/>
  <c i="3" r="BK121"/>
  <c i="4" r="J297"/>
  <c i="5" r="J182"/>
  <c r="J233"/>
  <c i="2" r="BK241"/>
  <c r="BK103"/>
  <c i="3" r="BK295"/>
  <c r="J204"/>
  <c i="4" r="J310"/>
  <c i="5" r="J280"/>
  <c i="6" r="BK312"/>
  <c i="7" r="BK143"/>
  <c r="J231"/>
  <c i="8" r="J280"/>
  <c i="9" r="J164"/>
  <c i="10" r="J191"/>
  <c r="J241"/>
  <c i="2" r="BK300"/>
  <c i="3" r="J222"/>
  <c i="4" r="BK261"/>
  <c r="BK210"/>
  <c i="5" r="J203"/>
  <c r="BK255"/>
  <c i="6" r="BK331"/>
  <c r="J262"/>
  <c i="7" r="J180"/>
  <c i="8" r="BK161"/>
  <c i="9" r="J240"/>
  <c r="BK249"/>
  <c i="10" r="BK298"/>
  <c i="2" r="J226"/>
  <c r="J317"/>
  <c r="BK131"/>
  <c i="3" r="J100"/>
  <c i="5" r="J207"/>
  <c r="BK257"/>
  <c i="6" r="J154"/>
  <c i="4" r="J142"/>
  <c i="5" r="J100"/>
  <c i="6" r="J190"/>
  <c i="7" r="BK119"/>
  <c i="8" r="J273"/>
  <c i="9" r="J190"/>
  <c i="10" r="BK231"/>
  <c i="2" r="BK248"/>
  <c r="J93"/>
  <c i="3" r="BK148"/>
  <c r="J166"/>
  <c i="4" r="BK175"/>
  <c i="5" r="BK191"/>
  <c r="J283"/>
  <c i="6" r="J139"/>
  <c r="J324"/>
  <c i="7" r="J218"/>
  <c i="9" r="J186"/>
  <c i="10" r="J164"/>
  <c i="7" r="J293"/>
  <c i="8" r="BK208"/>
  <c i="9" r="J131"/>
  <c r="BK101"/>
  <c i="10" r="BK154"/>
  <c r="J276"/>
  <c i="2" r="BK95"/>
  <c i="3" r="BK284"/>
  <c i="4" r="J267"/>
  <c i="5" r="BK311"/>
  <c i="6" r="J317"/>
  <c r="J278"/>
  <c i="8" r="J236"/>
  <c i="9" r="J265"/>
  <c r="J134"/>
  <c i="10" r="J195"/>
  <c i="2" r="BK99"/>
  <c r="J253"/>
  <c i="3" r="J300"/>
  <c i="4" r="BK164"/>
  <c i="5" r="J114"/>
  <c i="6" r="J271"/>
  <c i="7" r="BK183"/>
  <c r="J275"/>
  <c i="8" r="J293"/>
  <c r="BK291"/>
  <c i="9" r="BK263"/>
  <c r="J144"/>
  <c i="10" r="J294"/>
  <c r="BK95"/>
  <c i="2" r="J127"/>
  <c r="BK332"/>
  <c i="3" r="BK296"/>
  <c r="J179"/>
  <c i="4" r="J214"/>
  <c i="6" r="J342"/>
  <c r="BK308"/>
  <c i="2" r="BK238"/>
  <c i="3" r="J236"/>
  <c i="4" r="BK196"/>
  <c r="BK286"/>
  <c i="5" r="BK100"/>
  <c i="6" r="BK259"/>
  <c r="BK103"/>
  <c i="7" r="J241"/>
  <c i="8" r="J266"/>
  <c i="9" r="BK292"/>
  <c r="J326"/>
  <c i="10" r="J251"/>
  <c i="2" r="J185"/>
  <c i="3" r="J131"/>
  <c i="4" r="BK106"/>
  <c i="5" r="BK241"/>
  <c i="6" r="J203"/>
  <c r="J245"/>
  <c i="7" r="BK203"/>
  <c i="8" r="BK253"/>
  <c i="9" r="J328"/>
  <c i="10" r="BK303"/>
  <c r="BK169"/>
  <c i="2" r="BK298"/>
  <c i="3" r="BK262"/>
  <c i="4" r="BK266"/>
  <c r="J104"/>
  <c i="5" r="BK117"/>
  <c r="J121"/>
  <c i="2" r="J232"/>
  <c r="J307"/>
  <c i="3" r="BK288"/>
  <c r="J235"/>
  <c i="4" r="BK199"/>
  <c i="5" r="BK262"/>
  <c r="J314"/>
  <c i="6" r="BK193"/>
  <c r="BK280"/>
  <c i="7" r="BK221"/>
  <c i="8" r="J180"/>
  <c r="J204"/>
  <c i="9" r="J325"/>
  <c i="10" r="BK134"/>
  <c i="2" r="J110"/>
  <c r="J330"/>
  <c i="3" r="BK179"/>
  <c i="4" r="J94"/>
  <c i="5" r="J279"/>
  <c i="6" r="J280"/>
  <c r="J314"/>
  <c i="7" r="BK283"/>
  <c r="J287"/>
  <c i="8" r="J108"/>
  <c i="9" r="BK313"/>
  <c r="BK333"/>
  <c i="10" r="BK263"/>
  <c r="BK251"/>
  <c i="2" r="BK273"/>
  <c r="J325"/>
  <c i="3" r="BK188"/>
  <c r="J103"/>
  <c r="BK154"/>
  <c i="4" r="J250"/>
  <c i="5" r="J195"/>
  <c r="J303"/>
  <c i="6" r="J308"/>
  <c i="7" r="BK103"/>
  <c i="8" r="J167"/>
  <c i="9" r="J253"/>
  <c i="10" r="J267"/>
  <c r="J303"/>
  <c i="6" r="J255"/>
  <c i="8" r="J288"/>
  <c i="9" r="J271"/>
  <c i="10" r="J234"/>
  <c i="7" r="J279"/>
  <c i="8" r="BK174"/>
  <c i="9" r="BK179"/>
  <c i="10" r="BK234"/>
  <c i="2" r="BK297"/>
  <c i="3" r="BK124"/>
  <c i="4" r="BK270"/>
  <c r="J96"/>
  <c i="5" r="J219"/>
  <c i="6" r="BK304"/>
  <c r="J340"/>
  <c i="8" r="J258"/>
  <c r="BK236"/>
  <c i="9" r="BK161"/>
  <c i="10" r="J95"/>
  <c i="2" r="J279"/>
  <c i="3" r="BK272"/>
  <c i="2" r="BK210"/>
  <c i="3" r="J154"/>
  <c i="4" r="BK268"/>
  <c r="J116"/>
  <c i="6" r="J230"/>
  <c r="BK126"/>
  <c i="2" r="BK267"/>
  <c i="3" r="J274"/>
  <c r="BK192"/>
  <c i="4" r="J222"/>
  <c i="6" r="J247"/>
  <c r="J175"/>
  <c i="7" r="J122"/>
  <c r="J99"/>
  <c i="8" r="J291"/>
  <c r="J196"/>
  <c i="9" r="J158"/>
  <c i="10" r="BK157"/>
  <c i="2" r="BK232"/>
  <c r="BK324"/>
  <c r="BK134"/>
  <c i="4" r="BK283"/>
  <c i="5" r="J295"/>
  <c r="J311"/>
  <c r="J106"/>
  <c i="6" r="BK106"/>
  <c r="BK236"/>
  <c i="7" r="J271"/>
  <c r="BK282"/>
  <c i="8" r="J228"/>
  <c r="BK218"/>
  <c i="9" r="BK294"/>
  <c r="BK321"/>
  <c r="BK251"/>
  <c i="10" r="J93"/>
  <c i="2" r="BK243"/>
  <c r="J178"/>
  <c i="3" r="J216"/>
  <c r="J146"/>
  <c r="J266"/>
  <c i="4" r="J286"/>
  <c r="J199"/>
  <c i="5" r="BK275"/>
  <c r="BK231"/>
  <c r="BK195"/>
  <c i="6" r="J251"/>
  <c i="2" r="J236"/>
  <c r="BK195"/>
  <c r="BK173"/>
  <c i="3" r="BK93"/>
  <c r="BK161"/>
  <c i="4" r="J258"/>
  <c r="BK214"/>
  <c i="5" r="BK132"/>
  <c r="BK229"/>
  <c r="BK169"/>
  <c i="6" r="BK268"/>
  <c r="BK170"/>
  <c i="7" r="J170"/>
  <c r="J161"/>
  <c i="8" r="BK277"/>
  <c r="J127"/>
  <c i="9" r="BK186"/>
  <c i="10" r="J297"/>
  <c r="J139"/>
  <c i="2" r="BK244"/>
  <c r="BK93"/>
  <c i="3" r="J117"/>
  <c r="J229"/>
  <c i="4" r="J169"/>
  <c i="5" r="J287"/>
  <c r="BK121"/>
  <c i="6" r="J215"/>
  <c r="J106"/>
  <c r="BK175"/>
  <c i="7" r="J255"/>
  <c r="BK163"/>
  <c i="8" r="BK93"/>
  <c r="J192"/>
  <c i="9" r="J273"/>
  <c r="J251"/>
  <c r="BK271"/>
  <c i="10" r="J298"/>
  <c r="BK245"/>
  <c i="2" r="BK281"/>
  <c r="BK206"/>
  <c i="3" r="BK245"/>
  <c i="10" r="BK105"/>
  <c i="2" r="BK337"/>
  <c i="3" r="BK264"/>
  <c r="J262"/>
  <c r="BK243"/>
  <c i="4" r="BK297"/>
  <c r="J149"/>
  <c i="5" r="BK167"/>
  <c i="6" r="BK190"/>
  <c r="J199"/>
  <c i="7" r="BK239"/>
  <c r="J265"/>
  <c i="8" r="BK266"/>
  <c i="9" r="J261"/>
  <c r="BK303"/>
  <c i="10" r="J166"/>
  <c r="BK182"/>
  <c i="2" r="J267"/>
  <c r="J273"/>
  <c i="3" r="BK236"/>
  <c r="J168"/>
  <c i="4" r="BK277"/>
  <c r="J268"/>
  <c r="J277"/>
  <c i="5" r="J215"/>
  <c r="J164"/>
  <c r="J132"/>
  <c i="6" r="BK340"/>
  <c r="J347"/>
  <c i="7" r="J97"/>
  <c i="8" r="BK147"/>
  <c i="9" r="BK247"/>
  <c i="10" r="BK149"/>
  <c i="7" r="J106"/>
  <c i="8" r="J232"/>
  <c r="J121"/>
  <c r="BK167"/>
  <c i="9" r="J205"/>
  <c r="BK97"/>
  <c i="10" r="BK151"/>
  <c r="J269"/>
  <c i="2" r="J248"/>
  <c i="3" r="J136"/>
  <c i="4" r="J206"/>
  <c r="J179"/>
  <c r="J106"/>
  <c i="5" r="J152"/>
  <c i="6" r="J157"/>
  <c r="J297"/>
  <c i="7" r="J177"/>
  <c i="8" r="BK144"/>
  <c r="J171"/>
  <c i="9" r="J213"/>
  <c r="BK254"/>
  <c i="10" r="J151"/>
  <c r="BK128"/>
  <c i="2" r="BK198"/>
  <c r="BK329"/>
  <c i="3" r="BK235"/>
  <c r="J226"/>
  <c i="5" r="J211"/>
  <c r="J267"/>
  <c r="J134"/>
  <c i="6" r="BK230"/>
  <c r="J172"/>
  <c i="7" r="BK233"/>
  <c r="J119"/>
  <c i="8" r="J188"/>
  <c r="J103"/>
  <c i="9" r="J218"/>
  <c r="BK309"/>
  <c i="10" r="J125"/>
  <c r="J308"/>
  <c i="2" r="J295"/>
  <c r="BK321"/>
  <c r="BK178"/>
  <c i="3" r="J151"/>
  <c i="4" r="J233"/>
  <c r="J228"/>
  <c r="J202"/>
  <c i="5" r="J167"/>
  <c i="6" r="BK177"/>
  <c r="J180"/>
  <c i="2" r="J230"/>
  <c r="J156"/>
  <c i="3" r="J292"/>
  <c r="J148"/>
  <c i="4" r="BK218"/>
  <c r="J298"/>
  <c i="6" r="BK142"/>
  <c r="BK262"/>
  <c i="7" r="J215"/>
  <c i="8" r="J106"/>
  <c r="BK215"/>
  <c r="J247"/>
  <c i="9" r="J238"/>
  <c i="10" r="BK241"/>
  <c r="J223"/>
  <c i="2" r="BK277"/>
  <c r="J335"/>
  <c i="3" r="BK276"/>
  <c r="J253"/>
  <c i="4" r="BK248"/>
  <c r="BK233"/>
  <c i="5" r="BK304"/>
  <c i="6" r="BK297"/>
  <c i="7" r="BK260"/>
  <c i="8" r="J269"/>
  <c i="9" r="BK218"/>
  <c r="J306"/>
  <c i="10" r="J278"/>
  <c i="2" r="BK214"/>
  <c r="J313"/>
  <c i="3" r="BK136"/>
  <c i="4" r="BK185"/>
  <c r="J113"/>
  <c i="5" r="J169"/>
  <c i="2" r="J210"/>
  <c i="3" r="J220"/>
  <c r="BK292"/>
  <c i="4" r="BK275"/>
  <c r="J166"/>
  <c i="5" r="J316"/>
  <c r="BK162"/>
  <c i="6" r="BK180"/>
  <c r="J223"/>
  <c i="7" r="BK247"/>
  <c i="8" r="BK230"/>
  <c i="9" r="J298"/>
  <c i="10" r="BK260"/>
  <c i="2" r="BK171"/>
  <c r="BK313"/>
  <c i="3" r="J270"/>
  <c r="BK212"/>
  <c i="4" r="BK252"/>
  <c i="5" r="BK271"/>
  <c r="BK178"/>
  <c i="6" r="J321"/>
  <c i="7" r="J258"/>
  <c i="8" r="J93"/>
  <c r="J221"/>
  <c i="9" r="J317"/>
  <c r="J177"/>
  <c i="10" r="J137"/>
  <c i="2" r="J161"/>
  <c r="J302"/>
  <c i="3" r="BK231"/>
  <c r="J196"/>
  <c i="4" r="J185"/>
  <c i="5" r="J149"/>
  <c i="6" r="J339"/>
  <c r="J160"/>
  <c r="BK310"/>
  <c i="7" r="BK109"/>
  <c r="J282"/>
  <c i="8" r="J252"/>
  <c r="BK261"/>
  <c i="9" r="J296"/>
  <c r="J331"/>
  <c i="10" r="BK294"/>
  <c r="BK178"/>
  <c i="2" r="J297"/>
  <c i="3" r="BK134"/>
  <c r="J301"/>
  <c i="4" r="J210"/>
  <c r="J128"/>
  <c i="5" r="BK308"/>
  <c i="6" r="J130"/>
  <c r="BK154"/>
  <c i="7" r="BK224"/>
  <c r="J221"/>
  <c i="8" r="J158"/>
  <c i="9" r="J174"/>
  <c i="10" r="BK297"/>
  <c i="2" r="J241"/>
  <c r="J189"/>
  <c i="3" r="J124"/>
  <c i="4" r="BK250"/>
  <c i="5" r="J174"/>
  <c r="J103"/>
  <c i="6" r="BK321"/>
  <c i="7" r="J203"/>
  <c i="9" r="J287"/>
  <c r="J146"/>
  <c i="7" r="BK158"/>
  <c i="8" r="BK238"/>
  <c r="BK293"/>
  <c i="9" r="J222"/>
  <c i="10" r="J157"/>
  <c r="BK271"/>
  <c i="2" r="BK302"/>
  <c i="3" r="J303"/>
  <c i="4" r="J151"/>
  <c r="BK240"/>
  <c i="5" r="BK174"/>
  <c i="6" r="BK293"/>
  <c r="BK247"/>
  <c i="7" r="BK255"/>
  <c i="8" r="J130"/>
  <c i="9" r="J195"/>
  <c r="BK127"/>
  <c i="10" r="BK99"/>
  <c i="2" r="BK113"/>
  <c r="BK156"/>
  <c i="3" r="BK200"/>
  <c i="5" r="J222"/>
  <c r="J293"/>
  <c i="6" r="J334"/>
  <c r="BK199"/>
  <c i="7" r="J109"/>
  <c r="J128"/>
  <c i="8" r="J163"/>
  <c i="9" r="BK253"/>
  <c r="BK156"/>
  <c i="10" r="BK225"/>
  <c r="J310"/>
  <c i="2" r="BK279"/>
  <c r="J300"/>
  <c i="3" r="BK222"/>
  <c i="4" r="BK265"/>
  <c r="BK256"/>
  <c i="5" r="BK279"/>
  <c i="6" r="BK215"/>
  <c i="2" r="J258"/>
  <c r="J141"/>
  <c r="J298"/>
  <c i="3" r="BK216"/>
  <c i="4" r="J100"/>
  <c i="5" r="J254"/>
  <c i="6" r="J226"/>
  <c r="J193"/>
  <c i="7" r="J133"/>
  <c i="8" r="BK171"/>
  <c r="BK252"/>
  <c i="9" r="BK240"/>
  <c r="BK296"/>
  <c i="10" r="BK166"/>
  <c i="2" r="BK296"/>
  <c i="3" r="BK300"/>
  <c i="4" r="BK244"/>
  <c i="5" r="BK290"/>
  <c r="J252"/>
  <c i="6" r="BK345"/>
  <c i="7" r="BK241"/>
  <c r="BK149"/>
  <c i="8" r="BK258"/>
  <c r="BK106"/>
  <c i="9" r="J301"/>
  <c r="BK326"/>
  <c i="10" r="J128"/>
  <c i="2" r="BK127"/>
  <c i="3" r="BK270"/>
  <c i="4" r="BK166"/>
  <c i="7" r="J143"/>
  <c r="BK254"/>
  <c i="8" r="BK142"/>
  <c i="9" r="BK131"/>
  <c r="J250"/>
  <c r="BK158"/>
  <c i="10" r="BK269"/>
  <c r="J185"/>
  <c i="2" r="BK330"/>
  <c i="3" r="J295"/>
  <c r="J245"/>
  <c i="4" r="BK258"/>
  <c i="5" r="BK188"/>
  <c r="BK248"/>
  <c i="6" r="J310"/>
  <c r="BK264"/>
  <c i="7" r="BK250"/>
  <c r="BK131"/>
  <c i="8" r="BK256"/>
  <c r="J147"/>
  <c i="9" r="J226"/>
  <c r="BK144"/>
  <c i="10" r="BK195"/>
  <c r="BK188"/>
  <c i="2" r="BK291"/>
  <c r="BK226"/>
  <c r="J107"/>
  <c i="3" r="J97"/>
  <c i="4" r="BK294"/>
  <c i="5" r="BK264"/>
  <c r="BK277"/>
  <c r="BK267"/>
  <c i="6" r="J293"/>
  <c r="BK196"/>
  <c i="7" r="BK191"/>
  <c r="BK211"/>
  <c i="8" r="BK288"/>
  <c r="BK121"/>
  <c r="J263"/>
  <c i="9" r="J108"/>
  <c r="BK226"/>
  <c r="J280"/>
  <c i="10" r="BK108"/>
  <c r="BK278"/>
  <c i="2" r="J164"/>
  <c i="3" r="BK131"/>
  <c r="BK163"/>
  <c i="4" r="BK290"/>
  <c i="5" r="BK164"/>
  <c i="6" r="J196"/>
  <c r="J283"/>
  <c i="7" r="BK256"/>
  <c r="J233"/>
  <c i="8" r="J277"/>
  <c i="9" r="BK141"/>
  <c i="10" r="BK219"/>
  <c r="BK203"/>
  <c i="1" r="AS54"/>
  <c i="4" r="J275"/>
  <c i="5" r="BK252"/>
  <c r="J257"/>
  <c i="6" r="J301"/>
  <c r="BK152"/>
  <c i="8" r="J161"/>
  <c i="9" r="J247"/>
  <c i="7" r="BK243"/>
  <c r="BK141"/>
  <c i="9" r="BK306"/>
  <c r="J127"/>
  <c i="10" r="BK191"/>
  <c r="BK139"/>
  <c i="3" r="BK182"/>
  <c i="4" r="BK110"/>
  <c r="BK222"/>
  <c i="5" r="BK259"/>
  <c i="6" r="BK317"/>
  <c i="7" r="BK265"/>
  <c i="8" r="J118"/>
  <c r="BK158"/>
  <c i="9" r="BK205"/>
  <c i="10" r="J219"/>
  <c r="J199"/>
  <c i="2" r="J332"/>
  <c i="3" r="J200"/>
  <c r="BK117"/>
  <c i="5" r="BK106"/>
  <c r="J271"/>
  <c i="6" r="BK283"/>
  <c r="BK172"/>
  <c i="7" r="J141"/>
  <c i="8" r="J281"/>
  <c r="J215"/>
  <c i="9" r="J156"/>
  <c i="10" r="J154"/>
  <c r="BK93"/>
  <c i="2" r="BK161"/>
  <c i="3" r="J161"/>
  <c r="J212"/>
  <c i="4" r="J308"/>
  <c r="J144"/>
  <c i="6" r="J268"/>
  <c i="7" r="J163"/>
  <c i="2" r="BK325"/>
  <c i="3" r="J264"/>
  <c i="4" r="BK100"/>
  <c r="BK202"/>
  <c i="6" r="BK301"/>
  <c r="BK324"/>
  <c i="7" r="BK293"/>
  <c i="8" r="BK254"/>
  <c i="9" r="J192"/>
  <c r="J161"/>
  <c i="10" r="J103"/>
  <c i="2" r="J206"/>
  <c i="3" r="J306"/>
  <c i="4" r="BK272"/>
  <c r="BK113"/>
  <c i="5" r="J188"/>
  <c i="6" r="BK278"/>
  <c r="BK271"/>
  <c i="7" r="BK128"/>
  <c r="J199"/>
  <c i="8" r="BK196"/>
  <c r="BK130"/>
  <c i="9" r="BK172"/>
  <c i="10" r="J105"/>
  <c r="J273"/>
  <c i="2" r="BK192"/>
  <c r="BK335"/>
  <c i="3" r="J175"/>
  <c i="4" r="BK242"/>
  <c r="J265"/>
  <c i="5" r="J275"/>
  <c r="J229"/>
  <c i="6" r="BK347"/>
  <c i="2" r="BK310"/>
  <c r="BK185"/>
  <c i="3" r="J281"/>
  <c i="4" r="J132"/>
  <c r="BK188"/>
  <c i="5" r="BK172"/>
  <c r="J290"/>
  <c i="6" r="J259"/>
  <c i="7" r="J288"/>
  <c i="8" r="BK251"/>
  <c i="9" r="J236"/>
  <c r="J244"/>
  <c i="2" r="J244"/>
  <c r="BK110"/>
  <c i="3" r="BK103"/>
  <c i="4" r="J294"/>
  <c i="5" r="J146"/>
  <c i="6" r="BK326"/>
  <c r="BK203"/>
  <c i="7" r="BK93"/>
  <c i="8" r="BK103"/>
  <c r="J208"/>
  <c i="9" r="J198"/>
  <c i="10" r="J302"/>
  <c r="J225"/>
  <c i="2" r="J247"/>
  <c i="3" r="BK253"/>
  <c i="4" r="BK144"/>
  <c i="5" r="J191"/>
  <c r="BK293"/>
  <c i="6" r="J186"/>
  <c r="BK130"/>
  <c i="7" r="BK174"/>
  <c r="BK199"/>
  <c i="8" r="BK269"/>
  <c i="9" r="BK273"/>
  <c i="10" r="J243"/>
  <c i="2" r="J305"/>
  <c i="9" r="BK201"/>
  <c i="10" r="BK207"/>
  <c i="7" r="BK161"/>
  <c i="10" r="J231"/>
  <c i="2" r="BK288"/>
  <c i="3" r="BK247"/>
  <c r="J208"/>
  <c i="4" r="BK125"/>
  <c i="5" r="J277"/>
  <c r="BK254"/>
  <c i="6" r="J170"/>
  <c i="7" r="BK263"/>
  <c i="8" r="J240"/>
  <c r="J254"/>
  <c i="9" r="BK250"/>
  <c i="10" r="BK229"/>
  <c i="2" r="J198"/>
  <c r="J245"/>
  <c i="3" r="BK146"/>
  <c i="4" r="J139"/>
  <c i="5" r="BK152"/>
  <c i="6" r="BK300"/>
  <c r="BK275"/>
  <c i="7" r="J260"/>
  <c i="8" r="J142"/>
  <c r="BK281"/>
  <c i="9" r="J179"/>
  <c r="J263"/>
  <c i="10" r="BK302"/>
  <c r="J249"/>
  <c i="2" r="J310"/>
  <c i="3" r="BK306"/>
  <c i="4" r="BK169"/>
  <c r="J157"/>
  <c i="6" r="BK223"/>
  <c r="BK219"/>
  <c i="2" r="J144"/>
  <c r="J291"/>
  <c i="3" r="J233"/>
  <c i="4" r="J252"/>
  <c r="BK154"/>
  <c i="6" r="J273"/>
  <c r="J270"/>
  <c i="7" r="J250"/>
  <c i="8" r="BK97"/>
  <c r="BK204"/>
  <c i="9" r="BK317"/>
  <c i="10" r="J169"/>
  <c r="J260"/>
  <c i="2" r="BK271"/>
  <c r="BK258"/>
  <c i="3" r="BK166"/>
  <c i="4" r="J266"/>
  <c r="BK191"/>
  <c i="6" r="J100"/>
  <c r="J236"/>
  <c i="7" r="BK215"/>
  <c r="BK156"/>
  <c i="8" r="J286"/>
  <c i="9" r="J201"/>
  <c i="10" r="J134"/>
  <c i="2" r="J192"/>
  <c r="J195"/>
  <c i="3" r="J93"/>
  <c i="4" r="J218"/>
  <c i="5" r="BK233"/>
  <c r="J309"/>
  <c i="7" r="BK177"/>
  <c i="2" r="J269"/>
  <c r="J321"/>
  <c i="3" r="J231"/>
  <c i="4" r="J182"/>
  <c r="BK228"/>
  <c i="5" r="J264"/>
  <c i="6" r="J152"/>
  <c r="J291"/>
  <c i="7" r="BK207"/>
  <c i="8" r="J97"/>
  <c i="9" r="BK111"/>
  <c r="BK198"/>
  <c i="10" r="BK215"/>
  <c i="2" r="BK158"/>
  <c i="3" r="J296"/>
  <c r="BK208"/>
  <c i="4" r="J98"/>
  <c i="3" r="BK229"/>
  <c i="4" r="J242"/>
  <c i="5" r="BK295"/>
  <c i="6" r="BK306"/>
  <c r="BK186"/>
  <c i="7" r="J235"/>
  <c r="BK275"/>
  <c i="8" r="J230"/>
  <c r="J238"/>
  <c i="9" r="BK244"/>
  <c r="BK195"/>
  <c i="10" r="J245"/>
  <c i="2" r="J113"/>
  <c i="3" r="J232"/>
  <c i="4" r="BK171"/>
  <c r="BK182"/>
  <c i="5" r="BK114"/>
  <c r="J262"/>
  <c i="6" r="J233"/>
  <c r="BK245"/>
  <c i="7" r="J146"/>
  <c i="8" r="J99"/>
  <c i="9" r="J93"/>
  <c i="10" r="BK253"/>
  <c r="BK290"/>
  <c i="2" r="J271"/>
  <c i="3" r="BK151"/>
  <c r="J192"/>
  <c i="4" r="BK206"/>
  <c i="5" r="J253"/>
  <c r="BK149"/>
  <c r="BK182"/>
  <c i="6" r="J331"/>
  <c r="BK233"/>
  <c i="8" r="J177"/>
  <c i="9" r="BK104"/>
  <c r="BK331"/>
  <c i="7" r="BK271"/>
  <c i="8" r="BK118"/>
  <c r="BK244"/>
  <c i="9" r="BK287"/>
  <c i="10" r="J283"/>
  <c i="2" r="J277"/>
  <c i="3" r="BK220"/>
  <c i="4" r="BK230"/>
  <c i="5" r="J231"/>
  <c r="J308"/>
  <c i="6" r="BK228"/>
  <c i="7" r="J174"/>
  <c i="8" r="BK200"/>
  <c i="9" r="J111"/>
  <c r="J291"/>
  <c i="10" r="BK199"/>
  <c i="2" r="J158"/>
  <c r="J134"/>
  <c i="3" r="BK308"/>
  <c i="5" r="BK185"/>
  <c r="BK203"/>
  <c i="6" r="BK207"/>
  <c r="J326"/>
  <c i="7" r="BK97"/>
  <c i="8" r="J218"/>
  <c r="BK184"/>
  <c i="9" r="J303"/>
  <c i="10" r="BK273"/>
  <c r="J182"/>
  <c i="6" r="BK287"/>
  <c i="7" r="J103"/>
  <c r="J224"/>
  <c i="8" r="BK108"/>
  <c i="9" r="J292"/>
  <c r="BK213"/>
  <c i="10" r="BK243"/>
  <c i="2" r="J218"/>
  <c r="J146"/>
  <c i="3" r="BK168"/>
  <c i="4" r="J191"/>
  <c r="J302"/>
  <c i="5" r="BK239"/>
  <c i="6" r="BK339"/>
  <c r="J287"/>
  <c i="7" r="J156"/>
  <c r="BK187"/>
  <c i="8" r="BK273"/>
  <c i="9" r="BK174"/>
  <c i="10" r="J263"/>
  <c i="5" r="J117"/>
  <c i="6" r="J103"/>
  <c i="7" r="BK288"/>
  <c i="8" r="J261"/>
  <c i="9" r="BK230"/>
  <c r="BK93"/>
  <c i="10" r="BK171"/>
  <c i="2" r="BK230"/>
  <c r="BK305"/>
  <c i="4" r="J230"/>
  <c r="J171"/>
  <c i="5" r="BK211"/>
  <c r="BK300"/>
  <c i="6" r="J182"/>
  <c r="BK269"/>
  <c i="8" r="J157"/>
  <c i="9" r="J172"/>
  <c r="J309"/>
  <c i="10" r="BK268"/>
  <c i="2" r="BK269"/>
  <c r="J296"/>
  <c i="3" r="J276"/>
  <c i="4" r="J248"/>
  <c i="5" r="J248"/>
  <c r="J185"/>
  <c i="6" r="BK255"/>
  <c r="J243"/>
  <c i="7" r="J187"/>
  <c r="J158"/>
  <c i="8" r="J144"/>
  <c i="9" r="BK325"/>
  <c r="BK291"/>
  <c r="J141"/>
  <c i="10" r="J286"/>
  <c i="3" r="BK233"/>
  <c i="4" r="J261"/>
  <c r="BK267"/>
  <c i="5" r="BK280"/>
  <c r="J304"/>
  <c i="6" r="J264"/>
  <c r="BK295"/>
  <c i="7" r="BK258"/>
  <c r="J207"/>
  <c i="9" r="BK269"/>
  <c r="BK192"/>
  <c i="2" r="BK317"/>
  <c i="3" r="J288"/>
  <c i="4" r="J244"/>
  <c r="BK139"/>
  <c i="5" r="BK237"/>
  <c i="6" r="J116"/>
  <c r="J300"/>
  <c i="7" r="J211"/>
  <c i="9" r="J97"/>
  <c r="BK293"/>
  <c i="7" r="J191"/>
  <c i="8" r="BK192"/>
  <c r="BK132"/>
  <c i="9" r="J294"/>
  <c r="BK285"/>
  <c i="2" r="J214"/>
  <c i="3" r="BK303"/>
  <c r="BK255"/>
  <c i="4" r="BK179"/>
  <c i="5" r="BK96"/>
  <c r="J172"/>
  <c i="7" r="J268"/>
  <c i="8" r="BK180"/>
  <c i="9" r="J113"/>
  <c i="10" r="BK249"/>
  <c r="BK111"/>
  <c i="2" r="BK307"/>
  <c i="3" r="J284"/>
  <c i="5" r="BK245"/>
  <c i="6" r="J211"/>
  <c r="J304"/>
  <c i="7" r="BK235"/>
  <c i="8" r="BK247"/>
  <c r="J285"/>
  <c i="9" r="J293"/>
  <c r="J104"/>
  <c i="10" r="J215"/>
  <c i="2" r="J288"/>
  <c i="3" r="J243"/>
  <c r="J182"/>
  <c i="4" r="J283"/>
  <c i="5" r="BK134"/>
  <c i="6" r="J126"/>
  <c i="7" r="J131"/>
  <c i="2" r="J281"/>
  <c r="J171"/>
  <c i="3" r="BK97"/>
  <c i="4" r="BK128"/>
  <c i="5" r="BK253"/>
  <c i="6" r="J295"/>
  <c r="BK273"/>
  <c i="7" r="BK195"/>
  <c r="BK99"/>
  <c i="8" r="J150"/>
  <c i="9" r="J230"/>
  <c r="BK177"/>
  <c i="10" r="BK267"/>
  <c r="BK283"/>
  <c i="2" r="J238"/>
  <c i="5" r="J199"/>
  <c i="6" r="J207"/>
  <c i="7" r="J243"/>
  <c r="BK268"/>
  <c i="8" r="J184"/>
  <c i="9" r="J269"/>
  <c i="10" r="J271"/>
  <c r="J253"/>
  <c i="2" r="BK236"/>
  <c i="3" r="BK266"/>
  <c i="4" r="BK132"/>
  <c r="BK151"/>
  <c i="5" r="BK287"/>
  <c r="BK303"/>
  <c i="2" r="BK245"/>
  <c r="J202"/>
  <c i="3" r="J279"/>
  <c i="4" r="BK149"/>
  <c i="5" r="BK219"/>
  <c r="J255"/>
  <c i="6" r="J142"/>
  <c r="J345"/>
  <c i="7" r="J290"/>
  <c i="8" r="J244"/>
  <c r="J251"/>
  <c i="9" r="BK280"/>
  <c i="10" r="BK211"/>
  <c i="2" r="J173"/>
  <c r="BK146"/>
  <c i="3" r="J163"/>
  <c i="4" r="BK305"/>
  <c i="5" r="J129"/>
  <c i="6" r="BK291"/>
  <c r="BK211"/>
  <c i="7" r="J183"/>
  <c r="J149"/>
  <c i="8" r="BK221"/>
  <c i="9" r="J313"/>
  <c r="J320"/>
  <c i="10" r="BK185"/>
  <c r="BK308"/>
  <c i="2" r="BK253"/>
  <c r="J95"/>
  <c i="3" r="J121"/>
  <c i="4" r="BK98"/>
  <c i="5" r="BK144"/>
  <c i="6" r="J335"/>
  <c r="J306"/>
  <c r="BK253"/>
  <c i="7" r="J263"/>
  <c r="BK218"/>
  <c i="8" r="J132"/>
  <c r="BK188"/>
  <c i="9" r="J209"/>
  <c r="BK113"/>
  <c i="10" r="BK103"/>
  <c r="J203"/>
  <c i="2" r="J324"/>
  <c i="3" r="J272"/>
  <c i="4" r="J125"/>
  <c r="J256"/>
  <c i="5" r="J241"/>
  <c r="BK129"/>
  <c i="6" r="BK334"/>
  <c r="BK116"/>
  <c i="7" r="BK122"/>
  <c i="8" r="BK177"/>
  <c i="9" r="BK146"/>
  <c i="10" r="J290"/>
  <c i="2" r="J329"/>
  <c r="BK222"/>
  <c i="3" r="J308"/>
  <c r="BK301"/>
  <c i="4" r="BK157"/>
  <c r="J290"/>
  <c r="J188"/>
  <c i="5" r="BK309"/>
  <c i="6" r="BK226"/>
  <c r="J269"/>
  <c r="J177"/>
  <c i="7" r="BK133"/>
  <c i="8" r="BK240"/>
  <c i="9" r="BK301"/>
  <c i="7" r="BK146"/>
  <c r="BK170"/>
  <c i="8" r="BK228"/>
  <c i="9" r="BK238"/>
  <c r="BK134"/>
  <c i="10" r="J268"/>
  <c r="BK305"/>
  <c i="2" r="BK247"/>
  <c i="3" r="BK204"/>
  <c r="J185"/>
  <c i="4" r="J270"/>
  <c i="3" r="BK251"/>
  <c i="5" r="J300"/>
  <c r="BK215"/>
  <c i="6" r="J219"/>
  <c i="4" r="BK116"/>
  <c i="5" r="J178"/>
  <c i="6" r="BK314"/>
  <c i="7" r="J283"/>
  <c i="2" r="BK144"/>
  <c r="J131"/>
  <c i="3" r="BK281"/>
  <c r="BK196"/>
  <c i="4" r="BK96"/>
  <c r="J164"/>
  <c i="6" r="J144"/>
  <c r="BK123"/>
  <c r="BK157"/>
  <c i="7" r="J195"/>
  <c r="J256"/>
  <c i="8" r="BK212"/>
  <c r="BK232"/>
  <c i="9" r="BK222"/>
  <c r="J285"/>
  <c r="J333"/>
  <c i="10" r="J188"/>
  <c r="BK137"/>
  <c i="2" r="J103"/>
  <c i="3" r="BK175"/>
  <c r="BK232"/>
  <c i="4" r="BK298"/>
  <c r="J196"/>
  <c i="5" r="BK314"/>
  <c r="BK103"/>
  <c i="6" r="BK96"/>
  <c r="BK144"/>
  <c i="7" r="J295"/>
  <c i="8" r="BK263"/>
  <c i="9" r="J249"/>
  <c i="10" r="BK223"/>
  <c r="J99"/>
  <c i="2" r="BK164"/>
  <c r="J99"/>
  <c i="3" r="BK226"/>
  <c i="4" r="J272"/>
  <c i="5" r="BK146"/>
  <c r="J162"/>
  <c i="2" r="BK202"/>
  <c r="J337"/>
  <c i="3" r="J247"/>
  <c i="4" r="BK308"/>
  <c r="BK302"/>
  <c i="5" r="J239"/>
  <c i="6" r="BK270"/>
  <c r="BK160"/>
  <c i="7" r="J239"/>
  <c i="8" r="J212"/>
  <c i="9" r="BK298"/>
  <c i="10" r="J171"/>
  <c i="2" r="J176"/>
  <c i="3" r="J188"/>
  <c i="4" r="J154"/>
  <c r="J240"/>
  <c i="5" r="J285"/>
  <c r="J245"/>
  <c i="6" r="J253"/>
  <c i="7" r="BK231"/>
  <c r="BK290"/>
  <c i="8" r="J253"/>
  <c r="J200"/>
  <c i="9" r="BK209"/>
  <c r="J321"/>
  <c i="10" r="BK164"/>
  <c r="J305"/>
  <c i="2" r="J243"/>
  <c r="BK189"/>
  <c i="3" r="J134"/>
  <c i="4" r="BK104"/>
  <c i="5" r="J96"/>
  <c r="J144"/>
  <c i="6" r="J312"/>
  <c r="BK100"/>
  <c i="7" r="BK279"/>
  <c i="8" r="BK150"/>
  <c r="BK127"/>
  <c i="9" r="BK108"/>
  <c r="BK236"/>
  <c i="10" r="BK276"/>
  <c r="J149"/>
  <c i="3" r="J271"/>
  <c i="4" r="BK310"/>
  <c r="J305"/>
  <c i="5" r="BK222"/>
  <c i="6" r="J123"/>
  <c r="BK243"/>
  <c i="7" r="BK295"/>
  <c i="8" r="J256"/>
  <c i="9" r="J101"/>
  <c i="10" r="BK125"/>
  <c r="J207"/>
  <c i="2" l="1" r="T92"/>
  <c r="T191"/>
  <c r="BK299"/>
  <c r="J299"/>
  <c r="J65"/>
  <c r="BK328"/>
  <c r="J328"/>
  <c r="J69"/>
  <c i="3" r="P191"/>
  <c i="4" r="P181"/>
  <c r="P195"/>
  <c r="T201"/>
  <c r="R301"/>
  <c i="5" r="BK95"/>
  <c r="J95"/>
  <c r="J61"/>
  <c r="T221"/>
  <c r="P289"/>
  <c i="6" r="BK192"/>
  <c r="J192"/>
  <c r="J62"/>
  <c r="T225"/>
  <c r="P316"/>
  <c r="BK338"/>
  <c r="J338"/>
  <c r="J72"/>
  <c i="7" r="T92"/>
  <c r="T176"/>
  <c r="BK257"/>
  <c r="J257"/>
  <c r="J65"/>
  <c r="BK278"/>
  <c r="J278"/>
  <c r="J68"/>
  <c i="8" r="R183"/>
  <c r="BK276"/>
  <c i="9" r="T92"/>
  <c r="R204"/>
  <c r="P295"/>
  <c r="BK316"/>
  <c i="2" r="T240"/>
  <c i="3" r="T92"/>
  <c r="P181"/>
  <c r="P273"/>
  <c r="BK299"/>
  <c r="J299"/>
  <c r="J69"/>
  <c i="4" r="BK232"/>
  <c r="J232"/>
  <c r="J65"/>
  <c i="5" r="R184"/>
  <c r="P256"/>
  <c r="BK307"/>
  <c r="J307"/>
  <c r="J72"/>
  <c i="6" r="R192"/>
  <c r="P272"/>
  <c r="T316"/>
  <c i="7" r="P217"/>
  <c r="T278"/>
  <c i="8" r="BK92"/>
  <c r="BK173"/>
  <c r="J173"/>
  <c r="J62"/>
  <c r="BK255"/>
  <c r="J255"/>
  <c r="J65"/>
  <c i="9" r="BK194"/>
  <c r="J194"/>
  <c r="J62"/>
  <c r="P194"/>
  <c r="T194"/>
  <c r="BK295"/>
  <c r="J295"/>
  <c r="J65"/>
  <c r="R316"/>
  <c i="2" r="R240"/>
  <c i="3" r="BK92"/>
  <c r="J92"/>
  <c r="J61"/>
  <c r="T228"/>
  <c r="T291"/>
  <c i="4" r="P201"/>
  <c r="T269"/>
  <c i="5" r="T95"/>
  <c r="P194"/>
  <c r="BK274"/>
  <c r="J274"/>
  <c r="J68"/>
  <c r="P299"/>
  <c i="6" r="BK95"/>
  <c r="J95"/>
  <c r="J61"/>
  <c r="R202"/>
  <c r="R290"/>
  <c r="T338"/>
  <c i="7" r="P92"/>
  <c r="P186"/>
  <c r="R286"/>
  <c i="8" r="T214"/>
  <c i="9" r="T246"/>
  <c r="R324"/>
  <c i="10" r="R92"/>
  <c i="2" r="BK240"/>
  <c r="J240"/>
  <c r="J64"/>
  <c r="T320"/>
  <c i="3" r="T191"/>
  <c i="4" r="R93"/>
  <c r="R232"/>
  <c r="BK293"/>
  <c r="J293"/>
  <c r="J69"/>
  <c i="5" r="BK194"/>
  <c r="J194"/>
  <c r="J63"/>
  <c r="T256"/>
  <c r="BK289"/>
  <c r="J289"/>
  <c r="J69"/>
  <c r="P307"/>
  <c i="6" r="P225"/>
  <c r="T290"/>
  <c r="T289"/>
  <c r="P338"/>
  <c i="7" r="BK92"/>
  <c r="J92"/>
  <c r="J61"/>
  <c r="T186"/>
  <c i="8" r="T183"/>
  <c r="T276"/>
  <c i="9" r="BK92"/>
  <c r="J92"/>
  <c r="J61"/>
  <c r="R194"/>
  <c i="10" r="T184"/>
  <c i="2" r="R92"/>
  <c r="R191"/>
  <c r="R299"/>
  <c r="T328"/>
  <c i="4" r="P93"/>
  <c r="BK201"/>
  <c r="J201"/>
  <c r="J64"/>
  <c r="BK269"/>
  <c r="J269"/>
  <c r="J66"/>
  <c r="R293"/>
  <c r="R292"/>
  <c i="5" r="BK256"/>
  <c r="J256"/>
  <c r="J65"/>
  <c r="T307"/>
  <c i="6" r="P192"/>
  <c r="R272"/>
  <c r="R316"/>
  <c i="7" r="T217"/>
  <c i="8" r="P92"/>
  <c r="P173"/>
  <c r="P255"/>
  <c r="R276"/>
  <c i="9" r="BK246"/>
  <c r="J246"/>
  <c r="J64"/>
  <c r="T324"/>
  <c i="10" r="BK184"/>
  <c r="J184"/>
  <c r="J62"/>
  <c r="P233"/>
  <c i="2" r="T201"/>
  <c r="P320"/>
  <c i="3" r="R92"/>
  <c r="R181"/>
  <c r="BK273"/>
  <c r="J273"/>
  <c r="J65"/>
  <c r="R291"/>
  <c i="4" r="BK181"/>
  <c r="J181"/>
  <c r="J62"/>
  <c r="P232"/>
  <c r="P293"/>
  <c i="5" r="P95"/>
  <c r="R221"/>
  <c r="T289"/>
  <c i="6" r="R95"/>
  <c r="BK202"/>
  <c r="J202"/>
  <c r="J63"/>
  <c r="BK272"/>
  <c r="J272"/>
  <c r="J65"/>
  <c r="BK316"/>
  <c r="J316"/>
  <c r="J69"/>
  <c r="R338"/>
  <c i="7" r="R92"/>
  <c r="R186"/>
  <c r="T286"/>
  <c i="8" r="T92"/>
  <c r="T173"/>
  <c r="R255"/>
  <c r="P284"/>
  <c i="9" r="R92"/>
  <c r="T204"/>
  <c r="BK324"/>
  <c r="J324"/>
  <c r="J69"/>
  <c i="10" r="P194"/>
  <c r="R270"/>
  <c i="2" r="BK201"/>
  <c r="J201"/>
  <c r="J63"/>
  <c r="T299"/>
  <c r="R320"/>
  <c i="3" r="R191"/>
  <c r="P291"/>
  <c i="4" r="BK93"/>
  <c r="T232"/>
  <c r="BK301"/>
  <c r="J301"/>
  <c r="J70"/>
  <c i="5" r="P184"/>
  <c r="T194"/>
  <c r="T274"/>
  <c r="T273"/>
  <c r="R299"/>
  <c i="6" r="T95"/>
  <c r="T202"/>
  <c r="P290"/>
  <c r="P289"/>
  <c r="R330"/>
  <c r="R329"/>
  <c i="7" r="P176"/>
  <c r="P257"/>
  <c r="P278"/>
  <c i="8" r="P183"/>
  <c i="9" r="P92"/>
  <c r="BK204"/>
  <c r="J204"/>
  <c r="J63"/>
  <c r="T295"/>
  <c r="P316"/>
  <c i="10" r="T92"/>
  <c r="BK233"/>
  <c r="J233"/>
  <c r="J64"/>
  <c i="2" r="BK92"/>
  <c r="R201"/>
  <c r="P328"/>
  <c i="3" r="P92"/>
  <c r="BK181"/>
  <c r="J181"/>
  <c r="J62"/>
  <c r="T181"/>
  <c r="R273"/>
  <c i="4" r="R181"/>
  <c r="R195"/>
  <c r="R269"/>
  <c r="T293"/>
  <c i="5" r="BK184"/>
  <c r="J184"/>
  <c r="J62"/>
  <c r="R194"/>
  <c r="P274"/>
  <c r="P273"/>
  <c r="T299"/>
  <c r="T298"/>
  <c i="6" r="BK225"/>
  <c r="J225"/>
  <c r="J64"/>
  <c r="BK290"/>
  <c r="BK289"/>
  <c r="J289"/>
  <c r="J67"/>
  <c r="T330"/>
  <c r="T329"/>
  <c i="7" r="BK176"/>
  <c r="J176"/>
  <c r="J62"/>
  <c i="8" r="BK214"/>
  <c r="J214"/>
  <c r="J64"/>
  <c r="P276"/>
  <c r="P275"/>
  <c i="10" r="T194"/>
  <c r="P270"/>
  <c r="P293"/>
  <c i="2" r="BK191"/>
  <c r="J191"/>
  <c r="J62"/>
  <c r="P191"/>
  <c r="P299"/>
  <c r="R328"/>
  <c i="3" r="BK191"/>
  <c r="J191"/>
  <c r="J63"/>
  <c r="T273"/>
  <c r="P299"/>
  <c i="4" r="T181"/>
  <c r="T195"/>
  <c r="P269"/>
  <c r="P301"/>
  <c i="5" r="R95"/>
  <c r="P221"/>
  <c r="R289"/>
  <c i="6" r="P95"/>
  <c r="T192"/>
  <c r="T272"/>
  <c r="BK330"/>
  <c r="J330"/>
  <c r="J71"/>
  <c i="7" r="BK217"/>
  <c r="J217"/>
  <c r="J64"/>
  <c r="R278"/>
  <c r="R277"/>
  <c i="8" r="P214"/>
  <c r="R284"/>
  <c i="9" r="P246"/>
  <c r="P324"/>
  <c i="10" r="P184"/>
  <c r="T233"/>
  <c r="T293"/>
  <c i="3" r="BK228"/>
  <c r="J228"/>
  <c r="J64"/>
  <c r="R299"/>
  <c i="4" r="T93"/>
  <c r="T92"/>
  <c r="BK195"/>
  <c r="J195"/>
  <c r="J63"/>
  <c r="R201"/>
  <c r="T301"/>
  <c i="5" r="BK221"/>
  <c r="J221"/>
  <c r="J64"/>
  <c r="R274"/>
  <c r="R273"/>
  <c r="BK299"/>
  <c r="J299"/>
  <c r="J71"/>
  <c i="6" r="R225"/>
  <c r="P330"/>
  <c r="P329"/>
  <c i="7" r="R176"/>
  <c r="R257"/>
  <c r="P286"/>
  <c i="8" r="R214"/>
  <c r="BK284"/>
  <c r="J284"/>
  <c r="J69"/>
  <c i="10" r="P92"/>
  <c r="P91"/>
  <c r="R184"/>
  <c r="R233"/>
  <c i="2" r="P240"/>
  <c r="BK320"/>
  <c r="J320"/>
  <c r="J68"/>
  <c i="3" r="P228"/>
  <c r="T299"/>
  <c i="5" r="T184"/>
  <c r="R256"/>
  <c r="R307"/>
  <c i="6" r="P202"/>
  <c i="7" r="R217"/>
  <c i="8" r="R92"/>
  <c r="R91"/>
  <c r="R173"/>
  <c r="T255"/>
  <c r="T284"/>
  <c i="9" r="P204"/>
  <c r="R295"/>
  <c r="T316"/>
  <c r="T315"/>
  <c i="10" r="BK92"/>
  <c r="J92"/>
  <c r="J61"/>
  <c r="BK194"/>
  <c r="J194"/>
  <c r="J63"/>
  <c r="BK270"/>
  <c r="J270"/>
  <c r="J65"/>
  <c r="R293"/>
  <c r="R301"/>
  <c i="2" r="P92"/>
  <c r="P91"/>
  <c r="P201"/>
  <c i="3" r="R228"/>
  <c r="BK291"/>
  <c i="7" r="BK186"/>
  <c r="J186"/>
  <c r="J63"/>
  <c r="T257"/>
  <c r="BK286"/>
  <c r="J286"/>
  <c r="J69"/>
  <c i="8" r="BK183"/>
  <c r="J183"/>
  <c r="J63"/>
  <c i="9" r="R246"/>
  <c i="10" r="R194"/>
  <c r="T270"/>
  <c r="BK293"/>
  <c r="BK301"/>
  <c r="J301"/>
  <c r="J69"/>
  <c r="P301"/>
  <c r="T301"/>
  <c i="2" r="BK336"/>
  <c r="J336"/>
  <c r="J70"/>
  <c i="4" r="BK289"/>
  <c r="J289"/>
  <c r="J67"/>
  <c i="7" r="BK294"/>
  <c r="J294"/>
  <c r="J70"/>
  <c r="BK274"/>
  <c r="J274"/>
  <c r="J66"/>
  <c i="5" r="BK315"/>
  <c r="J315"/>
  <c r="J73"/>
  <c i="3" r="BK307"/>
  <c r="J307"/>
  <c r="J70"/>
  <c i="9" r="BK312"/>
  <c r="J312"/>
  <c r="J66"/>
  <c i="3" r="BK287"/>
  <c r="J287"/>
  <c r="J66"/>
  <c i="8" r="BK272"/>
  <c r="J272"/>
  <c r="J66"/>
  <c i="10" r="BK289"/>
  <c r="J289"/>
  <c r="J66"/>
  <c i="6" r="BK346"/>
  <c r="J346"/>
  <c r="J73"/>
  <c i="8" r="BK292"/>
  <c r="J292"/>
  <c r="J70"/>
  <c i="4" r="BK309"/>
  <c r="J309"/>
  <c r="J71"/>
  <c i="5" r="BK270"/>
  <c r="J270"/>
  <c r="J66"/>
  <c i="6" r="BK286"/>
  <c r="J286"/>
  <c r="J66"/>
  <c i="9" r="BK332"/>
  <c r="J332"/>
  <c r="J70"/>
  <c i="2" r="BK316"/>
  <c r="J316"/>
  <c r="J66"/>
  <c i="10" r="BK309"/>
  <c r="J309"/>
  <c r="J70"/>
  <c r="BE108"/>
  <c r="BE134"/>
  <c r="BE149"/>
  <c r="BE154"/>
  <c r="BE157"/>
  <c r="BE297"/>
  <c r="E48"/>
  <c r="BE185"/>
  <c r="BE195"/>
  <c r="BE203"/>
  <c r="BE243"/>
  <c i="9" r="BK91"/>
  <c r="J316"/>
  <c r="J68"/>
  <c i="10" r="F55"/>
  <c r="BE95"/>
  <c r="BE99"/>
  <c r="BE105"/>
  <c r="BE125"/>
  <c r="BE151"/>
  <c r="BE164"/>
  <c r="BE166"/>
  <c r="BE188"/>
  <c r="BE229"/>
  <c r="BE310"/>
  <c r="J52"/>
  <c r="BE103"/>
  <c r="BE169"/>
  <c r="BE225"/>
  <c r="BE263"/>
  <c r="BE273"/>
  <c r="BE283"/>
  <c r="BE211"/>
  <c r="BE215"/>
  <c r="BE223"/>
  <c r="BE251"/>
  <c r="BE298"/>
  <c r="BE308"/>
  <c r="BE182"/>
  <c r="BE234"/>
  <c r="BE111"/>
  <c r="BE137"/>
  <c r="BE253"/>
  <c r="BE260"/>
  <c r="BE267"/>
  <c r="BE271"/>
  <c r="BE294"/>
  <c r="BE171"/>
  <c r="BE207"/>
  <c r="BE268"/>
  <c r="BE278"/>
  <c r="BE191"/>
  <c r="BE231"/>
  <c r="BE245"/>
  <c r="BE249"/>
  <c r="BE276"/>
  <c r="BE290"/>
  <c r="BE303"/>
  <c r="BE128"/>
  <c r="BE139"/>
  <c r="BE178"/>
  <c r="BE219"/>
  <c r="BE241"/>
  <c r="BE269"/>
  <c r="BE286"/>
  <c r="BE93"/>
  <c r="BE199"/>
  <c r="BE302"/>
  <c r="BE305"/>
  <c i="9" r="BE131"/>
  <c r="BE156"/>
  <c r="BE195"/>
  <c r="BE205"/>
  <c r="BE261"/>
  <c r="BE309"/>
  <c r="J52"/>
  <c r="BE101"/>
  <c r="BE179"/>
  <c r="BE111"/>
  <c r="BE127"/>
  <c r="BE134"/>
  <c r="BE146"/>
  <c r="BE158"/>
  <c r="BE174"/>
  <c r="BE296"/>
  <c r="BE333"/>
  <c i="8" r="J276"/>
  <c r="J68"/>
  <c i="9" r="E48"/>
  <c r="BE93"/>
  <c r="BE108"/>
  <c r="BE190"/>
  <c r="BE198"/>
  <c r="BE230"/>
  <c r="BE240"/>
  <c r="BE263"/>
  <c r="BE265"/>
  <c r="BE273"/>
  <c r="BE326"/>
  <c r="BE328"/>
  <c i="8" r="J92"/>
  <c r="J61"/>
  <c i="9" r="BE222"/>
  <c r="BE236"/>
  <c r="BE251"/>
  <c r="BE287"/>
  <c r="BE317"/>
  <c r="BE331"/>
  <c r="F55"/>
  <c r="BE144"/>
  <c r="BE172"/>
  <c r="BE177"/>
  <c r="BE247"/>
  <c r="BE291"/>
  <c r="BE303"/>
  <c r="BE320"/>
  <c r="BE209"/>
  <c r="BE244"/>
  <c r="BE253"/>
  <c r="BE161"/>
  <c r="BE164"/>
  <c r="BE192"/>
  <c r="BE201"/>
  <c r="BE238"/>
  <c r="BE250"/>
  <c r="BE269"/>
  <c r="BE249"/>
  <c r="BE254"/>
  <c r="BE280"/>
  <c r="BE306"/>
  <c r="BE97"/>
  <c r="BE104"/>
  <c r="BE293"/>
  <c r="BE313"/>
  <c r="BE113"/>
  <c r="BE186"/>
  <c r="BE213"/>
  <c r="BE218"/>
  <c r="BE298"/>
  <c r="BE325"/>
  <c r="BE141"/>
  <c r="BE226"/>
  <c r="BE271"/>
  <c r="BE285"/>
  <c r="BE292"/>
  <c r="BE294"/>
  <c r="BE301"/>
  <c r="BE321"/>
  <c i="8" r="BE144"/>
  <c r="BE218"/>
  <c r="E48"/>
  <c r="BE132"/>
  <c r="BE157"/>
  <c r="BE177"/>
  <c r="BE192"/>
  <c r="BE254"/>
  <c r="BE163"/>
  <c r="BE184"/>
  <c r="BE208"/>
  <c r="BE228"/>
  <c i="7" r="BK277"/>
  <c r="J277"/>
  <c r="J67"/>
  <c i="8" r="F55"/>
  <c r="BE106"/>
  <c r="BE118"/>
  <c r="BE171"/>
  <c r="BE212"/>
  <c r="BE221"/>
  <c r="BE236"/>
  <c r="BE256"/>
  <c r="BE280"/>
  <c r="BE293"/>
  <c r="BE103"/>
  <c r="BE142"/>
  <c r="J84"/>
  <c r="BE97"/>
  <c r="BE121"/>
  <c r="BE150"/>
  <c r="BE167"/>
  <c r="BE244"/>
  <c r="BE252"/>
  <c r="BE269"/>
  <c r="BE93"/>
  <c r="BE99"/>
  <c r="BE196"/>
  <c r="BE238"/>
  <c r="BE247"/>
  <c r="BE253"/>
  <c r="BE258"/>
  <c r="BE261"/>
  <c r="BE263"/>
  <c r="BE266"/>
  <c r="BE285"/>
  <c i="7" r="BK91"/>
  <c r="BK90"/>
  <c r="J90"/>
  <c r="J59"/>
  <c i="8" r="BE174"/>
  <c r="BE204"/>
  <c r="BE215"/>
  <c r="BE288"/>
  <c r="BE127"/>
  <c r="BE130"/>
  <c r="BE158"/>
  <c r="BE161"/>
  <c r="BE180"/>
  <c r="BE232"/>
  <c r="BE240"/>
  <c r="BE291"/>
  <c r="BE108"/>
  <c r="BE147"/>
  <c r="BE200"/>
  <c r="BE251"/>
  <c r="BE281"/>
  <c r="BE286"/>
  <c r="BE188"/>
  <c r="BE230"/>
  <c r="BE273"/>
  <c r="BE277"/>
  <c i="7" r="E80"/>
  <c r="F87"/>
  <c r="BE224"/>
  <c r="BE247"/>
  <c r="BE258"/>
  <c r="BE271"/>
  <c i="6" r="BK94"/>
  <c r="J94"/>
  <c r="J60"/>
  <c i="7" r="BE93"/>
  <c r="BE146"/>
  <c r="BE203"/>
  <c r="BE250"/>
  <c r="BE263"/>
  <c r="BE279"/>
  <c r="BE122"/>
  <c r="BE143"/>
  <c r="BE233"/>
  <c r="BE243"/>
  <c r="BE265"/>
  <c r="BE290"/>
  <c r="BE295"/>
  <c r="BE163"/>
  <c r="BE187"/>
  <c r="BE215"/>
  <c r="BE260"/>
  <c r="BE268"/>
  <c r="BE283"/>
  <c i="6" r="J290"/>
  <c r="J68"/>
  <c i="7" r="BE99"/>
  <c r="BE103"/>
  <c r="BE288"/>
  <c r="BE293"/>
  <c i="6" r="BK329"/>
  <c r="J329"/>
  <c r="J70"/>
  <c i="7" r="BE97"/>
  <c r="BE119"/>
  <c r="BE133"/>
  <c r="BE170"/>
  <c r="BE180"/>
  <c r="BE191"/>
  <c r="BE235"/>
  <c r="BE239"/>
  <c r="BE275"/>
  <c r="BE183"/>
  <c r="BE199"/>
  <c r="BE231"/>
  <c r="BE241"/>
  <c r="BE141"/>
  <c r="BE149"/>
  <c r="BE156"/>
  <c r="BE158"/>
  <c r="BE195"/>
  <c r="BE211"/>
  <c r="BE287"/>
  <c r="BE161"/>
  <c r="BE207"/>
  <c r="BE218"/>
  <c r="J84"/>
  <c r="BE109"/>
  <c r="BE128"/>
  <c r="BE131"/>
  <c r="BE174"/>
  <c r="BE254"/>
  <c r="BE282"/>
  <c r="BE106"/>
  <c r="BE177"/>
  <c r="BE221"/>
  <c r="BE255"/>
  <c r="BE256"/>
  <c i="6" r="BE103"/>
  <c r="BE228"/>
  <c r="BE170"/>
  <c r="BE186"/>
  <c r="BE199"/>
  <c r="BE247"/>
  <c r="BE269"/>
  <c i="5" r="BK273"/>
  <c r="J273"/>
  <c r="J67"/>
  <c i="6" r="BE116"/>
  <c r="BE157"/>
  <c r="BE182"/>
  <c r="BE251"/>
  <c r="BE270"/>
  <c r="BE271"/>
  <c r="BE287"/>
  <c r="BE130"/>
  <c r="BE193"/>
  <c r="BE215"/>
  <c r="BE226"/>
  <c r="BE283"/>
  <c r="BE293"/>
  <c r="BE345"/>
  <c r="BE347"/>
  <c r="BE96"/>
  <c r="BE207"/>
  <c r="BE219"/>
  <c r="BE253"/>
  <c r="BE264"/>
  <c r="BE280"/>
  <c r="BE342"/>
  <c r="F90"/>
  <c r="BE139"/>
  <c r="BE142"/>
  <c r="BE180"/>
  <c r="BE211"/>
  <c r="BE278"/>
  <c r="BE321"/>
  <c r="BE335"/>
  <c i="5" r="BK94"/>
  <c i="6" r="J52"/>
  <c r="BE106"/>
  <c r="BE203"/>
  <c r="BE310"/>
  <c r="BE314"/>
  <c r="BE339"/>
  <c r="BE123"/>
  <c r="BE126"/>
  <c r="BE172"/>
  <c r="BE177"/>
  <c r="BE334"/>
  <c r="E83"/>
  <c r="BE144"/>
  <c r="BE152"/>
  <c r="BE160"/>
  <c r="BE190"/>
  <c r="BE236"/>
  <c r="BE245"/>
  <c r="BE301"/>
  <c r="BE304"/>
  <c r="BE306"/>
  <c r="BE308"/>
  <c r="BE326"/>
  <c r="BE154"/>
  <c r="BE196"/>
  <c r="BE230"/>
  <c r="BE243"/>
  <c r="BE291"/>
  <c r="BE331"/>
  <c r="BE340"/>
  <c r="BE100"/>
  <c r="BE223"/>
  <c r="BE233"/>
  <c r="BE255"/>
  <c r="BE262"/>
  <c r="BE273"/>
  <c r="BE275"/>
  <c r="BE295"/>
  <c r="BE297"/>
  <c r="BE300"/>
  <c r="BE312"/>
  <c r="BE175"/>
  <c r="BE259"/>
  <c r="BE268"/>
  <c r="BE317"/>
  <c r="BE324"/>
  <c i="4" r="J93"/>
  <c r="J61"/>
  <c i="5" r="BE117"/>
  <c r="BE164"/>
  <c r="BE178"/>
  <c r="BE188"/>
  <c r="BE231"/>
  <c r="BE259"/>
  <c r="BE283"/>
  <c r="BE106"/>
  <c r="BE121"/>
  <c r="BE191"/>
  <c r="BE309"/>
  <c r="BE129"/>
  <c r="BE134"/>
  <c r="BE182"/>
  <c r="BE237"/>
  <c r="BE264"/>
  <c r="BE279"/>
  <c r="BE304"/>
  <c r="BE308"/>
  <c r="BE311"/>
  <c r="BE316"/>
  <c r="BE132"/>
  <c r="BE207"/>
  <c r="BE239"/>
  <c r="BE285"/>
  <c r="BE314"/>
  <c r="J52"/>
  <c r="BE103"/>
  <c r="BE152"/>
  <c r="BE169"/>
  <c r="BE241"/>
  <c r="BE252"/>
  <c r="BE253"/>
  <c r="BE275"/>
  <c r="BE280"/>
  <c r="BE293"/>
  <c r="BE303"/>
  <c r="BE149"/>
  <c r="BE167"/>
  <c r="BE233"/>
  <c r="BE271"/>
  <c r="BE300"/>
  <c r="F90"/>
  <c r="BE262"/>
  <c r="BE267"/>
  <c r="BE100"/>
  <c r="BE172"/>
  <c r="BE203"/>
  <c r="BE215"/>
  <c r="BE229"/>
  <c r="BE255"/>
  <c r="BE257"/>
  <c r="E48"/>
  <c r="BE144"/>
  <c r="BE199"/>
  <c r="BE211"/>
  <c r="BE245"/>
  <c r="BE185"/>
  <c r="BE287"/>
  <c r="BE96"/>
  <c r="BE174"/>
  <c r="BE195"/>
  <c r="BE219"/>
  <c r="BE254"/>
  <c r="BE295"/>
  <c i="4" r="BK292"/>
  <c r="J292"/>
  <c r="J68"/>
  <c i="5" r="BE114"/>
  <c r="BE146"/>
  <c r="BE162"/>
  <c r="BE222"/>
  <c r="BE248"/>
  <c r="BE277"/>
  <c r="BE290"/>
  <c i="3" r="BK91"/>
  <c i="4" r="F88"/>
  <c r="BE149"/>
  <c r="BE154"/>
  <c r="BE171"/>
  <c r="BE230"/>
  <c i="3" r="J291"/>
  <c r="J68"/>
  <c i="4" r="BE113"/>
  <c r="BE116"/>
  <c r="BE206"/>
  <c r="BE210"/>
  <c r="BE218"/>
  <c r="BE228"/>
  <c r="BE233"/>
  <c r="BE275"/>
  <c r="BE277"/>
  <c r="BE283"/>
  <c r="BE286"/>
  <c r="BE308"/>
  <c r="BE265"/>
  <c r="BE266"/>
  <c r="BE310"/>
  <c r="BE100"/>
  <c r="BE106"/>
  <c r="BE110"/>
  <c r="BE151"/>
  <c r="BE157"/>
  <c r="BE166"/>
  <c r="BE169"/>
  <c r="BE199"/>
  <c r="BE222"/>
  <c r="BE242"/>
  <c r="BE268"/>
  <c r="BE297"/>
  <c r="BE298"/>
  <c r="BE132"/>
  <c r="BE139"/>
  <c r="BE175"/>
  <c r="BE191"/>
  <c r="BE196"/>
  <c r="BE202"/>
  <c r="BE240"/>
  <c r="BE248"/>
  <c r="BE250"/>
  <c r="BE258"/>
  <c r="BE272"/>
  <c r="J85"/>
  <c r="BE128"/>
  <c r="BE164"/>
  <c r="BE182"/>
  <c r="BE244"/>
  <c r="BE256"/>
  <c r="BE261"/>
  <c r="BE290"/>
  <c r="BE294"/>
  <c r="BE94"/>
  <c r="BE104"/>
  <c r="BE267"/>
  <c r="BE302"/>
  <c r="BE303"/>
  <c r="E48"/>
  <c r="BE96"/>
  <c r="BE98"/>
  <c r="BE125"/>
  <c r="BE142"/>
  <c r="BE144"/>
  <c r="BE179"/>
  <c r="BE185"/>
  <c r="BE188"/>
  <c r="BE214"/>
  <c r="BE252"/>
  <c r="BE270"/>
  <c r="BE305"/>
  <c i="2" r="J92"/>
  <c r="J61"/>
  <c i="3" r="J84"/>
  <c r="BE121"/>
  <c r="BE131"/>
  <c r="BE151"/>
  <c r="BE222"/>
  <c r="BE231"/>
  <c r="BE251"/>
  <c r="BE161"/>
  <c r="BE232"/>
  <c r="BE100"/>
  <c r="BE117"/>
  <c r="BE136"/>
  <c r="BE166"/>
  <c r="BE233"/>
  <c r="BE243"/>
  <c r="BE148"/>
  <c r="BE168"/>
  <c r="BE179"/>
  <c r="BE264"/>
  <c r="BE292"/>
  <c r="BE306"/>
  <c i="2" r="BK319"/>
  <c r="J319"/>
  <c r="J67"/>
  <c i="3" r="E48"/>
  <c r="BE255"/>
  <c r="BE266"/>
  <c r="BE279"/>
  <c r="F87"/>
  <c r="BE154"/>
  <c r="BE235"/>
  <c r="BE262"/>
  <c r="BE295"/>
  <c r="BE124"/>
  <c r="BE182"/>
  <c r="BE200"/>
  <c r="BE281"/>
  <c r="BE296"/>
  <c r="BE308"/>
  <c r="BE196"/>
  <c r="BE208"/>
  <c r="BE216"/>
  <c r="BE236"/>
  <c r="BE245"/>
  <c r="BE253"/>
  <c r="BE271"/>
  <c r="BE274"/>
  <c r="BE303"/>
  <c r="BE192"/>
  <c r="BE212"/>
  <c r="BE220"/>
  <c r="BE247"/>
  <c r="BE288"/>
  <c r="BE301"/>
  <c r="BE93"/>
  <c r="BE97"/>
  <c r="BE134"/>
  <c r="BE146"/>
  <c r="BE175"/>
  <c r="BE185"/>
  <c r="BE284"/>
  <c r="BE103"/>
  <c r="BE163"/>
  <c r="BE188"/>
  <c r="BE204"/>
  <c r="BE226"/>
  <c r="BE229"/>
  <c r="BE270"/>
  <c r="BE272"/>
  <c r="BE276"/>
  <c r="BE300"/>
  <c i="2" r="F55"/>
  <c r="BE107"/>
  <c r="BE232"/>
  <c r="BE238"/>
  <c r="BE241"/>
  <c r="BE258"/>
  <c r="BE277"/>
  <c r="BE192"/>
  <c r="BE210"/>
  <c r="BE295"/>
  <c r="BE302"/>
  <c r="BE310"/>
  <c r="BE325"/>
  <c r="BE330"/>
  <c r="BE335"/>
  <c r="BE337"/>
  <c r="E80"/>
  <c r="BE141"/>
  <c r="BE156"/>
  <c r="BE178"/>
  <c r="BE189"/>
  <c r="BE298"/>
  <c r="J52"/>
  <c r="BE161"/>
  <c r="BE164"/>
  <c r="BE171"/>
  <c r="BE226"/>
  <c r="BE271"/>
  <c r="BE296"/>
  <c r="BE305"/>
  <c r="BE202"/>
  <c r="BE218"/>
  <c r="BE144"/>
  <c r="BE244"/>
  <c r="BE291"/>
  <c r="BE297"/>
  <c r="BE300"/>
  <c r="BE313"/>
  <c r="BE317"/>
  <c r="BE321"/>
  <c r="BE324"/>
  <c r="BE329"/>
  <c r="BE332"/>
  <c r="BE113"/>
  <c r="BE127"/>
  <c r="BE134"/>
  <c r="BE222"/>
  <c r="BE230"/>
  <c r="BE185"/>
  <c r="BE198"/>
  <c r="BE214"/>
  <c r="BE95"/>
  <c r="BE173"/>
  <c r="BE195"/>
  <c r="BE243"/>
  <c r="BE245"/>
  <c r="BE269"/>
  <c r="BE288"/>
  <c r="BE146"/>
  <c r="BE176"/>
  <c r="BE253"/>
  <c r="BE267"/>
  <c r="BE307"/>
  <c r="BE93"/>
  <c r="BE131"/>
  <c r="BE236"/>
  <c r="BE99"/>
  <c r="BE103"/>
  <c r="BE110"/>
  <c r="BE158"/>
  <c r="BE206"/>
  <c r="BE247"/>
  <c r="BE248"/>
  <c r="BE273"/>
  <c r="BE279"/>
  <c r="BE281"/>
  <c i="9" r="J34"/>
  <c i="1" r="AW62"/>
  <c i="6" r="F36"/>
  <c i="1" r="BC59"/>
  <c i="8" r="F35"/>
  <c i="1" r="BB61"/>
  <c i="9" r="F35"/>
  <c i="1" r="BB62"/>
  <c i="9" r="F36"/>
  <c i="1" r="BC62"/>
  <c i="7" r="F37"/>
  <c i="1" r="BD60"/>
  <c i="2" r="F35"/>
  <c i="1" r="BB55"/>
  <c i="4" r="F37"/>
  <c i="1" r="BD57"/>
  <c i="3" r="F35"/>
  <c i="1" r="BB56"/>
  <c i="3" r="J34"/>
  <c i="1" r="AW56"/>
  <c i="2" r="J34"/>
  <c i="1" r="AW55"/>
  <c i="7" r="J34"/>
  <c i="1" r="AW60"/>
  <c i="8" r="F37"/>
  <c i="1" r="BD61"/>
  <c i="5" r="F36"/>
  <c i="1" r="BC58"/>
  <c i="8" r="J34"/>
  <c i="1" r="AW61"/>
  <c i="10" r="F36"/>
  <c i="1" r="BC63"/>
  <c i="6" r="F34"/>
  <c i="1" r="BA59"/>
  <c i="9" r="F34"/>
  <c i="1" r="BA62"/>
  <c i="7" r="F34"/>
  <c i="1" r="BA60"/>
  <c i="6" r="F35"/>
  <c i="1" r="BB59"/>
  <c i="2" r="F37"/>
  <c i="1" r="BD55"/>
  <c i="8" r="F36"/>
  <c i="1" r="BC61"/>
  <c i="3" r="F37"/>
  <c i="1" r="BD56"/>
  <c i="4" r="J34"/>
  <c i="1" r="AW57"/>
  <c i="10" r="F37"/>
  <c i="1" r="BD63"/>
  <c i="8" r="F34"/>
  <c i="1" r="BA61"/>
  <c i="3" r="F34"/>
  <c i="1" r="BA56"/>
  <c i="10" r="J34"/>
  <c i="1" r="AW63"/>
  <c i="7" r="F36"/>
  <c i="1" r="BC60"/>
  <c i="2" r="F36"/>
  <c i="1" r="BC55"/>
  <c i="4" r="F34"/>
  <c i="1" r="BA57"/>
  <c i="9" r="F37"/>
  <c i="1" r="BD62"/>
  <c i="6" r="F37"/>
  <c i="1" r="BD59"/>
  <c i="4" r="F36"/>
  <c i="1" r="BC57"/>
  <c i="4" r="F35"/>
  <c i="1" r="BB57"/>
  <c i="5" r="F37"/>
  <c i="1" r="BD58"/>
  <c i="10" r="F34"/>
  <c i="1" r="BA63"/>
  <c i="5" r="J34"/>
  <c i="1" r="AW58"/>
  <c i="5" r="F35"/>
  <c i="1" r="BB58"/>
  <c i="5" r="F34"/>
  <c i="1" r="BA58"/>
  <c i="6" r="J34"/>
  <c i="1" r="AW59"/>
  <c i="7" r="F35"/>
  <c i="1" r="BB60"/>
  <c i="10" r="F35"/>
  <c i="1" r="BB63"/>
  <c i="2" r="F34"/>
  <c i="1" r="BA55"/>
  <c i="3" r="F36"/>
  <c i="1" r="BC56"/>
  <c i="10" l="1" r="P292"/>
  <c i="2" r="BK91"/>
  <c r="J91"/>
  <c r="J60"/>
  <c i="7" r="P277"/>
  <c i="6" r="P94"/>
  <c r="P93"/>
  <c i="1" r="AU59"/>
  <c i="9" r="P91"/>
  <c i="6" r="R94"/>
  <c i="10" r="BK292"/>
  <c r="J292"/>
  <c r="J67"/>
  <c i="3" r="R91"/>
  <c i="7" r="T277"/>
  <c i="10" r="T91"/>
  <c r="P90"/>
  <c i="1" r="AU63"/>
  <c i="6" r="T94"/>
  <c r="T93"/>
  <c i="8" r="T91"/>
  <c r="P91"/>
  <c r="P90"/>
  <c i="1" r="AU61"/>
  <c i="10" r="R91"/>
  <c i="3" r="T91"/>
  <c i="10" r="R292"/>
  <c r="T292"/>
  <c i="4" r="T292"/>
  <c r="T91"/>
  <c i="9" r="R91"/>
  <c i="7" r="P91"/>
  <c r="P90"/>
  <c i="1" r="AU60"/>
  <c i="9" r="T91"/>
  <c r="T90"/>
  <c i="5" r="R94"/>
  <c r="R93"/>
  <c r="R298"/>
  <c i="3" r="R290"/>
  <c i="2" r="R91"/>
  <c i="3" r="BK290"/>
  <c r="J290"/>
  <c r="J67"/>
  <c i="4" r="P292"/>
  <c r="R92"/>
  <c r="R91"/>
  <c i="2" r="T319"/>
  <c i="5" r="T94"/>
  <c r="T93"/>
  <c i="9" r="BK315"/>
  <c r="J315"/>
  <c r="J67"/>
  <c i="3" r="P290"/>
  <c i="2" r="R319"/>
  <c i="9" r="R315"/>
  <c i="7" r="T91"/>
  <c r="T90"/>
  <c i="3" r="P91"/>
  <c r="P90"/>
  <c i="1" r="AU56"/>
  <c i="9" r="P315"/>
  <c i="7" r="R91"/>
  <c r="R90"/>
  <c i="8" r="BK275"/>
  <c r="J275"/>
  <c r="J67"/>
  <c i="2" r="P319"/>
  <c r="P90"/>
  <c i="1" r="AU55"/>
  <c i="8" r="R275"/>
  <c r="R90"/>
  <c i="6" r="R289"/>
  <c i="5" r="P298"/>
  <c i="3" r="T290"/>
  <c i="4" r="BK92"/>
  <c r="J92"/>
  <c r="J60"/>
  <c i="5" r="P94"/>
  <c r="P93"/>
  <c i="1" r="AU58"/>
  <c i="4" r="P92"/>
  <c r="P91"/>
  <c i="1" r="AU57"/>
  <c i="8" r="T275"/>
  <c r="BK91"/>
  <c r="J91"/>
  <c r="J60"/>
  <c i="2" r="T91"/>
  <c r="T90"/>
  <c i="5" r="BK298"/>
  <c r="J298"/>
  <c r="J70"/>
  <c i="10" r="J293"/>
  <c r="J68"/>
  <c r="BK91"/>
  <c r="BK90"/>
  <c r="J90"/>
  <c r="J59"/>
  <c i="9" r="J91"/>
  <c r="J60"/>
  <c i="7" r="J91"/>
  <c r="J60"/>
  <c i="6" r="BK93"/>
  <c r="J93"/>
  <c r="J59"/>
  <c i="5" r="J94"/>
  <c r="J60"/>
  <c i="4" r="BK91"/>
  <c r="J91"/>
  <c r="J59"/>
  <c i="3" r="J91"/>
  <c r="J60"/>
  <c i="2" r="BK90"/>
  <c r="J90"/>
  <c i="8" r="F33"/>
  <c i="1" r="AZ61"/>
  <c i="7" r="J30"/>
  <c i="1" r="AG60"/>
  <c i="3" r="J33"/>
  <c i="1" r="AV56"/>
  <c r="AT56"/>
  <c i="4" r="F33"/>
  <c i="1" r="AZ57"/>
  <c i="5" r="J33"/>
  <c i="1" r="AV58"/>
  <c r="AT58"/>
  <c i="2" r="F33"/>
  <c i="1" r="AZ55"/>
  <c i="7" r="F33"/>
  <c i="1" r="AZ60"/>
  <c i="2" r="J33"/>
  <c i="1" r="AV55"/>
  <c r="AT55"/>
  <c r="BB54"/>
  <c r="W31"/>
  <c i="4" r="J33"/>
  <c i="1" r="AV57"/>
  <c r="AT57"/>
  <c r="BD54"/>
  <c r="W33"/>
  <c i="7" r="J33"/>
  <c i="1" r="AV60"/>
  <c r="AT60"/>
  <c r="BC54"/>
  <c r="AY54"/>
  <c i="10" r="F33"/>
  <c i="1" r="AZ63"/>
  <c i="8" r="J33"/>
  <c i="1" r="AV61"/>
  <c r="AT61"/>
  <c i="9" r="F33"/>
  <c i="1" r="AZ62"/>
  <c i="2" r="J30"/>
  <c i="1" r="AG55"/>
  <c i="9" r="J33"/>
  <c i="1" r="AV62"/>
  <c r="AT62"/>
  <c i="10" r="J33"/>
  <c i="1" r="AV63"/>
  <c r="AT63"/>
  <c i="6" r="J33"/>
  <c i="1" r="AV59"/>
  <c r="AT59"/>
  <c i="6" r="F33"/>
  <c i="1" r="AZ59"/>
  <c r="BA54"/>
  <c r="AW54"/>
  <c r="AK30"/>
  <c i="5" r="F33"/>
  <c i="1" r="AZ58"/>
  <c i="3" r="F33"/>
  <c i="1" r="AZ56"/>
  <c i="10" l="1" r="R90"/>
  <c i="2" r="R90"/>
  <c i="9" r="R90"/>
  <c i="3" r="T90"/>
  <c i="6" r="R93"/>
  <c i="8" r="T90"/>
  <c i="10" r="T90"/>
  <c i="9" r="P90"/>
  <c i="1" r="AU62"/>
  <c i="3" r="R90"/>
  <c i="5" r="BK93"/>
  <c r="J93"/>
  <c i="8" r="BK90"/>
  <c r="J90"/>
  <c r="J59"/>
  <c i="9" r="BK90"/>
  <c r="J90"/>
  <c i="3" r="BK90"/>
  <c r="J90"/>
  <c r="J59"/>
  <c i="10" r="J91"/>
  <c r="J60"/>
  <c i="1" r="AN60"/>
  <c i="7" r="J39"/>
  <c i="1" r="AN55"/>
  <c i="2" r="J59"/>
  <c r="J39"/>
  <c i="5" r="J30"/>
  <c i="1" r="AG58"/>
  <c i="4" r="J30"/>
  <c i="1" r="AG57"/>
  <c r="AN57"/>
  <c r="AX54"/>
  <c i="6" r="J30"/>
  <c i="1" r="AG59"/>
  <c r="AN59"/>
  <c i="9" r="J30"/>
  <c i="1" r="AG62"/>
  <c i="10" r="J30"/>
  <c i="1" r="AG63"/>
  <c r="AZ54"/>
  <c r="W29"/>
  <c r="W30"/>
  <c r="W32"/>
  <c r="AU54"/>
  <c i="10" l="1" r="J39"/>
  <c i="5" r="J39"/>
  <c i="9" r="J39"/>
  <c i="5" r="J59"/>
  <c i="9" r="J59"/>
  <c i="6" r="J39"/>
  <c i="4" r="J39"/>
  <c i="1" r="AN62"/>
  <c r="AN58"/>
  <c r="AN63"/>
  <c i="3" r="J30"/>
  <c i="1" r="AG56"/>
  <c r="AN56"/>
  <c r="AV54"/>
  <c r="AK29"/>
  <c i="8" r="J30"/>
  <c i="1" r="AG61"/>
  <c r="AN61"/>
  <c i="8" l="1" r="J39"/>
  <c i="3" r="J39"/>
  <c i="1"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<sst xmlns="http://schemas.openxmlformats.org/spreadsheetml/2006/main">
  <si>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</si>
  <si>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</si>
  <si>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</si>
  <si>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</si>
  <si>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</si>
  <si>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{1591f6a5-95aa-43c8-8490-43d85cd0855d}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</si>
  <si>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</si>
  <si>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</si>
  <si>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</si>
  <si>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</si>
  <si>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</si>
  <si>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</si>
  <si>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</si>
  <si>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</si>
  <si>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KAP86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</si>
  <si>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</si>
  <si>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</si>
  <si>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Polopodzemní kontejnery Březencká IV. etapa</t>
  </si>
  <si>
    <t>KSO:</t>
  </si>
  <si>
    <t/>
  </si>
  <si>
    <t>CC-CZ:</t>
  </si>
  <si>
    <t>Místo:</t>
  </si>
  <si>
    <t>Chomutov</t>
  </si>
  <si>
    <t>Datum:</t>
  </si>
  <si>
    <t>22. 5. 2024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</si>
  <si>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</si>
  <si>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</si>
  <si>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</si>
  <si>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</si>
  <si>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</si>
  <si>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</si>
  <si>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</si>
  <si>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KAP Atelier s.r.o.</t>
  </si>
  <si>
    <t>True</t>
  </si>
  <si>
    <t>Zpracovatel:</t>
  </si>
  <si>
    <t>Jaroslav Kudláček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</si>
  <si>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</si>
  <si>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</si>
  <si>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</si>
  <si>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</si>
  <si>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</si>
  <si>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</si>
  <si>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</si>
  <si>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</si>
  <si>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</si>
  <si>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</si>
  <si>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</si>
  <si>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</si>
  <si>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</si>
  <si>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</si>
  <si>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</si>
  <si>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</si>
  <si>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</si>
  <si>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</si>
  <si>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</si>
  <si>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</si>
  <si>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</si>
  <si>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</si>
  <si>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</si>
  <si>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</si>
  <si>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</si>
  <si>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</si>
  <si>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</si>
  <si>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</si>
  <si>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</si>
  <si>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</si>
  <si>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</si>
  <si>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</si>
  <si>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</si>
  <si>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</si>
  <si>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</si>
  <si>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</si>
  <si>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</si>
  <si>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</si>
  <si>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</si>
  <si>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</si>
  <si>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</si>
  <si>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</si>
  <si>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Lokalita 1</t>
  </si>
  <si>
    <t>STA</t>
  </si>
  <si>
    <t>1</t>
  </si>
  <si>
    <t>{85f69930-8121-432f-a9cf-1ba379f9b31d}</t>
  </si>
  <si>
    <t>2</t>
  </si>
  <si>
    <t>SO 02</t>
  </si>
  <si>
    <t>Lokalita 3</t>
  </si>
  <si>
    <t>{ebea9921-e587-4a9b-8c55-8b81f82ffdc7}</t>
  </si>
  <si>
    <t>SO 03</t>
  </si>
  <si>
    <t>Lokalita 4</t>
  </si>
  <si>
    <t>{0ec1a85f-1906-4869-b574-ca99a786a765}</t>
  </si>
  <si>
    <t>SO 04</t>
  </si>
  <si>
    <t>Lokalita 7</t>
  </si>
  <si>
    <t>{8e3e7f38-9e1f-4319-b717-416b2d949aa4}</t>
  </si>
  <si>
    <t>SO 05</t>
  </si>
  <si>
    <t>Lokalita 8</t>
  </si>
  <si>
    <t>{1f1bbcdb-e85d-4956-9ac5-f9121fbffbf6}</t>
  </si>
  <si>
    <t>SO 06</t>
  </si>
  <si>
    <t>Lokalita 9</t>
  </si>
  <si>
    <t>{bee4bfd3-928e-402c-834d-89a582806816}</t>
  </si>
  <si>
    <t>SO 07</t>
  </si>
  <si>
    <t>Lokalita 10</t>
  </si>
  <si>
    <t>{3b68b8da-9248-46c0-8184-49fc08ee9b26}</t>
  </si>
  <si>
    <t>SO 08</t>
  </si>
  <si>
    <t>Lokalita 11</t>
  </si>
  <si>
    <t>{6980b587-d8db-4637-beb0-409bacb15a93}</t>
  </si>
  <si>
    <t>SO 09</t>
  </si>
  <si>
    <t>Lokalita 12</t>
  </si>
  <si>
    <t>{3e494f0d-d7c6-4653-b297-bb1999e0ce87}</t>
  </si>
  <si>
    <t>KRYCÍ LIST SOUPISU PRACÍ</t>
  </si>
  <si>
    <t>Objekt:</t>
  </si>
  <si>
    <t>SO 01 - Lokalita 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</si>
  <si>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</si>
  <si>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</si>
  <si>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</si>
  <si>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</si>
  <si>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</si>
  <si>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</si>
  <si>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</si>
  <si>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</si>
  <si>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</si>
  <si>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</si>
  <si>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</si>
  <si>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</si>
  <si>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</si>
  <si>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</si>
  <si>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</si>
  <si>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</si>
  <si>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</si>
  <si>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</si>
  <si>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</si>
  <si>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</si>
  <si>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</si>
  <si>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</si>
  <si>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</si>
  <si>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</si>
  <si>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</si>
  <si>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</si>
  <si>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</si>
  <si>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</si>
  <si>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</si>
  <si>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</si>
  <si>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</si>
  <si>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</si>
  <si>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</si>
  <si>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</si>
  <si>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</si>
  <si>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m2</t>
  </si>
  <si>
    <t>CS ÚRS 2024 01</t>
  </si>
  <si>
    <t>4</t>
  </si>
  <si>
    <t>-418308977</t>
  </si>
  <si>
    <t>Online PSC</t>
  </si>
  <si>
    <t>https://podminky.urs.cz/item/CS_URS_2024_01/113106123</t>
  </si>
  <si>
    <t>113107143</t>
  </si>
  <si>
    <t>Odstranění podkladů nebo krytů ručně s přemístěním hmot na skládku na vzdálenost do 3 m nebo s naložením na dopravní prostředek živičných, o tl. vrstvy přes 100 do 150 mm</t>
  </si>
  <si>
    <t>1179006656</t>
  </si>
  <si>
    <t>https://podminky.urs.cz/item/CS_URS_2024_01/113107143</t>
  </si>
  <si>
    <t>VV</t>
  </si>
  <si>
    <t>Bourání asfaltové komunikace</t>
  </si>
  <si>
    <t>4,9</t>
  </si>
  <si>
    <t>3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</si>
  <si>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</si>
  <si>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</si>
  <si>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1573057520</t>
  </si>
  <si>
    <t>https://podminky.urs.cz/item/CS_URS_2024_01/113107322</t>
  </si>
  <si>
    <t>CHodník</t>
  </si>
  <si>
    <t>54</t>
  </si>
  <si>
    <t>113107332</t>
  </si>
  <si>
    <t>Odstranění podkladů nebo krytů strojně plochy jednotlivě do 50 m2 s přemístěním hmot na skládku na vzdálenost do 3 m nebo s naložením na dopravní prostředek z betonu prostého, o tl. vrstvy přes 150 do 300 mm</t>
  </si>
  <si>
    <t>1524906809</t>
  </si>
  <si>
    <t>https://podminky.urs.cz/item/CS_URS_2024_01/113107332</t>
  </si>
  <si>
    <t>5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</si>
  <si>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</si>
  <si>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</si>
  <si>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</si>
  <si>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-1942235320</t>
  </si>
  <si>
    <t>https://podminky.urs.cz/item/CS_URS_2024_01/113202111</t>
  </si>
  <si>
    <t>14,5+11,3+11,4+10,1</t>
  </si>
  <si>
    <t>6</t>
  </si>
  <si>
    <t>121151113</t>
  </si>
  <si>
    <t>Sejmutí ornice strojně při souvislé ploše přes 100 do 500 m2, tl. vrstvy do 200 mm</t>
  </si>
  <si>
    <t>1857577983</t>
  </si>
  <si>
    <t>https://podminky.urs.cz/item/CS_URS_2024_01/121151113</t>
  </si>
  <si>
    <t>33+20,75+45,4+5,25</t>
  </si>
  <si>
    <t>7</t>
  </si>
  <si>
    <t>122251103</t>
  </si>
  <si>
    <t>Odkopávky a prokopávky nezapažené strojně v hornině třídy těžitelnosti I skupiny 3 přes 50 do 100 m3</t>
  </si>
  <si>
    <t>m3</t>
  </si>
  <si>
    <t>-743154570</t>
  </si>
  <si>
    <t>https://podminky.urs.cz/item/CS_URS_2024_01/122251103</t>
  </si>
  <si>
    <t>Konstrukce A</t>
  </si>
  <si>
    <t>(57,6+1,4)*0,27</t>
  </si>
  <si>
    <t>Konstrukce B</t>
  </si>
  <si>
    <t>(49,95-15,7)*0,15</t>
  </si>
  <si>
    <t>výměna podloží</t>
  </si>
  <si>
    <t>(57,6+1,4)*0,5</t>
  </si>
  <si>
    <t>(49,95-15,7+5,25)*0,3</t>
  </si>
  <si>
    <t>kontejnery</t>
  </si>
  <si>
    <t>15,7*0,5</t>
  </si>
  <si>
    <t>Součet</t>
  </si>
  <si>
    <t>8</t>
  </si>
  <si>
    <t>131213701</t>
  </si>
  <si>
    <t>Hloubení nezapažených jam ručně s urovnáním dna do předepsaného profilu a spádu v hornině třídy těžitelnosti I skupiny 3 soudržných</t>
  </si>
  <si>
    <t>-1692538563</t>
  </si>
  <si>
    <t>https://podminky.urs.cz/item/CS_URS_2024_01/131213701</t>
  </si>
  <si>
    <t xml:space="preserve">dopravní značení </t>
  </si>
  <si>
    <t>0,7*0,5*0,5</t>
  </si>
  <si>
    <t>9</t>
  </si>
  <si>
    <t>131251102</t>
  </si>
  <si>
    <t>Hloubení nezapažených jam a zářezů strojně s urovnáním dna do předepsaného profilu a spádu v hornině třídy těžitelnosti I skupiny 3 přes 20 do 50 m3</t>
  </si>
  <si>
    <t>-1000993641</t>
  </si>
  <si>
    <t>https://podminky.urs.cz/item/CS_URS_2024_01/131251102</t>
  </si>
  <si>
    <t>5,4*3,7*(1,6+0,15+0,05)</t>
  </si>
  <si>
    <t>10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</si>
  <si>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</si>
  <si>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</si>
  <si>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-161842162</t>
  </si>
  <si>
    <t>https://podminky.urs.cz/item/CS_URS_2024_01/162751117</t>
  </si>
  <si>
    <t>104,4*0,2</t>
  </si>
  <si>
    <t>70,268</t>
  </si>
  <si>
    <t>0,175</t>
  </si>
  <si>
    <t>35,964</t>
  </si>
  <si>
    <t>11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</si>
  <si>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</si>
  <si>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</si>
  <si>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1789995943</t>
  </si>
  <si>
    <t>https://podminky.urs.cz/item/CS_URS_2024_01/162751119</t>
  </si>
  <si>
    <t>127,287*5</t>
  </si>
  <si>
    <t>167151111</t>
  </si>
  <si>
    <t>Nakládání, skládání a překládání neulehlého výkopku nebo sypaniny strojně nakládání, množství přes 100 m3, z hornin třídy těžitelnosti I, skupiny 1 až 3</t>
  </si>
  <si>
    <t>237792625</t>
  </si>
  <si>
    <t>https://podminky.urs.cz/item/CS_URS_2024_01/167151111</t>
  </si>
  <si>
    <t>13</t>
  </si>
  <si>
    <t>171151112</t>
  </si>
  <si>
    <t>Uložení sypanin do násypů strojně s rozprostřením sypaniny ve vrstvách a s hrubým urovnáním zhutněných z hornin nesoudržných kamenitých</t>
  </si>
  <si>
    <t>350010752</t>
  </si>
  <si>
    <t>https://podminky.urs.cz/item/CS_URS_2024_01/171151112</t>
  </si>
  <si>
    <t>14</t>
  </si>
  <si>
    <t>M</t>
  </si>
  <si>
    <t>58344197</t>
  </si>
  <si>
    <t>štěrkodrť frakce 0/63</t>
  </si>
  <si>
    <t>t</t>
  </si>
  <si>
    <t>CS ÚRS 2021 01</t>
  </si>
  <si>
    <t>847577061</t>
  </si>
  <si>
    <t>49,2*2</t>
  </si>
  <si>
    <t>15</t>
  </si>
  <si>
    <t>171201231</t>
  </si>
  <si>
    <t>Poplatek za uložení stavebního odpadu na recyklační skládce (skládkovné) zeminy a kamení zatříděného do Katalogu odpadů pod kódem 17 05 04</t>
  </si>
  <si>
    <t>1133399244</t>
  </si>
  <si>
    <t>https://podminky.urs.cz/item/CS_URS_2024_01/171201231</t>
  </si>
  <si>
    <t>127,287*1,8</t>
  </si>
  <si>
    <t>16</t>
  </si>
  <si>
    <t>171251201</t>
  </si>
  <si>
    <t>Uložení sypaniny na skládky nebo meziskládky bez hutnění s upravením uložené sypaniny do předepsaného tvaru</t>
  </si>
  <si>
    <t>-1241171184</t>
  </si>
  <si>
    <t>https://podminky.urs.cz/item/CS_URS_2024_01/171251201</t>
  </si>
  <si>
    <t>127,287</t>
  </si>
  <si>
    <t>17</t>
  </si>
  <si>
    <t>174111101</t>
  </si>
  <si>
    <t>Zásyp sypaninou z jakékoliv horniny ručně s uložením výkopku ve vrstvách se zhutněním jam, šachet, rýh nebo kolem objektů v těchto vykopávkách</t>
  </si>
  <si>
    <t>-660742253</t>
  </si>
  <si>
    <t>https://podminky.urs.cz/item/CS_URS_2024_01/174111101</t>
  </si>
  <si>
    <t>zpětný zásyp zeminy okolo kontejneru</t>
  </si>
  <si>
    <t>-5,4*3,7*0,2</t>
  </si>
  <si>
    <t>-3,3*4,9*1,6</t>
  </si>
  <si>
    <t>18</t>
  </si>
  <si>
    <t>58337308</t>
  </si>
  <si>
    <t>štěrkopísek frakce 0/2</t>
  </si>
  <si>
    <t>747620440</t>
  </si>
  <si>
    <t>6,096*2</t>
  </si>
  <si>
    <t>19</t>
  </si>
  <si>
    <t>181411131</t>
  </si>
  <si>
    <t>Založení trávníku na půdě předem připravené plochy do 1000 m2 výsevem včetně utažení parkového v rovině nebo na svahu do 1:5</t>
  </si>
  <si>
    <t>831609430</t>
  </si>
  <si>
    <t>https://podminky.urs.cz/item/CS_URS_2024_01/181411131</t>
  </si>
  <si>
    <t>6,5+6,6</t>
  </si>
  <si>
    <t>20</t>
  </si>
  <si>
    <t>00572410</t>
  </si>
  <si>
    <t>osivo směs travní parková</t>
  </si>
  <si>
    <t>kg</t>
  </si>
  <si>
    <t>-1195824558</t>
  </si>
  <si>
    <t>13,1*0,02 'Přepočtené koeficientem množství</t>
  </si>
  <si>
    <t>181951112</t>
  </si>
  <si>
    <t>Úprava pláně vyrovnáním výškových rozdílů strojně v hornině třídy těžitelnosti I, skupiny 1 až 3 se zhutněním</t>
  </si>
  <si>
    <t>-715682825</t>
  </si>
  <si>
    <t>https://podminky.urs.cz/item/CS_URS_2024_01/181951112</t>
  </si>
  <si>
    <t>(57,6+1,4)</t>
  </si>
  <si>
    <t>(49,95-15,7+5,25)</t>
  </si>
  <si>
    <t>22</t>
  </si>
  <si>
    <t>182303111</t>
  </si>
  <si>
    <t>Doplnění zeminy nebo substrátu na travnatých plochách tloušťky do 50 mm v rovině nebo na svahu do 1:5</t>
  </si>
  <si>
    <t>-1472955647</t>
  </si>
  <si>
    <t>https://podminky.urs.cz/item/CS_URS_2024_01/182303111</t>
  </si>
  <si>
    <t>tl.150mm (50mm x 3)</t>
  </si>
  <si>
    <t>13,1*3</t>
  </si>
  <si>
    <t>23</t>
  </si>
  <si>
    <t>10364101</t>
  </si>
  <si>
    <t>zemina pro terénní úpravy - ornice</t>
  </si>
  <si>
    <t>1650761113</t>
  </si>
  <si>
    <t>13,1*0,15*1,6</t>
  </si>
  <si>
    <t>Zakládání</t>
  </si>
  <si>
    <t>24</t>
  </si>
  <si>
    <t>271542211</t>
  </si>
  <si>
    <t>Podsyp pod základové konstrukce se zhutněním a urovnáním povrchu ze štěrkodrtě netříděné</t>
  </si>
  <si>
    <t>232279854</t>
  </si>
  <si>
    <t>https://podminky.urs.cz/item/CS_URS_2024_01/271542211</t>
  </si>
  <si>
    <t>5,4*3,7*0,05</t>
  </si>
  <si>
    <t>25</t>
  </si>
  <si>
    <t>273321411</t>
  </si>
  <si>
    <t>Základy z betonu železového (bez výztuže) desky z betonu bez zvláštních nároků na prostředí tř. C 20/25</t>
  </si>
  <si>
    <t>1544004179</t>
  </si>
  <si>
    <t>https://podminky.urs.cz/item/CS_URS_2024_01/273321411</t>
  </si>
  <si>
    <t>5,4*3,7*0,15</t>
  </si>
  <si>
    <t>26</t>
  </si>
  <si>
    <t>273362021</t>
  </si>
  <si>
    <t>Výztuž základů desek ze svařovaných sítí z drátů typu KARI</t>
  </si>
  <si>
    <t>672532134</t>
  </si>
  <si>
    <t>https://podminky.urs.cz/item/CS_URS_2024_01/273362021</t>
  </si>
  <si>
    <t>5,4*3,7*0,00444*1,2</t>
  </si>
  <si>
    <t>Komunikace pozemní</t>
  </si>
  <si>
    <t>27</t>
  </si>
  <si>
    <t>564851011</t>
  </si>
  <si>
    <t>Podklad ze štěrkodrti ŠD s rozprostřením a zhutněním plochy jednotlivě do 100 m2, po zhutnění tl. 150 mm</t>
  </si>
  <si>
    <t>1906001628</t>
  </si>
  <si>
    <t>https://podminky.urs.cz/item/CS_URS_2024_01/564851011</t>
  </si>
  <si>
    <t>57,6+1,4</t>
  </si>
  <si>
    <t>28</t>
  </si>
  <si>
    <t>564861011</t>
  </si>
  <si>
    <t>Podklad ze štěrkodrti ŠD s rozprostřením a zhutněním plochy jednotlivě do 100 m2, po zhutnění tl. 200 mm</t>
  </si>
  <si>
    <t>-1627069840</t>
  </si>
  <si>
    <t>https://podminky.urs.cz/item/CS_URS_2024_01/564861011</t>
  </si>
  <si>
    <t>29</t>
  </si>
  <si>
    <t>564871011</t>
  </si>
  <si>
    <t>Podklad ze štěrkodrti ŠD s rozprostřením a zhutněním plochy jednotlivě do 100 m2, po zhutnění tl. 250 mm</t>
  </si>
  <si>
    <t>2138848497</t>
  </si>
  <si>
    <t>https://podminky.urs.cz/item/CS_URS_2024_01/564871011</t>
  </si>
  <si>
    <t>49,95-15,7+5,25</t>
  </si>
  <si>
    <t>30</t>
  </si>
  <si>
    <t>565145101</t>
  </si>
  <si>
    <t>Asfaltový beton vrstva podkladní ACP 16 (obalované kamenivo střednězrnné - OKS) s rozprostřením a zhutněním v pruhu šířky do 1,5 m, po zhutnění tl. 60 mm</t>
  </si>
  <si>
    <t>573337898</t>
  </si>
  <si>
    <t>https://podminky.urs.cz/item/CS_URS_2024_01/565145101</t>
  </si>
  <si>
    <t>Obnova živice</t>
  </si>
  <si>
    <t>31</t>
  </si>
  <si>
    <t>573211108</t>
  </si>
  <si>
    <t>Postřik spojovací PS bez posypu kamenivem z asfaltu silničního, v množství 0,40 kg/m2</t>
  </si>
  <si>
    <t>-1632127716</t>
  </si>
  <si>
    <t>https://podminky.urs.cz/item/CS_URS_2024_01/573211108</t>
  </si>
  <si>
    <t>32</t>
  </si>
  <si>
    <t>577134031</t>
  </si>
  <si>
    <t>Asfaltový beton vrstva obrusná ACO 11 (ABS) s rozprostřením a se zhutněním z modifikovaného asfaltu v pruhu šířky do 1,5 m, po zhutnění tl. 40 mm</t>
  </si>
  <si>
    <t>655103227</t>
  </si>
  <si>
    <t>https://podminky.urs.cz/item/CS_URS_2024_01/577134031</t>
  </si>
  <si>
    <t>33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</si>
  <si>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</si>
  <si>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</si>
  <si>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1753144915</t>
  </si>
  <si>
    <t>https://podminky.urs.cz/item/CS_URS_2024_01/596211110</t>
  </si>
  <si>
    <t>34</t>
  </si>
  <si>
    <t>59245018</t>
  </si>
  <si>
    <t>dlažba skladebná betonová 200x100mm tl 60mm přírodní</t>
  </si>
  <si>
    <t>274383875</t>
  </si>
  <si>
    <t>39,5*1,03 'Přepočtené koeficientem množství</t>
  </si>
  <si>
    <t>35</t>
  </si>
  <si>
    <t>596212211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</si>
  <si>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50 do 100 m2</t>
  </si>
  <si>
    <t>1223266623</t>
  </si>
  <si>
    <t>https://podminky.urs.cz/item/CS_URS_2024_01/596212211</t>
  </si>
  <si>
    <t>36</t>
  </si>
  <si>
    <t>59245020</t>
  </si>
  <si>
    <t>dlažba skladebná betonová 200x100mm tl 80mm přírodní</t>
  </si>
  <si>
    <t>-1643051611</t>
  </si>
  <si>
    <t>57,6*1,03 'Přepočtené koeficientem množství</t>
  </si>
  <si>
    <t>37</t>
  </si>
  <si>
    <t>59245226</t>
  </si>
  <si>
    <t>dlažba pro nevidomé betonová 200x100mm tl 80mm barevná</t>
  </si>
  <si>
    <t>-2061824655</t>
  </si>
  <si>
    <t>1,4*1,03 'Přepočtené koeficientem množství</t>
  </si>
  <si>
    <t>Ostatní konstrukce a práce, bourání</t>
  </si>
  <si>
    <t>38</t>
  </si>
  <si>
    <t>914111111</t>
  </si>
  <si>
    <t>Montáž svislé dopravní značky základní velikosti do 1 m2 objímkami na sloupky nebo konzoly</t>
  </si>
  <si>
    <t>kus</t>
  </si>
  <si>
    <t>-1815577019</t>
  </si>
  <si>
    <t>https://podminky.urs.cz/item/CS_URS_2024_01/914111111</t>
  </si>
  <si>
    <t>39</t>
  </si>
  <si>
    <t>40445620</t>
  </si>
  <si>
    <t>zákazové, příkazové dopravní značky B1-B34, C1-15 700mm</t>
  </si>
  <si>
    <t>1345092092</t>
  </si>
  <si>
    <t>40</t>
  </si>
  <si>
    <t>40445650</t>
  </si>
  <si>
    <t>dodatkové tabulky E7, E12, E13 500x300mm</t>
  </si>
  <si>
    <t>-491138735</t>
  </si>
  <si>
    <t>41</t>
  </si>
  <si>
    <t>914511111</t>
  </si>
  <si>
    <t>Montáž sloupku dopravních značek délky do 3,5 m do betonového základu</t>
  </si>
  <si>
    <t>825529279</t>
  </si>
  <si>
    <t>https://podminky.urs.cz/item/CS_URS_2024_01/914511111</t>
  </si>
  <si>
    <t>42</t>
  </si>
  <si>
    <t>40445225</t>
  </si>
  <si>
    <t>sloupek pro dopravní značku Zn D 60mm v 3,5m</t>
  </si>
  <si>
    <t>-838476530</t>
  </si>
  <si>
    <t>43</t>
  </si>
  <si>
    <t>915211116</t>
  </si>
  <si>
    <t>Vodorovné dopravní značení stříkaným plastem dělící čára šířky 125 mm souvislá žlutá retroreflexní</t>
  </si>
  <si>
    <t>-240255906</t>
  </si>
  <si>
    <t>https://podminky.urs.cz/item/CS_URS_2024_01/915211116</t>
  </si>
  <si>
    <t>24,6</t>
  </si>
  <si>
    <t>3,35*8</t>
  </si>
  <si>
    <t>44</t>
  </si>
  <si>
    <t>915611111</t>
  </si>
  <si>
    <t>Předznačení pro vodorovné značení stříkané barvou nebo prováděné z nátěrových hmot liniové dělicí čáry, vodicí proužky</t>
  </si>
  <si>
    <t>45966454</t>
  </si>
  <si>
    <t>https://podminky.urs.cz/item/CS_URS_2024_01/915611111</t>
  </si>
  <si>
    <t>45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</si>
  <si>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</si>
  <si>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</si>
  <si>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-17944412</t>
  </si>
  <si>
    <t>https://podminky.urs.cz/item/CS_URS_2024_01/916131213</t>
  </si>
  <si>
    <t>BO 15/25</t>
  </si>
  <si>
    <t>4,75+1,3</t>
  </si>
  <si>
    <t>BO 15/15</t>
  </si>
  <si>
    <t>Bo 15-25/25</t>
  </si>
  <si>
    <t>46</t>
  </si>
  <si>
    <t>59217029</t>
  </si>
  <si>
    <t>obrubník silniční betonový nájezdový 1000x150x150mm</t>
  </si>
  <si>
    <t>656597222</t>
  </si>
  <si>
    <t>3*1,02 'Přepočtené koeficientem množství</t>
  </si>
  <si>
    <t>47</t>
  </si>
  <si>
    <t>59217031</t>
  </si>
  <si>
    <t>obrubník silniční betonový 1000x150x250mm</t>
  </si>
  <si>
    <t>-513094273</t>
  </si>
  <si>
    <t>6,05*1,02 'Přepočtené koeficientem množství</t>
  </si>
  <si>
    <t>48</t>
  </si>
  <si>
    <t>59217030</t>
  </si>
  <si>
    <t>obrubník silniční betonový přechodový 1000x150x150-250mm</t>
  </si>
  <si>
    <t>-1661060557</t>
  </si>
  <si>
    <t>2*1,02 'Přepočtené koeficientem množství</t>
  </si>
  <si>
    <t>49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</si>
  <si>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</si>
  <si>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</si>
  <si>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-400876825</t>
  </si>
  <si>
    <t>https://podminky.urs.cz/item/CS_URS_2024_01/916231213</t>
  </si>
  <si>
    <t>BO 8/25</t>
  </si>
  <si>
    <t>17,3+12,2+0,5</t>
  </si>
  <si>
    <t>50</t>
  </si>
  <si>
    <t>59217016</t>
  </si>
  <si>
    <t>obrubník betonový chodníkový 1000x80x250mm</t>
  </si>
  <si>
    <t>575466094</t>
  </si>
  <si>
    <t>30*1,02 'Přepočtené koeficientem množství</t>
  </si>
  <si>
    <t>51</t>
  </si>
  <si>
    <t>919122122</t>
  </si>
  <si>
    <t>Utěsnění dilatačních spár zálivkou za tepla v cementobetonovém nebo živičném krytu včetně adhezního nátěru s těsnicím profilem pod zálivkou, pro komůrky šířky 15 mm, hloubky 30 mm</t>
  </si>
  <si>
    <t>1246930420</t>
  </si>
  <si>
    <t>https://podminky.urs.cz/item/CS_URS_2024_01/919122122</t>
  </si>
  <si>
    <t>52</t>
  </si>
  <si>
    <t>919726122</t>
  </si>
  <si>
    <t>Geotextilie netkaná pro ochranu, separaci nebo filtraci měrná hmotnost přes 200 do 300 g/m2</t>
  </si>
  <si>
    <t>-1462691933</t>
  </si>
  <si>
    <t>https://podminky.urs.cz/item/CS_URS_2024_01/919726122</t>
  </si>
  <si>
    <t>(49,95-15,7)</t>
  </si>
  <si>
    <t>53</t>
  </si>
  <si>
    <t>919735113</t>
  </si>
  <si>
    <t>Řezání stávajícího živičného krytu nebo podkladu hloubky přes 100 do 150 mm</t>
  </si>
  <si>
    <t>-1798496687</t>
  </si>
  <si>
    <t>https://podminky.urs.cz/item/CS_URS_2024_01/919735113</t>
  </si>
  <si>
    <t>11,3</t>
  </si>
  <si>
    <t>R4348476</t>
  </si>
  <si>
    <t>Montáž polopodzemních kontejnerů na připravenou betonovou desku</t>
  </si>
  <si>
    <t>kpl</t>
  </si>
  <si>
    <t>1807838752</t>
  </si>
  <si>
    <t>montáž pomocí jeřábu</t>
  </si>
  <si>
    <t>6 ks x 5 m3</t>
  </si>
  <si>
    <t>55</t>
  </si>
  <si>
    <t>M34354</t>
  </si>
  <si>
    <t>Polopodzemní kontejner na komunální odpad 5 m3, Referenční výrobek - MolokDomino 1/1</t>
  </si>
  <si>
    <t>-1933247332</t>
  </si>
  <si>
    <t>56</t>
  </si>
  <si>
    <t>M34355</t>
  </si>
  <si>
    <t xml:space="preserve">Polopodzemní kontejner na plastový odpad 5 m3, Referenční výrobek -  MolokDomino 1/1</t>
  </si>
  <si>
    <t>-659545664</t>
  </si>
  <si>
    <t>57</t>
  </si>
  <si>
    <t>M34357</t>
  </si>
  <si>
    <t>Polopodzemní kontejner na papírový odpad 5 m3, Referenční výrobek - MolokDomino 1/1</t>
  </si>
  <si>
    <t>1718242855</t>
  </si>
  <si>
    <t>58</t>
  </si>
  <si>
    <t>M34358</t>
  </si>
  <si>
    <t xml:space="preserve">Polopodzemní kontejner  půlený na skleněný odpad a BIO odpad 5 m3, Referenční výrobek - MolokDomino 1/2</t>
  </si>
  <si>
    <t>1854346452</t>
  </si>
  <si>
    <t>997</t>
  </si>
  <si>
    <t>Přesun sutě</t>
  </si>
  <si>
    <t>59</t>
  </si>
  <si>
    <t>997221571</t>
  </si>
  <si>
    <t>Vodorovná doprava vybouraných hmot bez naložení, ale se složením a s hrubým urovnáním na vzdálenost do 1 km</t>
  </si>
  <si>
    <t>1142419521</t>
  </si>
  <si>
    <t>https://podminky.urs.cz/item/CS_URS_2024_01/997221571</t>
  </si>
  <si>
    <t>60</t>
  </si>
  <si>
    <t>997221579</t>
  </si>
  <si>
    <t>Vodorovná doprava vybouraných hmot bez naložení, ale se složením a s hrubým urovnáním na vzdálenost Příplatek k ceně za každý další započatý 1 km přes 1 km</t>
  </si>
  <si>
    <t>1604670872</t>
  </si>
  <si>
    <t>https://podminky.urs.cz/item/CS_URS_2024_01/997221579</t>
  </si>
  <si>
    <t>74,695*14</t>
  </si>
  <si>
    <t>61</t>
  </si>
  <si>
    <t>997221612</t>
  </si>
  <si>
    <t>Nakládání na dopravní prostředky pro vodorovnou dopravu vybouraných hmot</t>
  </si>
  <si>
    <t>-1885936361</t>
  </si>
  <si>
    <t>https://podminky.urs.cz/item/CS_URS_2024_01/997221612</t>
  </si>
  <si>
    <t>62</t>
  </si>
  <si>
    <t>997221861</t>
  </si>
  <si>
    <t>Poplatek za uložení stavebního odpadu na recyklační skládce (skládkovné) z prostého betonu zatříděného do Katalogu odpadů pod kódem 17 01 01</t>
  </si>
  <si>
    <t>1390727620</t>
  </si>
  <si>
    <t>https://podminky.urs.cz/item/CS_URS_2024_01/997221861</t>
  </si>
  <si>
    <t>14,04+9,697+33,75</t>
  </si>
  <si>
    <t>63</t>
  </si>
  <si>
    <t>997221873</t>
  </si>
  <si>
    <t>1463877568</t>
  </si>
  <si>
    <t>https://podminky.urs.cz/item/CS_URS_2024_01/997221873</t>
  </si>
  <si>
    <t>15,66</t>
  </si>
  <si>
    <t>64</t>
  </si>
  <si>
    <t>997221875</t>
  </si>
  <si>
    <t>Poplatek za uložení stavebního odpadu na recyklační skládce (skládkovné) asfaltového bez obsahu dehtu zatříděného do Katalogu odpadů pod kódem 17 03 02</t>
  </si>
  <si>
    <t>-1709863188</t>
  </si>
  <si>
    <t>https://podminky.urs.cz/item/CS_URS_2024_01/997221875</t>
  </si>
  <si>
    <t>1,548</t>
  </si>
  <si>
    <t>998</t>
  </si>
  <si>
    <t>Přesun hmot</t>
  </si>
  <si>
    <t>65</t>
  </si>
  <si>
    <t>998223011</t>
  </si>
  <si>
    <t>Přesun hmot pro pozemní komunikace s krytem dlážděným dopravní vzdálenost do 200 m jakékoliv délky objektu</t>
  </si>
  <si>
    <t>-403139154</t>
  </si>
  <si>
    <t>https://podminky.urs.cz/item/CS_URS_2024_01/998223011</t>
  </si>
  <si>
    <t>VRN</t>
  </si>
  <si>
    <t>Vedlejší rozpočtové náklady</t>
  </si>
  <si>
    <t>VRN1</t>
  </si>
  <si>
    <t>Průzkumné, geodetické a projektové práce</t>
  </si>
  <si>
    <t>66</t>
  </si>
  <si>
    <t>012103000</t>
  </si>
  <si>
    <t>Geodetické práce před výstavbou</t>
  </si>
  <si>
    <t>nh</t>
  </si>
  <si>
    <t>1024</t>
  </si>
  <si>
    <t>-794306641</t>
  </si>
  <si>
    <t>HZS Geodet</t>
  </si>
  <si>
    <t>67</t>
  </si>
  <si>
    <t>012203000</t>
  </si>
  <si>
    <t>Geodetické práce při provádění stavby</t>
  </si>
  <si>
    <t>690973454</t>
  </si>
  <si>
    <t>68</t>
  </si>
  <si>
    <t>013254000</t>
  </si>
  <si>
    <t>Dokumentace skutečného provedení stavby - 3x paré</t>
  </si>
  <si>
    <t>-383130473</t>
  </si>
  <si>
    <t>HZS technik odborný</t>
  </si>
  <si>
    <t>VRN3</t>
  </si>
  <si>
    <t>Zařízení staveniště</t>
  </si>
  <si>
    <t>69</t>
  </si>
  <si>
    <t>032903000</t>
  </si>
  <si>
    <t>Náklady na provoz a údržbu vybavení staveniště</t>
  </si>
  <si>
    <t>466532274</t>
  </si>
  <si>
    <t>70</t>
  </si>
  <si>
    <t>034103000</t>
  </si>
  <si>
    <t>Oplocení staveniště</t>
  </si>
  <si>
    <t>souhrn</t>
  </si>
  <si>
    <t>-1326274198</t>
  </si>
  <si>
    <t>71</t>
  </si>
  <si>
    <t>034303000</t>
  </si>
  <si>
    <t>Dopravní značení na staveništi</t>
  </si>
  <si>
    <t>186352252</t>
  </si>
  <si>
    <t>ocenit DIO, včetně nákladů na následné rozmístění značek</t>
  </si>
  <si>
    <t>72</t>
  </si>
  <si>
    <t>034503000</t>
  </si>
  <si>
    <t>Informační tabule na staveništi</t>
  </si>
  <si>
    <t>-1064102488</t>
  </si>
  <si>
    <t>VRN4</t>
  </si>
  <si>
    <t>Inženýrská činnost</t>
  </si>
  <si>
    <t>73</t>
  </si>
  <si>
    <t>043134000</t>
  </si>
  <si>
    <t>Zkoušky zatěžovací</t>
  </si>
  <si>
    <t>117800637</t>
  </si>
  <si>
    <t>SO 02 - Lokalita 3</t>
  </si>
  <si>
    <t>362242174</t>
  </si>
  <si>
    <t>7,7</t>
  </si>
  <si>
    <t>1780754525</t>
  </si>
  <si>
    <t>15,5</t>
  </si>
  <si>
    <t>121151103</t>
  </si>
  <si>
    <t>Sejmutí ornice strojně při souvislé ploše do 100 m2, tl. vrstvy do 200 mm</t>
  </si>
  <si>
    <t>-1015786742</t>
  </si>
  <si>
    <t>https://podminky.urs.cz/item/CS_URS_2024_01/121151103</t>
  </si>
  <si>
    <t>48,2</t>
  </si>
  <si>
    <t>122251102</t>
  </si>
  <si>
    <t>Odkopávky a prokopávky nezapažené strojně v hornině třídy těžitelnosti I skupiny 3 přes 20 do 50 m3</t>
  </si>
  <si>
    <t>1086184436</t>
  </si>
  <si>
    <t>https://podminky.urs.cz/item/CS_URS_2024_01/122251102</t>
  </si>
  <si>
    <t>(13,8)*0,27</t>
  </si>
  <si>
    <t>(20,9-13,3)*0,15</t>
  </si>
  <si>
    <t>(13,8)*0,5</t>
  </si>
  <si>
    <t>13,3*0,5</t>
  </si>
  <si>
    <t>(20,9-13,3)*0,3</t>
  </si>
  <si>
    <t>1073451757</t>
  </si>
  <si>
    <t>0,7*0,5*0,5*2</t>
  </si>
  <si>
    <t>204702727</t>
  </si>
  <si>
    <t>8,75*2,15*(1,6+0,15+0,05)</t>
  </si>
  <si>
    <t>2141637507</t>
  </si>
  <si>
    <t>20,696</t>
  </si>
  <si>
    <t>48,2*0,2</t>
  </si>
  <si>
    <t>0,35</t>
  </si>
  <si>
    <t>33,863</t>
  </si>
  <si>
    <t>1897465744</t>
  </si>
  <si>
    <t>64,549*5</t>
  </si>
  <si>
    <t>167151101</t>
  </si>
  <si>
    <t>Nakládání, skládání a překládání neulehlého výkopku nebo sypaniny strojně nakládání, množství do 100 m3, z horniny třídy těžitelnosti I, skupiny 1 až 3</t>
  </si>
  <si>
    <t>-966953994</t>
  </si>
  <si>
    <t>https://podminky.urs.cz/item/CS_URS_2024_01/167151101</t>
  </si>
  <si>
    <t>1550735930</t>
  </si>
  <si>
    <t>-1098247873</t>
  </si>
  <si>
    <t>15,83*2</t>
  </si>
  <si>
    <t>1464352343</t>
  </si>
  <si>
    <t>64,549*1,8</t>
  </si>
  <si>
    <t>1046221237</t>
  </si>
  <si>
    <t>64,549</t>
  </si>
  <si>
    <t>947574501</t>
  </si>
  <si>
    <t>-8,75*2,15*0,2</t>
  </si>
  <si>
    <t>-8,35*1,64*1,6</t>
  </si>
  <si>
    <t>-700331171</t>
  </si>
  <si>
    <t>8,19*2</t>
  </si>
  <si>
    <t>-655136145</t>
  </si>
  <si>
    <t>10,5</t>
  </si>
  <si>
    <t>936523593</t>
  </si>
  <si>
    <t>10,5*0,02 'Přepočtené koeficientem množství</t>
  </si>
  <si>
    <t>-1784412862</t>
  </si>
  <si>
    <t>(13,8)</t>
  </si>
  <si>
    <t>(20,9-13,3)</t>
  </si>
  <si>
    <t>-1154245891</t>
  </si>
  <si>
    <t>10,5*3</t>
  </si>
  <si>
    <t>-1380750086</t>
  </si>
  <si>
    <t>10,5*0,15*1,6</t>
  </si>
  <si>
    <t>-860047657</t>
  </si>
  <si>
    <t>8,75*2,15*0,05</t>
  </si>
  <si>
    <t>-672441648</t>
  </si>
  <si>
    <t>8,75*2,15*0,15</t>
  </si>
  <si>
    <t>-1172896744</t>
  </si>
  <si>
    <t>8,75*2,15*0,00444*1,2</t>
  </si>
  <si>
    <t>-1306155556</t>
  </si>
  <si>
    <t>250133031</t>
  </si>
  <si>
    <t>166962487</t>
  </si>
  <si>
    <t>-1572981386</t>
  </si>
  <si>
    <t>-502261746</t>
  </si>
  <si>
    <t>1066762538</t>
  </si>
  <si>
    <t>702903823</t>
  </si>
  <si>
    <t>2138006305</t>
  </si>
  <si>
    <t>7,6*1,03 'Přepočtené koeficientem množství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</si>
  <si>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</si>
  <si>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</si>
  <si>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-247981284</t>
  </si>
  <si>
    <t>https://podminky.urs.cz/item/CS_URS_2024_01/596212210</t>
  </si>
  <si>
    <t>1273362036</t>
  </si>
  <si>
    <t>13,8*1,03 'Přepočtené koeficientem množství</t>
  </si>
  <si>
    <t>1175457277</t>
  </si>
  <si>
    <t>-1006667573</t>
  </si>
  <si>
    <t>-1067979820</t>
  </si>
  <si>
    <t>1018304661</t>
  </si>
  <si>
    <t>531157459</t>
  </si>
  <si>
    <t>-442489431</t>
  </si>
  <si>
    <t>21,7</t>
  </si>
  <si>
    <t>954853931</t>
  </si>
  <si>
    <t>21,7*1,02 'Přepočtené koeficientem množství</t>
  </si>
  <si>
    <t>2076333713</t>
  </si>
  <si>
    <t>-618801696</t>
  </si>
  <si>
    <t>13,9</t>
  </si>
  <si>
    <t>1086243595</t>
  </si>
  <si>
    <t>13,9*1,02 'Přepočtené koeficientem množství</t>
  </si>
  <si>
    <t>361050802</t>
  </si>
  <si>
    <t>373982503</t>
  </si>
  <si>
    <t>-1506756081</t>
  </si>
  <si>
    <t>966006132</t>
  </si>
  <si>
    <t>Odstranění dopravních nebo orientačních značek se sloupkem s uložením hmot na vzdálenost do 20 m nebo s naložením na dopravní prostředek, se zásypem jam a jeho zhutněním s betonovou patkou</t>
  </si>
  <si>
    <t>-54085600</t>
  </si>
  <si>
    <t>https://podminky.urs.cz/item/CS_URS_2024_01/966006132</t>
  </si>
  <si>
    <t>R4348475</t>
  </si>
  <si>
    <t>781680981</t>
  </si>
  <si>
    <t>5 ks x 5 m3</t>
  </si>
  <si>
    <t>527619619</t>
  </si>
  <si>
    <t>-1683844147</t>
  </si>
  <si>
    <t>58411790</t>
  </si>
  <si>
    <t>-1885767911</t>
  </si>
  <si>
    <t>-1283296877</t>
  </si>
  <si>
    <t>5,693*14</t>
  </si>
  <si>
    <t>-913061508</t>
  </si>
  <si>
    <t>-1705639305</t>
  </si>
  <si>
    <t>3,178+0,082</t>
  </si>
  <si>
    <t>1526487476</t>
  </si>
  <si>
    <t>2,433</t>
  </si>
  <si>
    <t>-148324263</t>
  </si>
  <si>
    <t>485970386</t>
  </si>
  <si>
    <t>1947263635</t>
  </si>
  <si>
    <t>-1478422061</t>
  </si>
  <si>
    <t>-969593259</t>
  </si>
  <si>
    <t>2135046154</t>
  </si>
  <si>
    <t>-1704401276</t>
  </si>
  <si>
    <t>643890217</t>
  </si>
  <si>
    <t>-377565217</t>
  </si>
  <si>
    <t>SO 03 - Lokalita 4</t>
  </si>
  <si>
    <t xml:space="preserve">    3 - Svislé a kompletní konstrukce</t>
  </si>
  <si>
    <t>112101101</t>
  </si>
  <si>
    <t>Odstranění stromů s odřezáním kmene a s odvětvením listnatých, průměru kmene přes 100 do 300 mm</t>
  </si>
  <si>
    <t>-1045356395</t>
  </si>
  <si>
    <t>https://podminky.urs.cz/item/CS_URS_2024_01/112101101</t>
  </si>
  <si>
    <t>112251101</t>
  </si>
  <si>
    <t>Odstranění pařezů strojně s jejich vykopáním nebo vytrháním průměru přes 100 do 300 mm</t>
  </si>
  <si>
    <t>-205395708</t>
  </si>
  <si>
    <t>https://podminky.urs.cz/item/CS_URS_2024_01/112251101</t>
  </si>
  <si>
    <t>-1749499395</t>
  </si>
  <si>
    <t>113107122</t>
  </si>
  <si>
    <t>Odstranění podkladů nebo krytů ručně s přemístěním hmot na skládku na vzdálenost do 3 m nebo s naložením na dopravní prostředek z kameniva hrubého drceného, o tl. vrstvy přes 100 do 200 mm</t>
  </si>
  <si>
    <t>-891444725</t>
  </si>
  <si>
    <t>https://podminky.urs.cz/item/CS_URS_2024_01/113107122</t>
  </si>
  <si>
    <t>113107132</t>
  </si>
  <si>
    <t>Odstranění podkladů nebo krytů ručně s přemístěním hmot na skládku na vzdálenost do 3 m nebo s naložením na dopravní prostředek z betonu prostého, o tl. vrstvy přes 150 do 300 mm</t>
  </si>
  <si>
    <t>1058616188</t>
  </si>
  <si>
    <t>https://podminky.urs.cz/item/CS_URS_2024_01/113107132</t>
  </si>
  <si>
    <t>1114852365</t>
  </si>
  <si>
    <t>6,1</t>
  </si>
  <si>
    <t>-840747626</t>
  </si>
  <si>
    <t>1804590230</t>
  </si>
  <si>
    <t>34,5</t>
  </si>
  <si>
    <t>1894600899</t>
  </si>
  <si>
    <t>(35,7+5,1-16,4)*0,27</t>
  </si>
  <si>
    <t>Konstrukce A + kontejnery</t>
  </si>
  <si>
    <t>(35,7+5,1-16,4)*0,5</t>
  </si>
  <si>
    <t>16,4*0,5</t>
  </si>
  <si>
    <t>795656127</t>
  </si>
  <si>
    <t>10,4*2,15*(1,6+0,15+0,05)</t>
  </si>
  <si>
    <t>132251101</t>
  </si>
  <si>
    <t>Hloubení nezapažených rýh šířky do 800 mm strojně s urovnáním dna do předepsaného profilu a spádu v hornině třídy těžitelnosti I skupiny 3 do 20 m3</t>
  </si>
  <si>
    <t>-1754374921</t>
  </si>
  <si>
    <t>https://podminky.urs.cz/item/CS_URS_2024_01/132251101</t>
  </si>
  <si>
    <t>základ pro popěrnou stěnu</t>
  </si>
  <si>
    <t>15,7*0,4*0,5</t>
  </si>
  <si>
    <t>2016638152</t>
  </si>
  <si>
    <t>34,5*0,2</t>
  </si>
  <si>
    <t>26,988</t>
  </si>
  <si>
    <t>40,248</t>
  </si>
  <si>
    <t>3,14</t>
  </si>
  <si>
    <t>-2005434258</t>
  </si>
  <si>
    <t>77,276*5</t>
  </si>
  <si>
    <t>186802614</t>
  </si>
  <si>
    <t>-1452272374</t>
  </si>
  <si>
    <t>(35,7+5,1+16,4)*0,5</t>
  </si>
  <si>
    <t>-127837540</t>
  </si>
  <si>
    <t>28,6*2</t>
  </si>
  <si>
    <t>1726240480</t>
  </si>
  <si>
    <t>77,276*1,8</t>
  </si>
  <si>
    <t>-542712345</t>
  </si>
  <si>
    <t>77,276</t>
  </si>
  <si>
    <t>1022876735</t>
  </si>
  <si>
    <t>-10,4*2,15*0,2</t>
  </si>
  <si>
    <t>-1,65*9,9*1,6</t>
  </si>
  <si>
    <t>369653908</t>
  </si>
  <si>
    <t>9,64*2</t>
  </si>
  <si>
    <t>-1557937605</t>
  </si>
  <si>
    <t>10,8</t>
  </si>
  <si>
    <t>-1468317285</t>
  </si>
  <si>
    <t>10,8*0,02 'Přepočtené koeficientem množství</t>
  </si>
  <si>
    <t>1148521811</t>
  </si>
  <si>
    <t>(35,7+5,1-16,4)</t>
  </si>
  <si>
    <t>-2058509257</t>
  </si>
  <si>
    <t>10,8*3</t>
  </si>
  <si>
    <t>-868885676</t>
  </si>
  <si>
    <t>10,8*0,15*1,6</t>
  </si>
  <si>
    <t>-1035884865</t>
  </si>
  <si>
    <t>10,4*2,15*0,05</t>
  </si>
  <si>
    <t>-1075036902</t>
  </si>
  <si>
    <t>10,4*2,15*0,15</t>
  </si>
  <si>
    <t>162235771</t>
  </si>
  <si>
    <t>10,4*2,15*0,00444*1,2</t>
  </si>
  <si>
    <t>274313611</t>
  </si>
  <si>
    <t>Základy z betonu prostého pasy betonu kamenem neprokládaného tř. C 16/20</t>
  </si>
  <si>
    <t>801154403</t>
  </si>
  <si>
    <t>https://podminky.urs.cz/item/CS_URS_2024_01/274313611</t>
  </si>
  <si>
    <t>Svislé a kompletní konstrukce</t>
  </si>
  <si>
    <t>311113214</t>
  </si>
  <si>
    <t>Nadzákladové zdi z betonových tvárnic ztraceného bednění štípaných, včetně výplně z betonu třídy C 16/20 přírodních, tloušťky zdiva 300 mm</t>
  </si>
  <si>
    <t>282516333</t>
  </si>
  <si>
    <t>https://podminky.urs.cz/item/CS_URS_2024_01/311113214</t>
  </si>
  <si>
    <t>15,7*1</t>
  </si>
  <si>
    <t>348272515</t>
  </si>
  <si>
    <t>Ploty z tvárnic betonových plotová stříška lepená mrazuvzdorným lepidlem z tvarovek hladkých nebo štípaných, sedlového tvaru přírodních, tloušťka zdiva 295 mm</t>
  </si>
  <si>
    <t>-1796228589</t>
  </si>
  <si>
    <t>https://podminky.urs.cz/item/CS_URS_2024_01/348272515</t>
  </si>
  <si>
    <t>922903684</t>
  </si>
  <si>
    <t>1208792197</t>
  </si>
  <si>
    <t>177975875</t>
  </si>
  <si>
    <t>-1920456131</t>
  </si>
  <si>
    <t>623166763</t>
  </si>
  <si>
    <t>546545869</t>
  </si>
  <si>
    <t>(35,7-16,4)</t>
  </si>
  <si>
    <t>5,1</t>
  </si>
  <si>
    <t>-299077618</t>
  </si>
  <si>
    <t>19,3*1,03 'Přepočtené koeficientem množství</t>
  </si>
  <si>
    <t>-1031500851</t>
  </si>
  <si>
    <t>5,1*1,03 'Přepočtené koeficientem množství</t>
  </si>
  <si>
    <t>2116231734</t>
  </si>
  <si>
    <t>12,1</t>
  </si>
  <si>
    <t>1154633999</t>
  </si>
  <si>
    <t>12,1*1,02 'Přepočtené koeficientem množství</t>
  </si>
  <si>
    <t>880011338</t>
  </si>
  <si>
    <t>289279579</t>
  </si>
  <si>
    <t>3,5</t>
  </si>
  <si>
    <t>-1900012794</t>
  </si>
  <si>
    <t>3,5*1,02 'Přepočtené koeficientem množství</t>
  </si>
  <si>
    <t>2126704652</t>
  </si>
  <si>
    <t>878610346</t>
  </si>
  <si>
    <t>664896315</t>
  </si>
  <si>
    <t>962033121</t>
  </si>
  <si>
    <t>Bourání zdiva nadzákladového z tvárnic ztraceného bednění včetně výztuže a výplně z betonu, třídy C8/10, C12/15, C16/20, C20/25, objemu přes 1 m3</t>
  </si>
  <si>
    <t>-125230691</t>
  </si>
  <si>
    <t>https://podminky.urs.cz/item/CS_URS_2024_01/962033121</t>
  </si>
  <si>
    <t>13,35*1,2*0,25</t>
  </si>
  <si>
    <t>1742201359</t>
  </si>
  <si>
    <t>-321175949</t>
  </si>
  <si>
    <t>1099089652</t>
  </si>
  <si>
    <t>-1721172904</t>
  </si>
  <si>
    <t>-1148492307</t>
  </si>
  <si>
    <t>-1964915592</t>
  </si>
  <si>
    <t>654021815</t>
  </si>
  <si>
    <t>33,979*14</t>
  </si>
  <si>
    <t>-827987791</t>
  </si>
  <si>
    <t>-293505461</t>
  </si>
  <si>
    <t>4,42+10,625</t>
  </si>
  <si>
    <t>2,665</t>
  </si>
  <si>
    <t>9,412</t>
  </si>
  <si>
    <t>-36262515</t>
  </si>
  <si>
    <t>4,93</t>
  </si>
  <si>
    <t>-1140020381</t>
  </si>
  <si>
    <t>1,928</t>
  </si>
  <si>
    <t>1832216638</t>
  </si>
  <si>
    <t>2039430468</t>
  </si>
  <si>
    <t>-1926853242</t>
  </si>
  <si>
    <t>-1032733129</t>
  </si>
  <si>
    <t>-930826224</t>
  </si>
  <si>
    <t>1958398914</t>
  </si>
  <si>
    <t>-1974796211</t>
  </si>
  <si>
    <t>852991859</t>
  </si>
  <si>
    <t>1440810869</t>
  </si>
  <si>
    <t>SO 04 - Lokalita 7</t>
  </si>
  <si>
    <t>M - Práce a dodávky M</t>
  </si>
  <si>
    <t xml:space="preserve">    21-M - Elektromontáže</t>
  </si>
  <si>
    <t xml:space="preserve">    46-M - Zemní práce při extr.mont.pracích</t>
  </si>
  <si>
    <t>669639277</t>
  </si>
  <si>
    <t>7,1</t>
  </si>
  <si>
    <t>533084838</t>
  </si>
  <si>
    <t>14,5</t>
  </si>
  <si>
    <t>-1234690049</t>
  </si>
  <si>
    <t>86,1</t>
  </si>
  <si>
    <t>122251101</t>
  </si>
  <si>
    <t>Odkopávky a prokopávky nezapažené strojně v hornině třídy těžitelnosti I skupiny 3 do 20 m3</t>
  </si>
  <si>
    <t>-1639427670</t>
  </si>
  <si>
    <t>https://podminky.urs.cz/item/CS_URS_2024_01/122251101</t>
  </si>
  <si>
    <t>(41,6-16,2)*0,27</t>
  </si>
  <si>
    <t xml:space="preserve">Konstrukce A  + kontejnery</t>
  </si>
  <si>
    <t>(41,6)*0,5</t>
  </si>
  <si>
    <t>-1115980143</t>
  </si>
  <si>
    <t>132212131</t>
  </si>
  <si>
    <t>Hloubení nezapažených rýh šířky do 800 mm ručně s urovnáním dna do předepsaného profilu a spádu v hornině třídy těžitelnosti I skupiny 3 soudržných</t>
  </si>
  <si>
    <t>-1345507999</t>
  </si>
  <si>
    <t>https://podminky.urs.cz/item/CS_URS_2024_01/132212131</t>
  </si>
  <si>
    <t>přeložka VO</t>
  </si>
  <si>
    <t>28*0,5*0,8</t>
  </si>
  <si>
    <t>1423814981</t>
  </si>
  <si>
    <t>86,1*0,2</t>
  </si>
  <si>
    <t>27,658</t>
  </si>
  <si>
    <t>11,2</t>
  </si>
  <si>
    <t>-7</t>
  </si>
  <si>
    <t>1492437450</t>
  </si>
  <si>
    <t>89,326*5</t>
  </si>
  <si>
    <t>1426340134</t>
  </si>
  <si>
    <t>357952841</t>
  </si>
  <si>
    <t>(49,95-15,7)*0,3</t>
  </si>
  <si>
    <t>-2092876415</t>
  </si>
  <si>
    <t>47,625*2</t>
  </si>
  <si>
    <t>1514157480</t>
  </si>
  <si>
    <t>89,326*1,8</t>
  </si>
  <si>
    <t>2046654778</t>
  </si>
  <si>
    <t>89,326</t>
  </si>
  <si>
    <t>1277029111</t>
  </si>
  <si>
    <t>-1,64*9,9*1,6</t>
  </si>
  <si>
    <t>Mezisoučet</t>
  </si>
  <si>
    <t>zpětný zásyp rýhy</t>
  </si>
  <si>
    <t>11,2-4,2</t>
  </si>
  <si>
    <t>593504524</t>
  </si>
  <si>
    <t>9,798*2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</si>
  <si>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</si>
  <si>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</si>
  <si>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1860723494</t>
  </si>
  <si>
    <t>https://podminky.urs.cz/item/CS_URS_2024_01/175111101</t>
  </si>
  <si>
    <t>28*0,3*0,5</t>
  </si>
  <si>
    <t>58331200</t>
  </si>
  <si>
    <t>štěrkopísek netříděný</t>
  </si>
  <si>
    <t>-1273203739</t>
  </si>
  <si>
    <t>4,2*2 'Přepočtené koeficientem množství</t>
  </si>
  <si>
    <t>1409337252</t>
  </si>
  <si>
    <t>-1086870575</t>
  </si>
  <si>
    <t>43*0,02 'Přepočtené koeficientem množství</t>
  </si>
  <si>
    <t>-324637211</t>
  </si>
  <si>
    <t>(41,6-16,2)</t>
  </si>
  <si>
    <t>550865813</t>
  </si>
  <si>
    <t>43*3</t>
  </si>
  <si>
    <t>-1342152764</t>
  </si>
  <si>
    <t>43*0,15*1,6</t>
  </si>
  <si>
    <t>2105657802</t>
  </si>
  <si>
    <t>1591161234</t>
  </si>
  <si>
    <t>-1725038571</t>
  </si>
  <si>
    <t>-1925918076</t>
  </si>
  <si>
    <t>-379280272</t>
  </si>
  <si>
    <t>1547854833</t>
  </si>
  <si>
    <t>-1586969857</t>
  </si>
  <si>
    <t>-574614077</t>
  </si>
  <si>
    <t>1844345973</t>
  </si>
  <si>
    <t>-884518148</t>
  </si>
  <si>
    <t>25,4*1,03 'Přepočtené koeficientem množství</t>
  </si>
  <si>
    <t>-768679913</t>
  </si>
  <si>
    <t>1648898079</t>
  </si>
  <si>
    <t>14,5*1,02 'Přepočtené koeficientem množství</t>
  </si>
  <si>
    <t>-460609591</t>
  </si>
  <si>
    <t>1603301580</t>
  </si>
  <si>
    <t>3+3+14,2</t>
  </si>
  <si>
    <t>1025094952</t>
  </si>
  <si>
    <t>20,2*1,02 'Přepočtené koeficientem množství</t>
  </si>
  <si>
    <t>-62213249</t>
  </si>
  <si>
    <t>-2113033014</t>
  </si>
  <si>
    <t>-2014539937</t>
  </si>
  <si>
    <t>15,35</t>
  </si>
  <si>
    <t>-723508023</t>
  </si>
  <si>
    <t>-1845043593</t>
  </si>
  <si>
    <t>163992690</t>
  </si>
  <si>
    <t>1151269717</t>
  </si>
  <si>
    <t>-1447405573</t>
  </si>
  <si>
    <t>1303481400</t>
  </si>
  <si>
    <t>948332420</t>
  </si>
  <si>
    <t>5,216*14</t>
  </si>
  <si>
    <t>630165891</t>
  </si>
  <si>
    <t>-1002472941</t>
  </si>
  <si>
    <t>2,973</t>
  </si>
  <si>
    <t>-512000188</t>
  </si>
  <si>
    <t>2,244</t>
  </si>
  <si>
    <t>908671865</t>
  </si>
  <si>
    <t>Práce a dodávky M</t>
  </si>
  <si>
    <t>21-M</t>
  </si>
  <si>
    <t>Elektromontáže</t>
  </si>
  <si>
    <t>210204204</t>
  </si>
  <si>
    <t>Montáž elektrovýzbroje stožárů osvětlení 4 okruhy</t>
  </si>
  <si>
    <t>-1549480419</t>
  </si>
  <si>
    <t>https://podminky.urs.cz/item/CS_URS_2024_01/210204204</t>
  </si>
  <si>
    <t>210220020</t>
  </si>
  <si>
    <t>Montáž uzemňovacího vedení s upevněním, propojením a připojením pomocí svorek v zemi s izolací spojů vodičů FeZn páskou průřezu do 120 mm2 v městské zástavbě</t>
  </si>
  <si>
    <t>-1661326858</t>
  </si>
  <si>
    <t>https://podminky.urs.cz/item/CS_URS_2024_01/210220020</t>
  </si>
  <si>
    <t>35442062</t>
  </si>
  <si>
    <t>pás zemnící 30x4mm FeZn</t>
  </si>
  <si>
    <t>128</t>
  </si>
  <si>
    <t>343713035</t>
  </si>
  <si>
    <t>210800411</t>
  </si>
  <si>
    <t>Montáž izolovaných vodičů měděných do 1 kV bez ukončení uložených v trubkách nebo lištách zatažených plných nebo laněných s PVC pláštěm, bezhalogenových, ohniodolných (např. CY, CHAH-V) průřezu žíly 0,5 až 16 mm2</t>
  </si>
  <si>
    <t>557423062</t>
  </si>
  <si>
    <t>https://podminky.urs.cz/item/CS_URS_2024_01/210800411</t>
  </si>
  <si>
    <t>M.15</t>
  </si>
  <si>
    <t>Silový kabel pevný CYKY-J 4 X 16</t>
  </si>
  <si>
    <t>256</t>
  </si>
  <si>
    <t>-1858869694</t>
  </si>
  <si>
    <t>28*1,1</t>
  </si>
  <si>
    <t>218204204</t>
  </si>
  <si>
    <t>Demontáž elektrovýzbroje stožárů osvětlení 4 okruhy</t>
  </si>
  <si>
    <t>1925720216</t>
  </si>
  <si>
    <t>https://podminky.urs.cz/item/CS_URS_2024_01/218204204</t>
  </si>
  <si>
    <t>741130025</t>
  </si>
  <si>
    <t>Ukončení vodičů izolovaných s označením a zapojením na svorkovnici s otevřením a uzavřením krytu, průřezu žíly do 16 mm2</t>
  </si>
  <si>
    <t>-621812412</t>
  </si>
  <si>
    <t>https://podminky.urs.cz/item/CS_URS_2024_01/741130025</t>
  </si>
  <si>
    <t>46-M</t>
  </si>
  <si>
    <t>Zemní práce při extr.mont.pracích</t>
  </si>
  <si>
    <t>460510054</t>
  </si>
  <si>
    <t>Osazení kabelových prostupů včetně utěsnění a spárování z trub plastových do rýhy, bez výkopových prací bez obsypu, vnitřního průměru do 10 cm</t>
  </si>
  <si>
    <t>-565686686</t>
  </si>
  <si>
    <t>https://podminky.urs.cz/item/CS_URS_2024_01/460510054</t>
  </si>
  <si>
    <t>484568</t>
  </si>
  <si>
    <t>Chránička HDPE 40</t>
  </si>
  <si>
    <t>-111271936</t>
  </si>
  <si>
    <t>28*1,15</t>
  </si>
  <si>
    <t>460671112</t>
  </si>
  <si>
    <t>Výstražné prvky pro krytí kabelů včetně vyrovnání povrchu rýhy, rozvinutí a uložení fólie, šířky přes 20 do 25 cm</t>
  </si>
  <si>
    <t>1632165130</t>
  </si>
  <si>
    <t>https://podminky.urs.cz/item/CS_URS_2024_01/460671112</t>
  </si>
  <si>
    <t>563917953</t>
  </si>
  <si>
    <t>-1622297326</t>
  </si>
  <si>
    <t>997018485</t>
  </si>
  <si>
    <t>251223549</t>
  </si>
  <si>
    <t>-809241969</t>
  </si>
  <si>
    <t>1795380662</t>
  </si>
  <si>
    <t>-1596458260</t>
  </si>
  <si>
    <t>-400361740</t>
  </si>
  <si>
    <t>SO 05 - Lokalita 8</t>
  </si>
  <si>
    <t>1982236726</t>
  </si>
  <si>
    <t>5,7</t>
  </si>
  <si>
    <t>-573281242</t>
  </si>
  <si>
    <t>-538482577</t>
  </si>
  <si>
    <t>286787419</t>
  </si>
  <si>
    <t>(30-10,8)*0,15</t>
  </si>
  <si>
    <t>(30-10,8)*0,3</t>
  </si>
  <si>
    <t>10,8*0,5</t>
  </si>
  <si>
    <t>-1858482451</t>
  </si>
  <si>
    <t>umístění nové lampy</t>
  </si>
  <si>
    <t>1*0,75*0,75</t>
  </si>
  <si>
    <t>-1407699537</t>
  </si>
  <si>
    <t>3,55*3,55*(1,6+0,15+0,05)</t>
  </si>
  <si>
    <t>-13795411</t>
  </si>
  <si>
    <t>(11,8+2,1)*0,5*0,8</t>
  </si>
  <si>
    <t>1951086093</t>
  </si>
  <si>
    <t>37*0,2</t>
  </si>
  <si>
    <t>14,040</t>
  </si>
  <si>
    <t>0,738</t>
  </si>
  <si>
    <t>22,685</t>
  </si>
  <si>
    <t>5,56</t>
  </si>
  <si>
    <t>-3,475</t>
  </si>
  <si>
    <t>1282616786</t>
  </si>
  <si>
    <t>46,948*5</t>
  </si>
  <si>
    <t>-150586529</t>
  </si>
  <si>
    <t>-1628980044</t>
  </si>
  <si>
    <t>2039374467</t>
  </si>
  <si>
    <t>11,16*2</t>
  </si>
  <si>
    <t>-782809519</t>
  </si>
  <si>
    <t>46,948*1,8</t>
  </si>
  <si>
    <t>-866307317</t>
  </si>
  <si>
    <t>46,948</t>
  </si>
  <si>
    <t>-70336592</t>
  </si>
  <si>
    <t>3,55*3,55*0,2</t>
  </si>
  <si>
    <t>-3,3*3,3*1,6</t>
  </si>
  <si>
    <t>5,56-2,085</t>
  </si>
  <si>
    <t>231641688</t>
  </si>
  <si>
    <t>7,782*2</t>
  </si>
  <si>
    <t>531471825</t>
  </si>
  <si>
    <t>(11,8+2,1)*0,3*0,5</t>
  </si>
  <si>
    <t>-2132598943</t>
  </si>
  <si>
    <t>2,085*2 'Přepočtené koeficientem množství</t>
  </si>
  <si>
    <t>-1583708573</t>
  </si>
  <si>
    <t>6,5</t>
  </si>
  <si>
    <t>-347852142</t>
  </si>
  <si>
    <t>6,5*0,02 'Přepočtené koeficientem množství</t>
  </si>
  <si>
    <t>-226355788</t>
  </si>
  <si>
    <t>(30-10,8)</t>
  </si>
  <si>
    <t>-233024130</t>
  </si>
  <si>
    <t>6,5*3</t>
  </si>
  <si>
    <t>-133030737</t>
  </si>
  <si>
    <t>6,5*0,15*1,6</t>
  </si>
  <si>
    <t>659631956</t>
  </si>
  <si>
    <t>3,55*3,55*0,05</t>
  </si>
  <si>
    <t>279176943</t>
  </si>
  <si>
    <t>3,55*3,55*0,15</t>
  </si>
  <si>
    <t>1122659395</t>
  </si>
  <si>
    <t>3,55*3,55*0,00444*1,2</t>
  </si>
  <si>
    <t>546614226</t>
  </si>
  <si>
    <t>1548716793</t>
  </si>
  <si>
    <t>71885133</t>
  </si>
  <si>
    <t>923099560</t>
  </si>
  <si>
    <t>-1503039187</t>
  </si>
  <si>
    <t>-522674400</t>
  </si>
  <si>
    <t>19,2*1,03 'Přepočtené koeficientem množství</t>
  </si>
  <si>
    <t>1955162474</t>
  </si>
  <si>
    <t>-915785835</t>
  </si>
  <si>
    <t>-1553820744</t>
  </si>
  <si>
    <t>14,4</t>
  </si>
  <si>
    <t>-1659058815</t>
  </si>
  <si>
    <t>-1288354876</t>
  </si>
  <si>
    <t>474361401</t>
  </si>
  <si>
    <t>11*1,02 'Přepočtené koeficientem množství</t>
  </si>
  <si>
    <t>1543284337</t>
  </si>
  <si>
    <t>764521861</t>
  </si>
  <si>
    <t>12,2</t>
  </si>
  <si>
    <t>-981782189</t>
  </si>
  <si>
    <t>12,2*1,02 'Přepočtené koeficientem množství</t>
  </si>
  <si>
    <t>2010827887</t>
  </si>
  <si>
    <t>-1626808839</t>
  </si>
  <si>
    <t>-461493614</t>
  </si>
  <si>
    <t>-96808733</t>
  </si>
  <si>
    <t>R434844</t>
  </si>
  <si>
    <t>75826254</t>
  </si>
  <si>
    <t>4 ks x 5 m3</t>
  </si>
  <si>
    <t>2064376797</t>
  </si>
  <si>
    <t>506147758</t>
  </si>
  <si>
    <t>1064062537</t>
  </si>
  <si>
    <t>R99151</t>
  </si>
  <si>
    <t>Přeložka kabelu veřejného osvětlení a dočasná demontáž stižáru VO dle PD</t>
  </si>
  <si>
    <t>1458909739</t>
  </si>
  <si>
    <t>-71939154</t>
  </si>
  <si>
    <t>-1634742620</t>
  </si>
  <si>
    <t>4,548*14</t>
  </si>
  <si>
    <t>1864862571</t>
  </si>
  <si>
    <t>-1390983352</t>
  </si>
  <si>
    <t>273125060</t>
  </si>
  <si>
    <t>1,801</t>
  </si>
  <si>
    <t>1245275330</t>
  </si>
  <si>
    <t>210202013</t>
  </si>
  <si>
    <t>Montáž svítidel výbojkových se zapojením vodičů průmyslových nebo venkovních na výložník</t>
  </si>
  <si>
    <t>1885977077</t>
  </si>
  <si>
    <t>https://podminky.urs.cz/item/CS_URS_2024_01/210202013</t>
  </si>
  <si>
    <t>210204002</t>
  </si>
  <si>
    <t>Montáž stožárů osvětlení parkových ocelových</t>
  </si>
  <si>
    <t>-2104581670</t>
  </si>
  <si>
    <t>https://podminky.urs.cz/item/CS_URS_2024_01/210204002</t>
  </si>
  <si>
    <t>750698339</t>
  </si>
  <si>
    <t>-129108991</t>
  </si>
  <si>
    <t>11,8+2,1</t>
  </si>
  <si>
    <t>-7315036</t>
  </si>
  <si>
    <t>-404023666</t>
  </si>
  <si>
    <t>(11,8+11,8+2,1)+4</t>
  </si>
  <si>
    <t>1825632622</t>
  </si>
  <si>
    <t>29,7*1,1</t>
  </si>
  <si>
    <t>218202013</t>
  </si>
  <si>
    <t>Demontáž svítidel výbojkových s odpojením vodičů průmyslových nebo venkovních z výložníku</t>
  </si>
  <si>
    <t>-1829268863</t>
  </si>
  <si>
    <t>https://podminky.urs.cz/item/CS_URS_2024_01/218202013</t>
  </si>
  <si>
    <t>218204002</t>
  </si>
  <si>
    <t>Demontáž stožárů osvětlení parkových ocelových</t>
  </si>
  <si>
    <t>-1013802210</t>
  </si>
  <si>
    <t>https://podminky.urs.cz/item/CS_URS_2024_01/218204002</t>
  </si>
  <si>
    <t>218204122</t>
  </si>
  <si>
    <t>Demontáž patic stožárů osvětlení betonových</t>
  </si>
  <si>
    <t>1212966927</t>
  </si>
  <si>
    <t>https://podminky.urs.cz/item/CS_URS_2024_01/218204122</t>
  </si>
  <si>
    <t>-1455664065</t>
  </si>
  <si>
    <t>1352284475</t>
  </si>
  <si>
    <t>460080014</t>
  </si>
  <si>
    <t>Základové konstrukce základ bez bednění do rostlé zeminy z monolitického betonu tř. C 16/20</t>
  </si>
  <si>
    <t>1709676298</t>
  </si>
  <si>
    <t>https://podminky.urs.cz/item/CS_URS_2024_01/460080014</t>
  </si>
  <si>
    <t>Beton - základy pro sloup</t>
  </si>
  <si>
    <t>-1584584193</t>
  </si>
  <si>
    <t>11,8+11,8+2,1</t>
  </si>
  <si>
    <t>-1479201548</t>
  </si>
  <si>
    <t>25,7*1,15</t>
  </si>
  <si>
    <t>2076126489</t>
  </si>
  <si>
    <t>-495878458</t>
  </si>
  <si>
    <t>74</t>
  </si>
  <si>
    <t>620556734</t>
  </si>
  <si>
    <t>75</t>
  </si>
  <si>
    <t>1938100708</t>
  </si>
  <si>
    <t>76</t>
  </si>
  <si>
    <t>247392796</t>
  </si>
  <si>
    <t>77</t>
  </si>
  <si>
    <t>-1819534158</t>
  </si>
  <si>
    <t>78</t>
  </si>
  <si>
    <t>-1558655846</t>
  </si>
  <si>
    <t>79</t>
  </si>
  <si>
    <t>-1309481730</t>
  </si>
  <si>
    <t>80</t>
  </si>
  <si>
    <t>-1148032331</t>
  </si>
  <si>
    <t>SO 06 - Lokalita 9</t>
  </si>
  <si>
    <t>113107323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</si>
  <si>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</si>
  <si>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-1844254611</t>
  </si>
  <si>
    <t>https://podminky.urs.cz/item/CS_URS_2024_01/113107323</t>
  </si>
  <si>
    <t>21,9</t>
  </si>
  <si>
    <t>454018053</t>
  </si>
  <si>
    <t>113107342</t>
  </si>
  <si>
    <t>Odstranění podkladů nebo krytů strojně plochy jednotlivě do 50 m2 s přemístěním hmot na skládku na vzdálenost do 3 m nebo s naložením na dopravní prostředek živičných, o tl. vrstvy přes 50 do 100 mm</t>
  </si>
  <si>
    <t>-29525284</t>
  </si>
  <si>
    <t>https://podminky.urs.cz/item/CS_URS_2024_01/113107342</t>
  </si>
  <si>
    <t>1788669844</t>
  </si>
  <si>
    <t>8,1</t>
  </si>
  <si>
    <t>-454228751</t>
  </si>
  <si>
    <t>438270879</t>
  </si>
  <si>
    <t>(18,5-11,5)*0,15</t>
  </si>
  <si>
    <t>Výměna podloží</t>
  </si>
  <si>
    <t>(18,5-11,5)*0,3</t>
  </si>
  <si>
    <t>18,5*0,5</t>
  </si>
  <si>
    <t>-1279548386</t>
  </si>
  <si>
    <t>7,15*2,2*(1,6+0,15+0,05)</t>
  </si>
  <si>
    <t>-407228375</t>
  </si>
  <si>
    <t>10*0,2</t>
  </si>
  <si>
    <t>12,4</t>
  </si>
  <si>
    <t>28,314</t>
  </si>
  <si>
    <t>-212509525</t>
  </si>
  <si>
    <t>42,714*5</t>
  </si>
  <si>
    <t>1149125688</t>
  </si>
  <si>
    <t>-1590759747</t>
  </si>
  <si>
    <t>-1835420521</t>
  </si>
  <si>
    <t>11,35*2</t>
  </si>
  <si>
    <t>-1563887435</t>
  </si>
  <si>
    <t>42,714*1,8</t>
  </si>
  <si>
    <t>98830252</t>
  </si>
  <si>
    <t>42,714</t>
  </si>
  <si>
    <t>-2133568405</t>
  </si>
  <si>
    <t>-6,6*1,7*1,6</t>
  </si>
  <si>
    <t>-7,15*2,2*0,2</t>
  </si>
  <si>
    <t>-2144286402</t>
  </si>
  <si>
    <t>7,216*2</t>
  </si>
  <si>
    <t>-569514294</t>
  </si>
  <si>
    <t>840561244</t>
  </si>
  <si>
    <t>5*0,02 'Přepočtené koeficientem množství</t>
  </si>
  <si>
    <t>487775429</t>
  </si>
  <si>
    <t>(18,5-11,5)</t>
  </si>
  <si>
    <t>925363185</t>
  </si>
  <si>
    <t>5*3</t>
  </si>
  <si>
    <t>-486582326</t>
  </si>
  <si>
    <t>5*0,15*1,6</t>
  </si>
  <si>
    <t>402971347</t>
  </si>
  <si>
    <t>7,15*2,2*0,05</t>
  </si>
  <si>
    <t>-1760120514</t>
  </si>
  <si>
    <t>7,15*2,2*0,15</t>
  </si>
  <si>
    <t>1701196891</t>
  </si>
  <si>
    <t>7,15*2,2*0,00444*1,2</t>
  </si>
  <si>
    <t>-2009445734</t>
  </si>
  <si>
    <t>1450638162</t>
  </si>
  <si>
    <t>1176193764</t>
  </si>
  <si>
    <t>2033779349</t>
  </si>
  <si>
    <t>-1702982859</t>
  </si>
  <si>
    <t>-1612720367</t>
  </si>
  <si>
    <t>-3750905</t>
  </si>
  <si>
    <t>-610054020</t>
  </si>
  <si>
    <t>7*1,03 'Přepočtené koeficientem množství</t>
  </si>
  <si>
    <t>1757953322</t>
  </si>
  <si>
    <t>8,4</t>
  </si>
  <si>
    <t>727181957</t>
  </si>
  <si>
    <t>1387181708</t>
  </si>
  <si>
    <t>12,9</t>
  </si>
  <si>
    <t>1685856021</t>
  </si>
  <si>
    <t>12,9*1,02 'Přepočtené koeficientem množství</t>
  </si>
  <si>
    <t>-918119467</t>
  </si>
  <si>
    <t>-497994617</t>
  </si>
  <si>
    <t>8,6</t>
  </si>
  <si>
    <t>-363812227</t>
  </si>
  <si>
    <t>8,6*1,02 'Přepočtené koeficientem množství</t>
  </si>
  <si>
    <t>-1207502026</t>
  </si>
  <si>
    <t>964308439</t>
  </si>
  <si>
    <t>1971912655</t>
  </si>
  <si>
    <t>R4348474</t>
  </si>
  <si>
    <t>1238763128</t>
  </si>
  <si>
    <t>-1650024042</t>
  </si>
  <si>
    <t>-560997914</t>
  </si>
  <si>
    <t>-972215368</t>
  </si>
  <si>
    <t>-1522376310</t>
  </si>
  <si>
    <t>446546305</t>
  </si>
  <si>
    <t>29,802*14</t>
  </si>
  <si>
    <t>396535992</t>
  </si>
  <si>
    <t>-1485411450</t>
  </si>
  <si>
    <t>1,661+13,688</t>
  </si>
  <si>
    <t>-670110519</t>
  </si>
  <si>
    <t>9,636</t>
  </si>
  <si>
    <t>-1934871465</t>
  </si>
  <si>
    <t>4,818</t>
  </si>
  <si>
    <t>2033728210</t>
  </si>
  <si>
    <t>1762796197</t>
  </si>
  <si>
    <t>1423790936</t>
  </si>
  <si>
    <t>539948359</t>
  </si>
  <si>
    <t>336557647</t>
  </si>
  <si>
    <t>-1628150304</t>
  </si>
  <si>
    <t>-934052020</t>
  </si>
  <si>
    <t>1701505069</t>
  </si>
  <si>
    <t>-245607777</t>
  </si>
  <si>
    <t>SO 07 - Lokalita 10</t>
  </si>
  <si>
    <t>-2132652987</t>
  </si>
  <si>
    <t>37,82</t>
  </si>
  <si>
    <t>1171633079</t>
  </si>
  <si>
    <t>113107343</t>
  </si>
  <si>
    <t>Odstranění podkladů nebo krytů strojně plochy jednotlivě do 50 m2 s přemístěním hmot na skládku na vzdálenost do 3 m nebo s naložením na dopravní prostředek živičných, o tl. vrstvy přes 100 do 150 mm</t>
  </si>
  <si>
    <t>-446434237</t>
  </si>
  <si>
    <t>https://podminky.urs.cz/item/CS_URS_2024_01/113107343</t>
  </si>
  <si>
    <t>1282505941</t>
  </si>
  <si>
    <t>16,4</t>
  </si>
  <si>
    <t>121112003</t>
  </si>
  <si>
    <t>Sejmutí ornice ručně při souvislé ploše, tl. vrstvy do 200 mm</t>
  </si>
  <si>
    <t>179811038</t>
  </si>
  <si>
    <t>https://podminky.urs.cz/item/CS_URS_2024_01/121112003</t>
  </si>
  <si>
    <t>-193867337</t>
  </si>
  <si>
    <t>(34,4-10,9)*0,15</t>
  </si>
  <si>
    <t>(34,4-10,9)*0,3</t>
  </si>
  <si>
    <t>10,9*0,5</t>
  </si>
  <si>
    <t>-682594366</t>
  </si>
  <si>
    <t>-941807901</t>
  </si>
  <si>
    <t>2*0,2</t>
  </si>
  <si>
    <t>16,025</t>
  </si>
  <si>
    <t>-2109473119</t>
  </si>
  <si>
    <t>39,11*5</t>
  </si>
  <si>
    <t>-1077141238</t>
  </si>
  <si>
    <t>830712107</t>
  </si>
  <si>
    <t>-2102210105</t>
  </si>
  <si>
    <t>13765605</t>
  </si>
  <si>
    <t>39,11*1,8</t>
  </si>
  <si>
    <t>-64533215</t>
  </si>
  <si>
    <t>39,11</t>
  </si>
  <si>
    <t>-1036095403</t>
  </si>
  <si>
    <t>-1347637194</t>
  </si>
  <si>
    <t>-1172478194</t>
  </si>
  <si>
    <t>-330775160</t>
  </si>
  <si>
    <t>2*0,02 'Přepočtené koeficientem množství</t>
  </si>
  <si>
    <t>-1468223943</t>
  </si>
  <si>
    <t>(34,4-10,9)</t>
  </si>
  <si>
    <t>391008505</t>
  </si>
  <si>
    <t>2*3</t>
  </si>
  <si>
    <t>-2054005137</t>
  </si>
  <si>
    <t>2*0,15*1,6</t>
  </si>
  <si>
    <t>1439117929</t>
  </si>
  <si>
    <t>-1318822489</t>
  </si>
  <si>
    <t>992732795</t>
  </si>
  <si>
    <t>505340511</t>
  </si>
  <si>
    <t>9,2</t>
  </si>
  <si>
    <t>-120744083</t>
  </si>
  <si>
    <t>1697350624</t>
  </si>
  <si>
    <t>1226722508</t>
  </si>
  <si>
    <t>1547519919</t>
  </si>
  <si>
    <t>203489556</t>
  </si>
  <si>
    <t>-1474268612</t>
  </si>
  <si>
    <t>-1682370617</t>
  </si>
  <si>
    <t>23,5*1,03 'Přepočtené koeficientem množství</t>
  </si>
  <si>
    <t>-223537793</t>
  </si>
  <si>
    <t>116513036</t>
  </si>
  <si>
    <t>1872030012</t>
  </si>
  <si>
    <t>-1571883541</t>
  </si>
  <si>
    <t>15,5*1,02 'Přepočtené koeficientem množství</t>
  </si>
  <si>
    <t>-1358452164</t>
  </si>
  <si>
    <t>-1910219064</t>
  </si>
  <si>
    <t>3,1</t>
  </si>
  <si>
    <t>-1037650770</t>
  </si>
  <si>
    <t>3,1*1,02 'Přepočtené koeficientem množství</t>
  </si>
  <si>
    <t>-307968533</t>
  </si>
  <si>
    <t>1704462436</t>
  </si>
  <si>
    <t>1820963833</t>
  </si>
  <si>
    <t>18,5</t>
  </si>
  <si>
    <t>994082263</t>
  </si>
  <si>
    <t>1162889781</t>
  </si>
  <si>
    <t>780500973</t>
  </si>
  <si>
    <t>-266547004</t>
  </si>
  <si>
    <t>923326526</t>
  </si>
  <si>
    <t>-1876872552</t>
  </si>
  <si>
    <t>692632948</t>
  </si>
  <si>
    <t>55,591*14</t>
  </si>
  <si>
    <t>1628427365</t>
  </si>
  <si>
    <t>1282452818</t>
  </si>
  <si>
    <t>3,362+23,638</t>
  </si>
  <si>
    <t>1656190030</t>
  </si>
  <si>
    <t>16,641</t>
  </si>
  <si>
    <t>406205081</t>
  </si>
  <si>
    <t>11,951</t>
  </si>
  <si>
    <t>1669886244</t>
  </si>
  <si>
    <t>1959387214</t>
  </si>
  <si>
    <t>-1602816872</t>
  </si>
  <si>
    <t>431066426</t>
  </si>
  <si>
    <t>-1415178135</t>
  </si>
  <si>
    <t>1130459222</t>
  </si>
  <si>
    <t>1363149297</t>
  </si>
  <si>
    <t>-172116327</t>
  </si>
  <si>
    <t>-1377484915</t>
  </si>
  <si>
    <t>SO 08 - Lokalita 11</t>
  </si>
  <si>
    <t>128755017</t>
  </si>
  <si>
    <t>9,1</t>
  </si>
  <si>
    <t>649904504</t>
  </si>
  <si>
    <t>Bourání chodníku</t>
  </si>
  <si>
    <t>85,6+0,8</t>
  </si>
  <si>
    <t>1762214156</t>
  </si>
  <si>
    <t>-499290509</t>
  </si>
  <si>
    <t>1587162678</t>
  </si>
  <si>
    <t>17,5</t>
  </si>
  <si>
    <t>-605153471</t>
  </si>
  <si>
    <t>-1554818632</t>
  </si>
  <si>
    <t>(31,9)*0,27</t>
  </si>
  <si>
    <t>(46,5-8,15-10,95+5,36)*0,15</t>
  </si>
  <si>
    <t>(31,9)*0,5</t>
  </si>
  <si>
    <t>(46,5-8,15-10,95+5,36)*0,3</t>
  </si>
  <si>
    <t>(8,15+10,95)*0,5</t>
  </si>
  <si>
    <t>1224826695</t>
  </si>
  <si>
    <t>-579068996</t>
  </si>
  <si>
    <t>25,3*(1,6+0,15+0,05)</t>
  </si>
  <si>
    <t>1690372328</t>
  </si>
  <si>
    <t>7,5*0,2</t>
  </si>
  <si>
    <t>48,855</t>
  </si>
  <si>
    <t>45,54</t>
  </si>
  <si>
    <t>-1623630063</t>
  </si>
  <si>
    <t>96,07*5</t>
  </si>
  <si>
    <t>-621093501</t>
  </si>
  <si>
    <t>1084460875</t>
  </si>
  <si>
    <t>1688778710</t>
  </si>
  <si>
    <t>35,328*2</t>
  </si>
  <si>
    <t>953952984</t>
  </si>
  <si>
    <t>96,07*1,8</t>
  </si>
  <si>
    <t>1127911140</t>
  </si>
  <si>
    <t>96,07</t>
  </si>
  <si>
    <t>-607015820</t>
  </si>
  <si>
    <t>-25,3*0,2</t>
  </si>
  <si>
    <t>-1,65*6,6*1,6</t>
  </si>
  <si>
    <t>-1,65*4,9*1,6</t>
  </si>
  <si>
    <t>-1318410690</t>
  </si>
  <si>
    <t>10,12*2</t>
  </si>
  <si>
    <t>659260963</t>
  </si>
  <si>
    <t>7,5</t>
  </si>
  <si>
    <t>375758405</t>
  </si>
  <si>
    <t>7,5*0,02 'Přepočtené koeficientem množství</t>
  </si>
  <si>
    <t>-1578623558</t>
  </si>
  <si>
    <t>(31,9)</t>
  </si>
  <si>
    <t>(45,7-8,15-10,95+5,36)</t>
  </si>
  <si>
    <t>1923740482</t>
  </si>
  <si>
    <t>7,5*3</t>
  </si>
  <si>
    <t>371787836</t>
  </si>
  <si>
    <t>7,5*0,15*1,6</t>
  </si>
  <si>
    <t>184803112</t>
  </si>
  <si>
    <t>Řez a tvarování živých plotů a stěn přímých, výšky přes 0,8 do 1,5 m, šířky do 1,0 m</t>
  </si>
  <si>
    <t>1954564411</t>
  </si>
  <si>
    <t>https://podminky.urs.cz/item/CS_URS_2024_01/184803112</t>
  </si>
  <si>
    <t>1394040378</t>
  </si>
  <si>
    <t>25,3*0,05</t>
  </si>
  <si>
    <t>368429811</t>
  </si>
  <si>
    <t>25,3*0,15</t>
  </si>
  <si>
    <t>362962372</t>
  </si>
  <si>
    <t>25,3*0,00444*1,2</t>
  </si>
  <si>
    <t>1753191376</t>
  </si>
  <si>
    <t>1713556498</t>
  </si>
  <si>
    <t>367631691</t>
  </si>
  <si>
    <t>1648662934</t>
  </si>
  <si>
    <t>1811371803</t>
  </si>
  <si>
    <t>-1716440402</t>
  </si>
  <si>
    <t>-629035794</t>
  </si>
  <si>
    <t>(46,5-8,15-10,95)</t>
  </si>
  <si>
    <t>5,36</t>
  </si>
  <si>
    <t>625989858</t>
  </si>
  <si>
    <t>27,4*1,03 'Přepočtené koeficientem množství</t>
  </si>
  <si>
    <t>59245006</t>
  </si>
  <si>
    <t>dlažba pro nevidomé betonová 200x100mm tl 60mm barevná</t>
  </si>
  <si>
    <t>1305790713</t>
  </si>
  <si>
    <t>5,36*1,03 'Přepočtené koeficientem množství</t>
  </si>
  <si>
    <t>-1863437263</t>
  </si>
  <si>
    <t>-227192570</t>
  </si>
  <si>
    <t>31,9*1,03 'Přepočtené koeficientem množství</t>
  </si>
  <si>
    <t>953894194</t>
  </si>
  <si>
    <t>572468932</t>
  </si>
  <si>
    <t>-1518807225</t>
  </si>
  <si>
    <t>-525521369</t>
  </si>
  <si>
    <t>1863075208</t>
  </si>
  <si>
    <t>-1986934941</t>
  </si>
  <si>
    <t>17,5+17,3</t>
  </si>
  <si>
    <t>-234760941</t>
  </si>
  <si>
    <t>34,8*1,02 'Přepočtené koeficientem množství</t>
  </si>
  <si>
    <t>-691326855</t>
  </si>
  <si>
    <t>1475523418</t>
  </si>
  <si>
    <t>14,6</t>
  </si>
  <si>
    <t>-457037862</t>
  </si>
  <si>
    <t>14,6*1,02 'Přepočtené koeficientem množství</t>
  </si>
  <si>
    <t>-364429955</t>
  </si>
  <si>
    <t>1568189980</t>
  </si>
  <si>
    <t>-1299301986</t>
  </si>
  <si>
    <t>19,4</t>
  </si>
  <si>
    <t>3,4+2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</si>
  <si>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</si>
  <si>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</si>
  <si>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-1612928347</t>
  </si>
  <si>
    <t>https://podminky.urs.cz/item/CS_URS_2024_01/966006211</t>
  </si>
  <si>
    <t>R4348477</t>
  </si>
  <si>
    <t>1210085562</t>
  </si>
  <si>
    <t>7 ks x 5 m3</t>
  </si>
  <si>
    <t>1051269439</t>
  </si>
  <si>
    <t>716800601</t>
  </si>
  <si>
    <t>1867776264</t>
  </si>
  <si>
    <t>2099853089</t>
  </si>
  <si>
    <t>377147874</t>
  </si>
  <si>
    <t>-500113324</t>
  </si>
  <si>
    <t>104,531*14</t>
  </si>
  <si>
    <t>389885771</t>
  </si>
  <si>
    <t>-279335673</t>
  </si>
  <si>
    <t>3,588+54</t>
  </si>
  <si>
    <t>-1743672375</t>
  </si>
  <si>
    <t>25,056</t>
  </si>
  <si>
    <t>-1252613869</t>
  </si>
  <si>
    <t>2,876+19,008</t>
  </si>
  <si>
    <t>1873764094</t>
  </si>
  <si>
    <t>1402277921</t>
  </si>
  <si>
    <t>1366637600</t>
  </si>
  <si>
    <t>617803128</t>
  </si>
  <si>
    <t>-1588057228</t>
  </si>
  <si>
    <t>-2077979453</t>
  </si>
  <si>
    <t>-821378574</t>
  </si>
  <si>
    <t>1460050029</t>
  </si>
  <si>
    <t>-1384415596</t>
  </si>
  <si>
    <t>SO 09 - Lokalita 12</t>
  </si>
  <si>
    <t>-650247102</t>
  </si>
  <si>
    <t>672983819</t>
  </si>
  <si>
    <t>42,2</t>
  </si>
  <si>
    <t>-998208461</t>
  </si>
  <si>
    <t>2,7</t>
  </si>
  <si>
    <t>-998157748</t>
  </si>
  <si>
    <t>1491022605</t>
  </si>
  <si>
    <t>11,4+6,3+5,9+1,2+4,9</t>
  </si>
  <si>
    <t>-540028667</t>
  </si>
  <si>
    <t>38,9+2,9+6,6</t>
  </si>
  <si>
    <t>1137184635</t>
  </si>
  <si>
    <t>(25,6+2)*0,27</t>
  </si>
  <si>
    <t>(51,7-8,4)*0,15</t>
  </si>
  <si>
    <t>(25,6+2)*0,5</t>
  </si>
  <si>
    <t>(51,7-8,4)*0,3</t>
  </si>
  <si>
    <t>8,4*0,5</t>
  </si>
  <si>
    <t>-1859381371</t>
  </si>
  <si>
    <t>5,4*2,2*(1,6+0,15+0,05)</t>
  </si>
  <si>
    <t>-1861286920</t>
  </si>
  <si>
    <t>48,4*0,2</t>
  </si>
  <si>
    <t>44,937</t>
  </si>
  <si>
    <t>21,384</t>
  </si>
  <si>
    <t>1878732076</t>
  </si>
  <si>
    <t>76,001*5</t>
  </si>
  <si>
    <t>2054145061</t>
  </si>
  <si>
    <t>43792212</t>
  </si>
  <si>
    <t>152171027</t>
  </si>
  <si>
    <t>30,99*2</t>
  </si>
  <si>
    <t>1522857000</t>
  </si>
  <si>
    <t>76,001*1,8</t>
  </si>
  <si>
    <t>-518585620</t>
  </si>
  <si>
    <t>76,001</t>
  </si>
  <si>
    <t>1729744807</t>
  </si>
  <si>
    <t>-5,4*2,2*0,2</t>
  </si>
  <si>
    <t>-5*1,7*1,6</t>
  </si>
  <si>
    <t>-1052333441</t>
  </si>
  <si>
    <t>5,408*2</t>
  </si>
  <si>
    <t>-1581437320</t>
  </si>
  <si>
    <t>2,9+8,5+1,8</t>
  </si>
  <si>
    <t>-1247840685</t>
  </si>
  <si>
    <t>13,2*0,02 'Přepočtené koeficientem množství</t>
  </si>
  <si>
    <t>449463452</t>
  </si>
  <si>
    <t>(25,6+2)</t>
  </si>
  <si>
    <t>(51,7-8,4)</t>
  </si>
  <si>
    <t>-454688654</t>
  </si>
  <si>
    <t>13,2*3</t>
  </si>
  <si>
    <t>1323911575</t>
  </si>
  <si>
    <t>13,2*0,15*1,6</t>
  </si>
  <si>
    <t>-1509115554</t>
  </si>
  <si>
    <t>5,4*2,2*0,05</t>
  </si>
  <si>
    <t>2060463683</t>
  </si>
  <si>
    <t>5,4*2,2*0,15</t>
  </si>
  <si>
    <t>1339083549</t>
  </si>
  <si>
    <t>5,4*2,2*0,00444*1,2</t>
  </si>
  <si>
    <t>206066000</t>
  </si>
  <si>
    <t>-2124009815</t>
  </si>
  <si>
    <t>-1076915825</t>
  </si>
  <si>
    <t>1219267784</t>
  </si>
  <si>
    <t>6340100</t>
  </si>
  <si>
    <t>1718559151</t>
  </si>
  <si>
    <t>-1950093403</t>
  </si>
  <si>
    <t>767957799</t>
  </si>
  <si>
    <t>43,3*1,03 'Přepočtené koeficientem množství</t>
  </si>
  <si>
    <t>504235527</t>
  </si>
  <si>
    <t>1967526155</t>
  </si>
  <si>
    <t>25,6*1,03 'Přepočtené koeficientem množství</t>
  </si>
  <si>
    <t>-492859488</t>
  </si>
  <si>
    <t>2*1,03 'Přepočtené koeficientem množství</t>
  </si>
  <si>
    <t>862901326</t>
  </si>
  <si>
    <t>611620748</t>
  </si>
  <si>
    <t>4*1,02 'Přepočtené koeficientem množství</t>
  </si>
  <si>
    <t>1757015254</t>
  </si>
  <si>
    <t>-1728538541</t>
  </si>
  <si>
    <t>13,7+3,2+5,9+1,2</t>
  </si>
  <si>
    <t>1869863171</t>
  </si>
  <si>
    <t>24*1,02 'Přepočtené koeficientem množství</t>
  </si>
  <si>
    <t>-158178053</t>
  </si>
  <si>
    <t>734875163</t>
  </si>
  <si>
    <t>2089830734</t>
  </si>
  <si>
    <t>R4348473</t>
  </si>
  <si>
    <t>-63641472</t>
  </si>
  <si>
    <t>3 ks x 5 m3</t>
  </si>
  <si>
    <t>623053677</t>
  </si>
  <si>
    <t>373674238</t>
  </si>
  <si>
    <t>-151531414</t>
  </si>
  <si>
    <t>1654770652</t>
  </si>
  <si>
    <t>-701426862</t>
  </si>
  <si>
    <t>56,527*14</t>
  </si>
  <si>
    <t>392274563</t>
  </si>
  <si>
    <t>1462550089</t>
  </si>
  <si>
    <t>10,972+26,375</t>
  </si>
  <si>
    <t>6,089</t>
  </si>
  <si>
    <t>-1162185337</t>
  </si>
  <si>
    <t>12,238</t>
  </si>
  <si>
    <t>1423306602</t>
  </si>
  <si>
    <t>0,853</t>
  </si>
  <si>
    <t>-1411472582</t>
  </si>
  <si>
    <t>-37573472</t>
  </si>
  <si>
    <t>-845666447</t>
  </si>
  <si>
    <t>60834950</t>
  </si>
  <si>
    <t>-746455536</t>
  </si>
  <si>
    <t>-1928697219</t>
  </si>
  <si>
    <t>-898099473</t>
  </si>
  <si>
    <t>-1426442761</t>
  </si>
  <si>
    <t>1597752619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</si>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</sst>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23" TargetMode="External" /><Relationship Id="rId2" Type="http://schemas.openxmlformats.org/officeDocument/2006/relationships/hyperlink" Target="https://podminky.urs.cz/item/CS_URS_2024_01/113107143" TargetMode="External" /><Relationship Id="rId3" Type="http://schemas.openxmlformats.org/officeDocument/2006/relationships/hyperlink" Target="https://podminky.urs.cz/item/CS_URS_2024_01/113107322" TargetMode="External" /><Relationship Id="rId4" Type="http://schemas.openxmlformats.org/officeDocument/2006/relationships/hyperlink" Target="https://podminky.urs.cz/item/CS_URS_2024_01/113107332" TargetMode="External" /><Relationship Id="rId5" Type="http://schemas.openxmlformats.org/officeDocument/2006/relationships/hyperlink" Target="https://podminky.urs.cz/item/CS_URS_2024_01/113202111" TargetMode="External" /><Relationship Id="rId6" Type="http://schemas.openxmlformats.org/officeDocument/2006/relationships/hyperlink" Target="https://podminky.urs.cz/item/CS_URS_2024_01/121151113" TargetMode="External" /><Relationship Id="rId7" Type="http://schemas.openxmlformats.org/officeDocument/2006/relationships/hyperlink" Target="https://podminky.urs.cz/item/CS_URS_2024_01/122251103" TargetMode="External" /><Relationship Id="rId8" Type="http://schemas.openxmlformats.org/officeDocument/2006/relationships/hyperlink" Target="https://podminky.urs.cz/item/CS_URS_2024_01/131213701" TargetMode="External" /><Relationship Id="rId9" Type="http://schemas.openxmlformats.org/officeDocument/2006/relationships/hyperlink" Target="https://podminky.urs.cz/item/CS_URS_2024_01/131251102" TargetMode="External" /><Relationship Id="rId10" Type="http://schemas.openxmlformats.org/officeDocument/2006/relationships/hyperlink" Target="https://podminky.urs.cz/item/CS_URS_2024_01/162751117" TargetMode="External" /><Relationship Id="rId11" Type="http://schemas.openxmlformats.org/officeDocument/2006/relationships/hyperlink" Target="https://podminky.urs.cz/item/CS_URS_2024_01/162751119" TargetMode="External" /><Relationship Id="rId12" Type="http://schemas.openxmlformats.org/officeDocument/2006/relationships/hyperlink" Target="https://podminky.urs.cz/item/CS_URS_2024_01/167151111" TargetMode="External" /><Relationship Id="rId13" Type="http://schemas.openxmlformats.org/officeDocument/2006/relationships/hyperlink" Target="https://podminky.urs.cz/item/CS_URS_2024_01/171151112" TargetMode="External" /><Relationship Id="rId14" Type="http://schemas.openxmlformats.org/officeDocument/2006/relationships/hyperlink" Target="https://podminky.urs.cz/item/CS_URS_2024_01/171201231" TargetMode="External" /><Relationship Id="rId15" Type="http://schemas.openxmlformats.org/officeDocument/2006/relationships/hyperlink" Target="https://podminky.urs.cz/item/CS_URS_2024_01/171251201" TargetMode="External" /><Relationship Id="rId16" Type="http://schemas.openxmlformats.org/officeDocument/2006/relationships/hyperlink" Target="https://podminky.urs.cz/item/CS_URS_2024_01/174111101" TargetMode="External" /><Relationship Id="rId17" Type="http://schemas.openxmlformats.org/officeDocument/2006/relationships/hyperlink" Target="https://podminky.urs.cz/item/CS_URS_2024_01/181411131" TargetMode="External" /><Relationship Id="rId18" Type="http://schemas.openxmlformats.org/officeDocument/2006/relationships/hyperlink" Target="https://podminky.urs.cz/item/CS_URS_2024_01/181951112" TargetMode="External" /><Relationship Id="rId19" Type="http://schemas.openxmlformats.org/officeDocument/2006/relationships/hyperlink" Target="https://podminky.urs.cz/item/CS_URS_2024_01/182303111" TargetMode="External" /><Relationship Id="rId20" Type="http://schemas.openxmlformats.org/officeDocument/2006/relationships/hyperlink" Target="https://podminky.urs.cz/item/CS_URS_2024_01/271542211" TargetMode="External" /><Relationship Id="rId21" Type="http://schemas.openxmlformats.org/officeDocument/2006/relationships/hyperlink" Target="https://podminky.urs.cz/item/CS_URS_2024_01/273321411" TargetMode="External" /><Relationship Id="rId22" Type="http://schemas.openxmlformats.org/officeDocument/2006/relationships/hyperlink" Target="https://podminky.urs.cz/item/CS_URS_2024_01/273362021" TargetMode="External" /><Relationship Id="rId23" Type="http://schemas.openxmlformats.org/officeDocument/2006/relationships/hyperlink" Target="https://podminky.urs.cz/item/CS_URS_2024_01/564851011" TargetMode="External" /><Relationship Id="rId24" Type="http://schemas.openxmlformats.org/officeDocument/2006/relationships/hyperlink" Target="https://podminky.urs.cz/item/CS_URS_2024_01/564861011" TargetMode="External" /><Relationship Id="rId25" Type="http://schemas.openxmlformats.org/officeDocument/2006/relationships/hyperlink" Target="https://podminky.urs.cz/item/CS_URS_2024_01/564871011" TargetMode="External" /><Relationship Id="rId26" Type="http://schemas.openxmlformats.org/officeDocument/2006/relationships/hyperlink" Target="https://podminky.urs.cz/item/CS_URS_2024_01/565145101" TargetMode="External" /><Relationship Id="rId27" Type="http://schemas.openxmlformats.org/officeDocument/2006/relationships/hyperlink" Target="https://podminky.urs.cz/item/CS_URS_2024_01/573211108" TargetMode="External" /><Relationship Id="rId28" Type="http://schemas.openxmlformats.org/officeDocument/2006/relationships/hyperlink" Target="https://podminky.urs.cz/item/CS_URS_2024_01/577134031" TargetMode="External" /><Relationship Id="rId29" Type="http://schemas.openxmlformats.org/officeDocument/2006/relationships/hyperlink" Target="https://podminky.urs.cz/item/CS_URS_2024_01/596211110" TargetMode="External" /><Relationship Id="rId30" Type="http://schemas.openxmlformats.org/officeDocument/2006/relationships/hyperlink" Target="https://podminky.urs.cz/item/CS_URS_2024_01/596212211" TargetMode="External" /><Relationship Id="rId31" Type="http://schemas.openxmlformats.org/officeDocument/2006/relationships/hyperlink" Target="https://podminky.urs.cz/item/CS_URS_2024_01/914111111" TargetMode="External" /><Relationship Id="rId32" Type="http://schemas.openxmlformats.org/officeDocument/2006/relationships/hyperlink" Target="https://podminky.urs.cz/item/CS_URS_2024_01/914511111" TargetMode="External" /><Relationship Id="rId33" Type="http://schemas.openxmlformats.org/officeDocument/2006/relationships/hyperlink" Target="https://podminky.urs.cz/item/CS_URS_2024_01/915211116" TargetMode="External" /><Relationship Id="rId34" Type="http://schemas.openxmlformats.org/officeDocument/2006/relationships/hyperlink" Target="https://podminky.urs.cz/item/CS_URS_2024_01/915611111" TargetMode="External" /><Relationship Id="rId35" Type="http://schemas.openxmlformats.org/officeDocument/2006/relationships/hyperlink" Target="https://podminky.urs.cz/item/CS_URS_2024_01/916131213" TargetMode="External" /><Relationship Id="rId36" Type="http://schemas.openxmlformats.org/officeDocument/2006/relationships/hyperlink" Target="https://podminky.urs.cz/item/CS_URS_2024_01/916231213" TargetMode="External" /><Relationship Id="rId37" Type="http://schemas.openxmlformats.org/officeDocument/2006/relationships/hyperlink" Target="https://podminky.urs.cz/item/CS_URS_2024_01/919122122" TargetMode="External" /><Relationship Id="rId38" Type="http://schemas.openxmlformats.org/officeDocument/2006/relationships/hyperlink" Target="https://podminky.urs.cz/item/CS_URS_2024_01/919726122" TargetMode="External" /><Relationship Id="rId39" Type="http://schemas.openxmlformats.org/officeDocument/2006/relationships/hyperlink" Target="https://podminky.urs.cz/item/CS_URS_2024_01/919735113" TargetMode="External" /><Relationship Id="rId40" Type="http://schemas.openxmlformats.org/officeDocument/2006/relationships/hyperlink" Target="https://podminky.urs.cz/item/CS_URS_2024_01/997221571" TargetMode="External" /><Relationship Id="rId41" Type="http://schemas.openxmlformats.org/officeDocument/2006/relationships/hyperlink" Target="https://podminky.urs.cz/item/CS_URS_2024_01/997221579" TargetMode="External" /><Relationship Id="rId42" Type="http://schemas.openxmlformats.org/officeDocument/2006/relationships/hyperlink" Target="https://podminky.urs.cz/item/CS_URS_2024_01/997221612" TargetMode="External" /><Relationship Id="rId43" Type="http://schemas.openxmlformats.org/officeDocument/2006/relationships/hyperlink" Target="https://podminky.urs.cz/item/CS_URS_2024_01/997221861" TargetMode="External" /><Relationship Id="rId44" Type="http://schemas.openxmlformats.org/officeDocument/2006/relationships/hyperlink" Target="https://podminky.urs.cz/item/CS_URS_2024_01/997221873" TargetMode="External" /><Relationship Id="rId45" Type="http://schemas.openxmlformats.org/officeDocument/2006/relationships/hyperlink" Target="https://podminky.urs.cz/item/CS_URS_2024_01/997221875" TargetMode="External" /><Relationship Id="rId46" Type="http://schemas.openxmlformats.org/officeDocument/2006/relationships/hyperlink" Target="https://podminky.urs.cz/item/CS_URS_2024_01/998223011" TargetMode="External" /><Relationship Id="rId4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143" TargetMode="External" /><Relationship Id="rId2" Type="http://schemas.openxmlformats.org/officeDocument/2006/relationships/hyperlink" Target="https://podminky.urs.cz/item/CS_URS_2024_01/113202111" TargetMode="External" /><Relationship Id="rId3" Type="http://schemas.openxmlformats.org/officeDocument/2006/relationships/hyperlink" Target="https://podminky.urs.cz/item/CS_URS_2024_01/121151103" TargetMode="External" /><Relationship Id="rId4" Type="http://schemas.openxmlformats.org/officeDocument/2006/relationships/hyperlink" Target="https://podminky.urs.cz/item/CS_URS_2024_01/122251102" TargetMode="External" /><Relationship Id="rId5" Type="http://schemas.openxmlformats.org/officeDocument/2006/relationships/hyperlink" Target="https://podminky.urs.cz/item/CS_URS_2024_01/131213701" TargetMode="External" /><Relationship Id="rId6" Type="http://schemas.openxmlformats.org/officeDocument/2006/relationships/hyperlink" Target="https://podminky.urs.cz/item/CS_URS_2024_01/131251102" TargetMode="External" /><Relationship Id="rId7" Type="http://schemas.openxmlformats.org/officeDocument/2006/relationships/hyperlink" Target="https://podminky.urs.cz/item/CS_URS_2024_01/162751117" TargetMode="External" /><Relationship Id="rId8" Type="http://schemas.openxmlformats.org/officeDocument/2006/relationships/hyperlink" Target="https://podminky.urs.cz/item/CS_URS_2024_01/162751119" TargetMode="External" /><Relationship Id="rId9" Type="http://schemas.openxmlformats.org/officeDocument/2006/relationships/hyperlink" Target="https://podminky.urs.cz/item/CS_URS_2024_01/167151101" TargetMode="External" /><Relationship Id="rId10" Type="http://schemas.openxmlformats.org/officeDocument/2006/relationships/hyperlink" Target="https://podminky.urs.cz/item/CS_URS_2024_01/171151112" TargetMode="External" /><Relationship Id="rId11" Type="http://schemas.openxmlformats.org/officeDocument/2006/relationships/hyperlink" Target="https://podminky.urs.cz/item/CS_URS_2024_01/171201231" TargetMode="External" /><Relationship Id="rId12" Type="http://schemas.openxmlformats.org/officeDocument/2006/relationships/hyperlink" Target="https://podminky.urs.cz/item/CS_URS_2024_01/171251201" TargetMode="External" /><Relationship Id="rId13" Type="http://schemas.openxmlformats.org/officeDocument/2006/relationships/hyperlink" Target="https://podminky.urs.cz/item/CS_URS_2024_01/174111101" TargetMode="External" /><Relationship Id="rId14" Type="http://schemas.openxmlformats.org/officeDocument/2006/relationships/hyperlink" Target="https://podminky.urs.cz/item/CS_URS_2024_01/181411131" TargetMode="External" /><Relationship Id="rId15" Type="http://schemas.openxmlformats.org/officeDocument/2006/relationships/hyperlink" Target="https://podminky.urs.cz/item/CS_URS_2024_01/181951112" TargetMode="External" /><Relationship Id="rId16" Type="http://schemas.openxmlformats.org/officeDocument/2006/relationships/hyperlink" Target="https://podminky.urs.cz/item/CS_URS_2024_01/182303111" TargetMode="External" /><Relationship Id="rId17" Type="http://schemas.openxmlformats.org/officeDocument/2006/relationships/hyperlink" Target="https://podminky.urs.cz/item/CS_URS_2024_01/271542211" TargetMode="External" /><Relationship Id="rId18" Type="http://schemas.openxmlformats.org/officeDocument/2006/relationships/hyperlink" Target="https://podminky.urs.cz/item/CS_URS_2024_01/273321411" TargetMode="External" /><Relationship Id="rId19" Type="http://schemas.openxmlformats.org/officeDocument/2006/relationships/hyperlink" Target="https://podminky.urs.cz/item/CS_URS_2024_01/273362021" TargetMode="External" /><Relationship Id="rId20" Type="http://schemas.openxmlformats.org/officeDocument/2006/relationships/hyperlink" Target="https://podminky.urs.cz/item/CS_URS_2024_01/564851011" TargetMode="External" /><Relationship Id="rId21" Type="http://schemas.openxmlformats.org/officeDocument/2006/relationships/hyperlink" Target="https://podminky.urs.cz/item/CS_URS_2024_01/564861011" TargetMode="External" /><Relationship Id="rId22" Type="http://schemas.openxmlformats.org/officeDocument/2006/relationships/hyperlink" Target="https://podminky.urs.cz/item/CS_URS_2024_01/564871011" TargetMode="External" /><Relationship Id="rId23" Type="http://schemas.openxmlformats.org/officeDocument/2006/relationships/hyperlink" Target="https://podminky.urs.cz/item/CS_URS_2024_01/565145101" TargetMode="External" /><Relationship Id="rId24" Type="http://schemas.openxmlformats.org/officeDocument/2006/relationships/hyperlink" Target="https://podminky.urs.cz/item/CS_URS_2024_01/573211108" TargetMode="External" /><Relationship Id="rId25" Type="http://schemas.openxmlformats.org/officeDocument/2006/relationships/hyperlink" Target="https://podminky.urs.cz/item/CS_URS_2024_01/577134031" TargetMode="External" /><Relationship Id="rId26" Type="http://schemas.openxmlformats.org/officeDocument/2006/relationships/hyperlink" Target="https://podminky.urs.cz/item/CS_URS_2024_01/596211110" TargetMode="External" /><Relationship Id="rId27" Type="http://schemas.openxmlformats.org/officeDocument/2006/relationships/hyperlink" Target="https://podminky.urs.cz/item/CS_URS_2024_01/596212210" TargetMode="External" /><Relationship Id="rId28" Type="http://schemas.openxmlformats.org/officeDocument/2006/relationships/hyperlink" Target="https://podminky.urs.cz/item/CS_URS_2024_01/914111111" TargetMode="External" /><Relationship Id="rId29" Type="http://schemas.openxmlformats.org/officeDocument/2006/relationships/hyperlink" Target="https://podminky.urs.cz/item/CS_URS_2024_01/914511111" TargetMode="External" /><Relationship Id="rId30" Type="http://schemas.openxmlformats.org/officeDocument/2006/relationships/hyperlink" Target="https://podminky.urs.cz/item/CS_URS_2024_01/916131213" TargetMode="External" /><Relationship Id="rId31" Type="http://schemas.openxmlformats.org/officeDocument/2006/relationships/hyperlink" Target="https://podminky.urs.cz/item/CS_URS_2024_01/916231213" TargetMode="External" /><Relationship Id="rId32" Type="http://schemas.openxmlformats.org/officeDocument/2006/relationships/hyperlink" Target="https://podminky.urs.cz/item/CS_URS_2024_01/919122122" TargetMode="External" /><Relationship Id="rId33" Type="http://schemas.openxmlformats.org/officeDocument/2006/relationships/hyperlink" Target="https://podminky.urs.cz/item/CS_URS_2024_01/919726122" TargetMode="External" /><Relationship Id="rId34" Type="http://schemas.openxmlformats.org/officeDocument/2006/relationships/hyperlink" Target="https://podminky.urs.cz/item/CS_URS_2024_01/919735113" TargetMode="External" /><Relationship Id="rId35" Type="http://schemas.openxmlformats.org/officeDocument/2006/relationships/hyperlink" Target="https://podminky.urs.cz/item/CS_URS_2024_01/966006132" TargetMode="External" /><Relationship Id="rId36" Type="http://schemas.openxmlformats.org/officeDocument/2006/relationships/hyperlink" Target="https://podminky.urs.cz/item/CS_URS_2024_01/997221571" TargetMode="External" /><Relationship Id="rId37" Type="http://schemas.openxmlformats.org/officeDocument/2006/relationships/hyperlink" Target="https://podminky.urs.cz/item/CS_URS_2024_01/997221579" TargetMode="External" /><Relationship Id="rId38" Type="http://schemas.openxmlformats.org/officeDocument/2006/relationships/hyperlink" Target="https://podminky.urs.cz/item/CS_URS_2024_01/997221612" TargetMode="External" /><Relationship Id="rId39" Type="http://schemas.openxmlformats.org/officeDocument/2006/relationships/hyperlink" Target="https://podminky.urs.cz/item/CS_URS_2024_01/997221861" TargetMode="External" /><Relationship Id="rId40" Type="http://schemas.openxmlformats.org/officeDocument/2006/relationships/hyperlink" Target="https://podminky.urs.cz/item/CS_URS_2024_01/997221875" TargetMode="External" /><Relationship Id="rId41" Type="http://schemas.openxmlformats.org/officeDocument/2006/relationships/hyperlink" Target="https://podminky.urs.cz/item/CS_URS_2024_01/998223011" TargetMode="External" /><Relationship Id="rId4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2101101" TargetMode="External" /><Relationship Id="rId2" Type="http://schemas.openxmlformats.org/officeDocument/2006/relationships/hyperlink" Target="https://podminky.urs.cz/item/CS_URS_2024_01/112251101" TargetMode="External" /><Relationship Id="rId3" Type="http://schemas.openxmlformats.org/officeDocument/2006/relationships/hyperlink" Target="https://podminky.urs.cz/item/CS_URS_2024_01/113106123" TargetMode="External" /><Relationship Id="rId4" Type="http://schemas.openxmlformats.org/officeDocument/2006/relationships/hyperlink" Target="https://podminky.urs.cz/item/CS_URS_2024_01/113107122" TargetMode="External" /><Relationship Id="rId5" Type="http://schemas.openxmlformats.org/officeDocument/2006/relationships/hyperlink" Target="https://podminky.urs.cz/item/CS_URS_2024_01/113107132" TargetMode="External" /><Relationship Id="rId6" Type="http://schemas.openxmlformats.org/officeDocument/2006/relationships/hyperlink" Target="https://podminky.urs.cz/item/CS_URS_2024_01/113107143" TargetMode="External" /><Relationship Id="rId7" Type="http://schemas.openxmlformats.org/officeDocument/2006/relationships/hyperlink" Target="https://podminky.urs.cz/item/CS_URS_2024_01/113202111" TargetMode="External" /><Relationship Id="rId8" Type="http://schemas.openxmlformats.org/officeDocument/2006/relationships/hyperlink" Target="https://podminky.urs.cz/item/CS_URS_2024_01/121151103" TargetMode="External" /><Relationship Id="rId9" Type="http://schemas.openxmlformats.org/officeDocument/2006/relationships/hyperlink" Target="https://podminky.urs.cz/item/CS_URS_2024_01/122251102" TargetMode="External" /><Relationship Id="rId10" Type="http://schemas.openxmlformats.org/officeDocument/2006/relationships/hyperlink" Target="https://podminky.urs.cz/item/CS_URS_2024_01/131251102" TargetMode="External" /><Relationship Id="rId11" Type="http://schemas.openxmlformats.org/officeDocument/2006/relationships/hyperlink" Target="https://podminky.urs.cz/item/CS_URS_2024_01/132251101" TargetMode="External" /><Relationship Id="rId12" Type="http://schemas.openxmlformats.org/officeDocument/2006/relationships/hyperlink" Target="https://podminky.urs.cz/item/CS_URS_2024_01/162751117" TargetMode="External" /><Relationship Id="rId13" Type="http://schemas.openxmlformats.org/officeDocument/2006/relationships/hyperlink" Target="https://podminky.urs.cz/item/CS_URS_2024_01/162751119" TargetMode="External" /><Relationship Id="rId14" Type="http://schemas.openxmlformats.org/officeDocument/2006/relationships/hyperlink" Target="https://podminky.urs.cz/item/CS_URS_2024_01/167151101" TargetMode="External" /><Relationship Id="rId15" Type="http://schemas.openxmlformats.org/officeDocument/2006/relationships/hyperlink" Target="https://podminky.urs.cz/item/CS_URS_2024_01/171151112" TargetMode="External" /><Relationship Id="rId16" Type="http://schemas.openxmlformats.org/officeDocument/2006/relationships/hyperlink" Target="https://podminky.urs.cz/item/CS_URS_2024_01/171201231" TargetMode="External" /><Relationship Id="rId17" Type="http://schemas.openxmlformats.org/officeDocument/2006/relationships/hyperlink" Target="https://podminky.urs.cz/item/CS_URS_2024_01/171251201" TargetMode="External" /><Relationship Id="rId18" Type="http://schemas.openxmlformats.org/officeDocument/2006/relationships/hyperlink" Target="https://podminky.urs.cz/item/CS_URS_2024_01/174111101" TargetMode="External" /><Relationship Id="rId19" Type="http://schemas.openxmlformats.org/officeDocument/2006/relationships/hyperlink" Target="https://podminky.urs.cz/item/CS_URS_2024_01/181411131" TargetMode="External" /><Relationship Id="rId20" Type="http://schemas.openxmlformats.org/officeDocument/2006/relationships/hyperlink" Target="https://podminky.urs.cz/item/CS_URS_2024_01/181951112" TargetMode="External" /><Relationship Id="rId21" Type="http://schemas.openxmlformats.org/officeDocument/2006/relationships/hyperlink" Target="https://podminky.urs.cz/item/CS_URS_2024_01/182303111" TargetMode="External" /><Relationship Id="rId22" Type="http://schemas.openxmlformats.org/officeDocument/2006/relationships/hyperlink" Target="https://podminky.urs.cz/item/CS_URS_2024_01/271542211" TargetMode="External" /><Relationship Id="rId23" Type="http://schemas.openxmlformats.org/officeDocument/2006/relationships/hyperlink" Target="https://podminky.urs.cz/item/CS_URS_2024_01/273321411" TargetMode="External" /><Relationship Id="rId24" Type="http://schemas.openxmlformats.org/officeDocument/2006/relationships/hyperlink" Target="https://podminky.urs.cz/item/CS_URS_2024_01/273362021" TargetMode="External" /><Relationship Id="rId25" Type="http://schemas.openxmlformats.org/officeDocument/2006/relationships/hyperlink" Target="https://podminky.urs.cz/item/CS_URS_2024_01/274313611" TargetMode="External" /><Relationship Id="rId26" Type="http://schemas.openxmlformats.org/officeDocument/2006/relationships/hyperlink" Target="https://podminky.urs.cz/item/CS_URS_2024_01/311113214" TargetMode="External" /><Relationship Id="rId27" Type="http://schemas.openxmlformats.org/officeDocument/2006/relationships/hyperlink" Target="https://podminky.urs.cz/item/CS_URS_2024_01/348272515" TargetMode="External" /><Relationship Id="rId28" Type="http://schemas.openxmlformats.org/officeDocument/2006/relationships/hyperlink" Target="https://podminky.urs.cz/item/CS_URS_2024_01/564851011" TargetMode="External" /><Relationship Id="rId29" Type="http://schemas.openxmlformats.org/officeDocument/2006/relationships/hyperlink" Target="https://podminky.urs.cz/item/CS_URS_2024_01/564861011" TargetMode="External" /><Relationship Id="rId30" Type="http://schemas.openxmlformats.org/officeDocument/2006/relationships/hyperlink" Target="https://podminky.urs.cz/item/CS_URS_2024_01/565145101" TargetMode="External" /><Relationship Id="rId31" Type="http://schemas.openxmlformats.org/officeDocument/2006/relationships/hyperlink" Target="https://podminky.urs.cz/item/CS_URS_2024_01/573211108" TargetMode="External" /><Relationship Id="rId32" Type="http://schemas.openxmlformats.org/officeDocument/2006/relationships/hyperlink" Target="https://podminky.urs.cz/item/CS_URS_2024_01/577134031" TargetMode="External" /><Relationship Id="rId33" Type="http://schemas.openxmlformats.org/officeDocument/2006/relationships/hyperlink" Target="https://podminky.urs.cz/item/CS_URS_2024_01/596212210" TargetMode="External" /><Relationship Id="rId34" Type="http://schemas.openxmlformats.org/officeDocument/2006/relationships/hyperlink" Target="https://podminky.urs.cz/item/CS_URS_2024_01/916131213" TargetMode="External" /><Relationship Id="rId35" Type="http://schemas.openxmlformats.org/officeDocument/2006/relationships/hyperlink" Target="https://podminky.urs.cz/item/CS_URS_2024_01/916231213" TargetMode="External" /><Relationship Id="rId36" Type="http://schemas.openxmlformats.org/officeDocument/2006/relationships/hyperlink" Target="https://podminky.urs.cz/item/CS_URS_2024_01/919122122" TargetMode="External" /><Relationship Id="rId37" Type="http://schemas.openxmlformats.org/officeDocument/2006/relationships/hyperlink" Target="https://podminky.urs.cz/item/CS_URS_2024_01/919726122" TargetMode="External" /><Relationship Id="rId38" Type="http://schemas.openxmlformats.org/officeDocument/2006/relationships/hyperlink" Target="https://podminky.urs.cz/item/CS_URS_2024_01/919735113" TargetMode="External" /><Relationship Id="rId39" Type="http://schemas.openxmlformats.org/officeDocument/2006/relationships/hyperlink" Target="https://podminky.urs.cz/item/CS_URS_2024_01/962033121" TargetMode="External" /><Relationship Id="rId40" Type="http://schemas.openxmlformats.org/officeDocument/2006/relationships/hyperlink" Target="https://podminky.urs.cz/item/CS_URS_2024_01/997221571" TargetMode="External" /><Relationship Id="rId41" Type="http://schemas.openxmlformats.org/officeDocument/2006/relationships/hyperlink" Target="https://podminky.urs.cz/item/CS_URS_2024_01/997221579" TargetMode="External" /><Relationship Id="rId42" Type="http://schemas.openxmlformats.org/officeDocument/2006/relationships/hyperlink" Target="https://podminky.urs.cz/item/CS_URS_2024_01/997221612" TargetMode="External" /><Relationship Id="rId43" Type="http://schemas.openxmlformats.org/officeDocument/2006/relationships/hyperlink" Target="https://podminky.urs.cz/item/CS_URS_2024_01/997221861" TargetMode="External" /><Relationship Id="rId44" Type="http://schemas.openxmlformats.org/officeDocument/2006/relationships/hyperlink" Target="https://podminky.urs.cz/item/CS_URS_2024_01/997221873" TargetMode="External" /><Relationship Id="rId45" Type="http://schemas.openxmlformats.org/officeDocument/2006/relationships/hyperlink" Target="https://podminky.urs.cz/item/CS_URS_2024_01/997221875" TargetMode="External" /><Relationship Id="rId46" Type="http://schemas.openxmlformats.org/officeDocument/2006/relationships/hyperlink" Target="https://podminky.urs.cz/item/CS_URS_2024_01/998223011" TargetMode="External" /><Relationship Id="rId4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143" TargetMode="External" /><Relationship Id="rId2" Type="http://schemas.openxmlformats.org/officeDocument/2006/relationships/hyperlink" Target="https://podminky.urs.cz/item/CS_URS_2024_01/113202111" TargetMode="External" /><Relationship Id="rId3" Type="http://schemas.openxmlformats.org/officeDocument/2006/relationships/hyperlink" Target="https://podminky.urs.cz/item/CS_URS_2024_01/121151103" TargetMode="External" /><Relationship Id="rId4" Type="http://schemas.openxmlformats.org/officeDocument/2006/relationships/hyperlink" Target="https://podminky.urs.cz/item/CS_URS_2024_01/122251101" TargetMode="External" /><Relationship Id="rId5" Type="http://schemas.openxmlformats.org/officeDocument/2006/relationships/hyperlink" Target="https://podminky.urs.cz/item/CS_URS_2024_01/131251102" TargetMode="External" /><Relationship Id="rId6" Type="http://schemas.openxmlformats.org/officeDocument/2006/relationships/hyperlink" Target="https://podminky.urs.cz/item/CS_URS_2024_01/132212131" TargetMode="External" /><Relationship Id="rId7" Type="http://schemas.openxmlformats.org/officeDocument/2006/relationships/hyperlink" Target="https://podminky.urs.cz/item/CS_URS_2024_01/162751117" TargetMode="External" /><Relationship Id="rId8" Type="http://schemas.openxmlformats.org/officeDocument/2006/relationships/hyperlink" Target="https://podminky.urs.cz/item/CS_URS_2024_01/162751119" TargetMode="External" /><Relationship Id="rId9" Type="http://schemas.openxmlformats.org/officeDocument/2006/relationships/hyperlink" Target="https://podminky.urs.cz/item/CS_URS_2024_01/167151101" TargetMode="External" /><Relationship Id="rId10" Type="http://schemas.openxmlformats.org/officeDocument/2006/relationships/hyperlink" Target="https://podminky.urs.cz/item/CS_URS_2024_01/171151112" TargetMode="External" /><Relationship Id="rId11" Type="http://schemas.openxmlformats.org/officeDocument/2006/relationships/hyperlink" Target="https://podminky.urs.cz/item/CS_URS_2024_01/171201231" TargetMode="External" /><Relationship Id="rId12" Type="http://schemas.openxmlformats.org/officeDocument/2006/relationships/hyperlink" Target="https://podminky.urs.cz/item/CS_URS_2024_01/171251201" TargetMode="External" /><Relationship Id="rId13" Type="http://schemas.openxmlformats.org/officeDocument/2006/relationships/hyperlink" Target="https://podminky.urs.cz/item/CS_URS_2024_01/174111101" TargetMode="External" /><Relationship Id="rId14" Type="http://schemas.openxmlformats.org/officeDocument/2006/relationships/hyperlink" Target="https://podminky.urs.cz/item/CS_URS_2024_01/175111101" TargetMode="External" /><Relationship Id="rId15" Type="http://schemas.openxmlformats.org/officeDocument/2006/relationships/hyperlink" Target="https://podminky.urs.cz/item/CS_URS_2024_01/181411131" TargetMode="External" /><Relationship Id="rId16" Type="http://schemas.openxmlformats.org/officeDocument/2006/relationships/hyperlink" Target="https://podminky.urs.cz/item/CS_URS_2024_01/181951112" TargetMode="External" /><Relationship Id="rId17" Type="http://schemas.openxmlformats.org/officeDocument/2006/relationships/hyperlink" Target="https://podminky.urs.cz/item/CS_URS_2024_01/182303111" TargetMode="External" /><Relationship Id="rId18" Type="http://schemas.openxmlformats.org/officeDocument/2006/relationships/hyperlink" Target="https://podminky.urs.cz/item/CS_URS_2024_01/271542211" TargetMode="External" /><Relationship Id="rId19" Type="http://schemas.openxmlformats.org/officeDocument/2006/relationships/hyperlink" Target="https://podminky.urs.cz/item/CS_URS_2024_01/273321411" TargetMode="External" /><Relationship Id="rId20" Type="http://schemas.openxmlformats.org/officeDocument/2006/relationships/hyperlink" Target="https://podminky.urs.cz/item/CS_URS_2024_01/273362021" TargetMode="External" /><Relationship Id="rId21" Type="http://schemas.openxmlformats.org/officeDocument/2006/relationships/hyperlink" Target="https://podminky.urs.cz/item/CS_URS_2024_01/564851011" TargetMode="External" /><Relationship Id="rId22" Type="http://schemas.openxmlformats.org/officeDocument/2006/relationships/hyperlink" Target="https://podminky.urs.cz/item/CS_URS_2024_01/564861011" TargetMode="External" /><Relationship Id="rId23" Type="http://schemas.openxmlformats.org/officeDocument/2006/relationships/hyperlink" Target="https://podminky.urs.cz/item/CS_URS_2024_01/565145101" TargetMode="External" /><Relationship Id="rId24" Type="http://schemas.openxmlformats.org/officeDocument/2006/relationships/hyperlink" Target="https://podminky.urs.cz/item/CS_URS_2024_01/573211108" TargetMode="External" /><Relationship Id="rId25" Type="http://schemas.openxmlformats.org/officeDocument/2006/relationships/hyperlink" Target="https://podminky.urs.cz/item/CS_URS_2024_01/577134031" TargetMode="External" /><Relationship Id="rId26" Type="http://schemas.openxmlformats.org/officeDocument/2006/relationships/hyperlink" Target="https://podminky.urs.cz/item/CS_URS_2024_01/596212210" TargetMode="External" /><Relationship Id="rId27" Type="http://schemas.openxmlformats.org/officeDocument/2006/relationships/hyperlink" Target="https://podminky.urs.cz/item/CS_URS_2024_01/916131213" TargetMode="External" /><Relationship Id="rId28" Type="http://schemas.openxmlformats.org/officeDocument/2006/relationships/hyperlink" Target="https://podminky.urs.cz/item/CS_URS_2024_01/916231213" TargetMode="External" /><Relationship Id="rId29" Type="http://schemas.openxmlformats.org/officeDocument/2006/relationships/hyperlink" Target="https://podminky.urs.cz/item/CS_URS_2024_01/919122122" TargetMode="External" /><Relationship Id="rId30" Type="http://schemas.openxmlformats.org/officeDocument/2006/relationships/hyperlink" Target="https://podminky.urs.cz/item/CS_URS_2024_01/919726122" TargetMode="External" /><Relationship Id="rId31" Type="http://schemas.openxmlformats.org/officeDocument/2006/relationships/hyperlink" Target="https://podminky.urs.cz/item/CS_URS_2024_01/919735113" TargetMode="External" /><Relationship Id="rId32" Type="http://schemas.openxmlformats.org/officeDocument/2006/relationships/hyperlink" Target="https://podminky.urs.cz/item/CS_URS_2024_01/997221571" TargetMode="External" /><Relationship Id="rId33" Type="http://schemas.openxmlformats.org/officeDocument/2006/relationships/hyperlink" Target="https://podminky.urs.cz/item/CS_URS_2024_01/997221579" TargetMode="External" /><Relationship Id="rId34" Type="http://schemas.openxmlformats.org/officeDocument/2006/relationships/hyperlink" Target="https://podminky.urs.cz/item/CS_URS_2024_01/997221612" TargetMode="External" /><Relationship Id="rId35" Type="http://schemas.openxmlformats.org/officeDocument/2006/relationships/hyperlink" Target="https://podminky.urs.cz/item/CS_URS_2024_01/997221861" TargetMode="External" /><Relationship Id="rId36" Type="http://schemas.openxmlformats.org/officeDocument/2006/relationships/hyperlink" Target="https://podminky.urs.cz/item/CS_URS_2024_01/997221875" TargetMode="External" /><Relationship Id="rId37" Type="http://schemas.openxmlformats.org/officeDocument/2006/relationships/hyperlink" Target="https://podminky.urs.cz/item/CS_URS_2024_01/998223011" TargetMode="External" /><Relationship Id="rId38" Type="http://schemas.openxmlformats.org/officeDocument/2006/relationships/hyperlink" Target="https://podminky.urs.cz/item/CS_URS_2024_01/210204204" TargetMode="External" /><Relationship Id="rId39" Type="http://schemas.openxmlformats.org/officeDocument/2006/relationships/hyperlink" Target="https://podminky.urs.cz/item/CS_URS_2024_01/210220020" TargetMode="External" /><Relationship Id="rId40" Type="http://schemas.openxmlformats.org/officeDocument/2006/relationships/hyperlink" Target="https://podminky.urs.cz/item/CS_URS_2024_01/210800411" TargetMode="External" /><Relationship Id="rId41" Type="http://schemas.openxmlformats.org/officeDocument/2006/relationships/hyperlink" Target="https://podminky.urs.cz/item/CS_URS_2024_01/218204204" TargetMode="External" /><Relationship Id="rId42" Type="http://schemas.openxmlformats.org/officeDocument/2006/relationships/hyperlink" Target="https://podminky.urs.cz/item/CS_URS_2024_01/741130025" TargetMode="External" /><Relationship Id="rId43" Type="http://schemas.openxmlformats.org/officeDocument/2006/relationships/hyperlink" Target="https://podminky.urs.cz/item/CS_URS_2024_01/460510054" TargetMode="External" /><Relationship Id="rId44" Type="http://schemas.openxmlformats.org/officeDocument/2006/relationships/hyperlink" Target="https://podminky.urs.cz/item/CS_URS_2024_01/460671112" TargetMode="External" /><Relationship Id="rId4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143" TargetMode="External" /><Relationship Id="rId2" Type="http://schemas.openxmlformats.org/officeDocument/2006/relationships/hyperlink" Target="https://podminky.urs.cz/item/CS_URS_2024_01/113202111" TargetMode="External" /><Relationship Id="rId3" Type="http://schemas.openxmlformats.org/officeDocument/2006/relationships/hyperlink" Target="https://podminky.urs.cz/item/CS_URS_2024_01/121151103" TargetMode="External" /><Relationship Id="rId4" Type="http://schemas.openxmlformats.org/officeDocument/2006/relationships/hyperlink" Target="https://podminky.urs.cz/item/CS_URS_2024_01/122251101" TargetMode="External" /><Relationship Id="rId5" Type="http://schemas.openxmlformats.org/officeDocument/2006/relationships/hyperlink" Target="https://podminky.urs.cz/item/CS_URS_2024_01/131213701" TargetMode="External" /><Relationship Id="rId6" Type="http://schemas.openxmlformats.org/officeDocument/2006/relationships/hyperlink" Target="https://podminky.urs.cz/item/CS_URS_2024_01/131251102" TargetMode="External" /><Relationship Id="rId7" Type="http://schemas.openxmlformats.org/officeDocument/2006/relationships/hyperlink" Target="https://podminky.urs.cz/item/CS_URS_2024_01/132212131" TargetMode="External" /><Relationship Id="rId8" Type="http://schemas.openxmlformats.org/officeDocument/2006/relationships/hyperlink" Target="https://podminky.urs.cz/item/CS_URS_2024_01/162751117" TargetMode="External" /><Relationship Id="rId9" Type="http://schemas.openxmlformats.org/officeDocument/2006/relationships/hyperlink" Target="https://podminky.urs.cz/item/CS_URS_2024_01/162751119" TargetMode="External" /><Relationship Id="rId10" Type="http://schemas.openxmlformats.org/officeDocument/2006/relationships/hyperlink" Target="https://podminky.urs.cz/item/CS_URS_2024_01/167151101" TargetMode="External" /><Relationship Id="rId11" Type="http://schemas.openxmlformats.org/officeDocument/2006/relationships/hyperlink" Target="https://podminky.urs.cz/item/CS_URS_2024_01/171151112" TargetMode="External" /><Relationship Id="rId12" Type="http://schemas.openxmlformats.org/officeDocument/2006/relationships/hyperlink" Target="https://podminky.urs.cz/item/CS_URS_2024_01/171201231" TargetMode="External" /><Relationship Id="rId13" Type="http://schemas.openxmlformats.org/officeDocument/2006/relationships/hyperlink" Target="https://podminky.urs.cz/item/CS_URS_2024_01/171251201" TargetMode="External" /><Relationship Id="rId14" Type="http://schemas.openxmlformats.org/officeDocument/2006/relationships/hyperlink" Target="https://podminky.urs.cz/item/CS_URS_2024_01/174111101" TargetMode="External" /><Relationship Id="rId15" Type="http://schemas.openxmlformats.org/officeDocument/2006/relationships/hyperlink" Target="https://podminky.urs.cz/item/CS_URS_2024_01/175111101" TargetMode="External" /><Relationship Id="rId16" Type="http://schemas.openxmlformats.org/officeDocument/2006/relationships/hyperlink" Target="https://podminky.urs.cz/item/CS_URS_2024_01/181411131" TargetMode="External" /><Relationship Id="rId17" Type="http://schemas.openxmlformats.org/officeDocument/2006/relationships/hyperlink" Target="https://podminky.urs.cz/item/CS_URS_2024_01/181951112" TargetMode="External" /><Relationship Id="rId18" Type="http://schemas.openxmlformats.org/officeDocument/2006/relationships/hyperlink" Target="https://podminky.urs.cz/item/CS_URS_2024_01/182303111" TargetMode="External" /><Relationship Id="rId19" Type="http://schemas.openxmlformats.org/officeDocument/2006/relationships/hyperlink" Target="https://podminky.urs.cz/item/CS_URS_2024_01/271542211" TargetMode="External" /><Relationship Id="rId20" Type="http://schemas.openxmlformats.org/officeDocument/2006/relationships/hyperlink" Target="https://podminky.urs.cz/item/CS_URS_2024_01/273321411" TargetMode="External" /><Relationship Id="rId21" Type="http://schemas.openxmlformats.org/officeDocument/2006/relationships/hyperlink" Target="https://podminky.urs.cz/item/CS_URS_2024_01/273362021" TargetMode="External" /><Relationship Id="rId22" Type="http://schemas.openxmlformats.org/officeDocument/2006/relationships/hyperlink" Target="https://podminky.urs.cz/item/CS_URS_2024_01/564871011" TargetMode="External" /><Relationship Id="rId23" Type="http://schemas.openxmlformats.org/officeDocument/2006/relationships/hyperlink" Target="https://podminky.urs.cz/item/CS_URS_2024_01/565145101" TargetMode="External" /><Relationship Id="rId24" Type="http://schemas.openxmlformats.org/officeDocument/2006/relationships/hyperlink" Target="https://podminky.urs.cz/item/CS_URS_2024_01/573211108" TargetMode="External" /><Relationship Id="rId25" Type="http://schemas.openxmlformats.org/officeDocument/2006/relationships/hyperlink" Target="https://podminky.urs.cz/item/CS_URS_2024_01/577134031" TargetMode="External" /><Relationship Id="rId26" Type="http://schemas.openxmlformats.org/officeDocument/2006/relationships/hyperlink" Target="https://podminky.urs.cz/item/CS_URS_2024_01/596211110" TargetMode="External" /><Relationship Id="rId27" Type="http://schemas.openxmlformats.org/officeDocument/2006/relationships/hyperlink" Target="https://podminky.urs.cz/item/CS_URS_2024_01/914111111" TargetMode="External" /><Relationship Id="rId28" Type="http://schemas.openxmlformats.org/officeDocument/2006/relationships/hyperlink" Target="https://podminky.urs.cz/item/CS_URS_2024_01/914511111" TargetMode="External" /><Relationship Id="rId29" Type="http://schemas.openxmlformats.org/officeDocument/2006/relationships/hyperlink" Target="https://podminky.urs.cz/item/CS_URS_2024_01/915211116" TargetMode="External" /><Relationship Id="rId30" Type="http://schemas.openxmlformats.org/officeDocument/2006/relationships/hyperlink" Target="https://podminky.urs.cz/item/CS_URS_2024_01/915611111" TargetMode="External" /><Relationship Id="rId31" Type="http://schemas.openxmlformats.org/officeDocument/2006/relationships/hyperlink" Target="https://podminky.urs.cz/item/CS_URS_2024_01/916131213" TargetMode="External" /><Relationship Id="rId32" Type="http://schemas.openxmlformats.org/officeDocument/2006/relationships/hyperlink" Target="https://podminky.urs.cz/item/CS_URS_2024_01/916231213" TargetMode="External" /><Relationship Id="rId33" Type="http://schemas.openxmlformats.org/officeDocument/2006/relationships/hyperlink" Target="https://podminky.urs.cz/item/CS_URS_2024_01/919122122" TargetMode="External" /><Relationship Id="rId34" Type="http://schemas.openxmlformats.org/officeDocument/2006/relationships/hyperlink" Target="https://podminky.urs.cz/item/CS_URS_2024_01/919726122" TargetMode="External" /><Relationship Id="rId35" Type="http://schemas.openxmlformats.org/officeDocument/2006/relationships/hyperlink" Target="https://podminky.urs.cz/item/CS_URS_2024_01/919735113" TargetMode="External" /><Relationship Id="rId36" Type="http://schemas.openxmlformats.org/officeDocument/2006/relationships/hyperlink" Target="https://podminky.urs.cz/item/CS_URS_2024_01/966006132" TargetMode="External" /><Relationship Id="rId37" Type="http://schemas.openxmlformats.org/officeDocument/2006/relationships/hyperlink" Target="https://podminky.urs.cz/item/CS_URS_2024_01/997221571" TargetMode="External" /><Relationship Id="rId38" Type="http://schemas.openxmlformats.org/officeDocument/2006/relationships/hyperlink" Target="https://podminky.urs.cz/item/CS_URS_2024_01/997221579" TargetMode="External" /><Relationship Id="rId39" Type="http://schemas.openxmlformats.org/officeDocument/2006/relationships/hyperlink" Target="https://podminky.urs.cz/item/CS_URS_2024_01/997221612" TargetMode="External" /><Relationship Id="rId40" Type="http://schemas.openxmlformats.org/officeDocument/2006/relationships/hyperlink" Target="https://podminky.urs.cz/item/CS_URS_2024_01/997221861" TargetMode="External" /><Relationship Id="rId41" Type="http://schemas.openxmlformats.org/officeDocument/2006/relationships/hyperlink" Target="https://podminky.urs.cz/item/CS_URS_2024_01/997221875" TargetMode="External" /><Relationship Id="rId42" Type="http://schemas.openxmlformats.org/officeDocument/2006/relationships/hyperlink" Target="https://podminky.urs.cz/item/CS_URS_2024_01/998223011" TargetMode="External" /><Relationship Id="rId43" Type="http://schemas.openxmlformats.org/officeDocument/2006/relationships/hyperlink" Target="https://podminky.urs.cz/item/CS_URS_2024_01/210202013" TargetMode="External" /><Relationship Id="rId44" Type="http://schemas.openxmlformats.org/officeDocument/2006/relationships/hyperlink" Target="https://podminky.urs.cz/item/CS_URS_2024_01/210204002" TargetMode="External" /><Relationship Id="rId45" Type="http://schemas.openxmlformats.org/officeDocument/2006/relationships/hyperlink" Target="https://podminky.urs.cz/item/CS_URS_2024_01/210204204" TargetMode="External" /><Relationship Id="rId46" Type="http://schemas.openxmlformats.org/officeDocument/2006/relationships/hyperlink" Target="https://podminky.urs.cz/item/CS_URS_2024_01/210220020" TargetMode="External" /><Relationship Id="rId47" Type="http://schemas.openxmlformats.org/officeDocument/2006/relationships/hyperlink" Target="https://podminky.urs.cz/item/CS_URS_2024_01/210800411" TargetMode="External" /><Relationship Id="rId48" Type="http://schemas.openxmlformats.org/officeDocument/2006/relationships/hyperlink" Target="https://podminky.urs.cz/item/CS_URS_2024_01/218202013" TargetMode="External" /><Relationship Id="rId49" Type="http://schemas.openxmlformats.org/officeDocument/2006/relationships/hyperlink" Target="https://podminky.urs.cz/item/CS_URS_2024_01/218204002" TargetMode="External" /><Relationship Id="rId50" Type="http://schemas.openxmlformats.org/officeDocument/2006/relationships/hyperlink" Target="https://podminky.urs.cz/item/CS_URS_2024_01/218204122" TargetMode="External" /><Relationship Id="rId51" Type="http://schemas.openxmlformats.org/officeDocument/2006/relationships/hyperlink" Target="https://podminky.urs.cz/item/CS_URS_2024_01/218204204" TargetMode="External" /><Relationship Id="rId52" Type="http://schemas.openxmlformats.org/officeDocument/2006/relationships/hyperlink" Target="https://podminky.urs.cz/item/CS_URS_2024_01/741130025" TargetMode="External" /><Relationship Id="rId53" Type="http://schemas.openxmlformats.org/officeDocument/2006/relationships/hyperlink" Target="https://podminky.urs.cz/item/CS_URS_2024_01/460080014" TargetMode="External" /><Relationship Id="rId54" Type="http://schemas.openxmlformats.org/officeDocument/2006/relationships/hyperlink" Target="https://podminky.urs.cz/item/CS_URS_2024_01/460510054" TargetMode="External" /><Relationship Id="rId55" Type="http://schemas.openxmlformats.org/officeDocument/2006/relationships/hyperlink" Target="https://podminky.urs.cz/item/CS_URS_2024_01/460671112" TargetMode="External" /><Relationship Id="rId5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3" TargetMode="External" /><Relationship Id="rId2" Type="http://schemas.openxmlformats.org/officeDocument/2006/relationships/hyperlink" Target="https://podminky.urs.cz/item/CS_URS_2024_01/113107332" TargetMode="External" /><Relationship Id="rId3" Type="http://schemas.openxmlformats.org/officeDocument/2006/relationships/hyperlink" Target="https://podminky.urs.cz/item/CS_URS_2024_01/113107342" TargetMode="External" /><Relationship Id="rId4" Type="http://schemas.openxmlformats.org/officeDocument/2006/relationships/hyperlink" Target="https://podminky.urs.cz/item/CS_URS_2024_01/113202111" TargetMode="External" /><Relationship Id="rId5" Type="http://schemas.openxmlformats.org/officeDocument/2006/relationships/hyperlink" Target="https://podminky.urs.cz/item/CS_URS_2024_01/121151103" TargetMode="External" /><Relationship Id="rId6" Type="http://schemas.openxmlformats.org/officeDocument/2006/relationships/hyperlink" Target="https://podminky.urs.cz/item/CS_URS_2024_01/122251101" TargetMode="External" /><Relationship Id="rId7" Type="http://schemas.openxmlformats.org/officeDocument/2006/relationships/hyperlink" Target="https://podminky.urs.cz/item/CS_URS_2024_01/131251102" TargetMode="External" /><Relationship Id="rId8" Type="http://schemas.openxmlformats.org/officeDocument/2006/relationships/hyperlink" Target="https://podminky.urs.cz/item/CS_URS_2024_01/162751117" TargetMode="External" /><Relationship Id="rId9" Type="http://schemas.openxmlformats.org/officeDocument/2006/relationships/hyperlink" Target="https://podminky.urs.cz/item/CS_URS_2024_01/162751119" TargetMode="External" /><Relationship Id="rId10" Type="http://schemas.openxmlformats.org/officeDocument/2006/relationships/hyperlink" Target="https://podminky.urs.cz/item/CS_URS_2024_01/167151101" TargetMode="External" /><Relationship Id="rId11" Type="http://schemas.openxmlformats.org/officeDocument/2006/relationships/hyperlink" Target="https://podminky.urs.cz/item/CS_URS_2024_01/171151112" TargetMode="External" /><Relationship Id="rId12" Type="http://schemas.openxmlformats.org/officeDocument/2006/relationships/hyperlink" Target="https://podminky.urs.cz/item/CS_URS_2024_01/171201231" TargetMode="External" /><Relationship Id="rId13" Type="http://schemas.openxmlformats.org/officeDocument/2006/relationships/hyperlink" Target="https://podminky.urs.cz/item/CS_URS_2024_01/171251201" TargetMode="External" /><Relationship Id="rId14" Type="http://schemas.openxmlformats.org/officeDocument/2006/relationships/hyperlink" Target="https://podminky.urs.cz/item/CS_URS_2024_01/174111101" TargetMode="External" /><Relationship Id="rId15" Type="http://schemas.openxmlformats.org/officeDocument/2006/relationships/hyperlink" Target="https://podminky.urs.cz/item/CS_URS_2024_01/181411131" TargetMode="External" /><Relationship Id="rId16" Type="http://schemas.openxmlformats.org/officeDocument/2006/relationships/hyperlink" Target="https://podminky.urs.cz/item/CS_URS_2024_01/181951112" TargetMode="External" /><Relationship Id="rId17" Type="http://schemas.openxmlformats.org/officeDocument/2006/relationships/hyperlink" Target="https://podminky.urs.cz/item/CS_URS_2024_01/182303111" TargetMode="External" /><Relationship Id="rId18" Type="http://schemas.openxmlformats.org/officeDocument/2006/relationships/hyperlink" Target="https://podminky.urs.cz/item/CS_URS_2024_01/271542211" TargetMode="External" /><Relationship Id="rId19" Type="http://schemas.openxmlformats.org/officeDocument/2006/relationships/hyperlink" Target="https://podminky.urs.cz/item/CS_URS_2024_01/273321411" TargetMode="External" /><Relationship Id="rId20" Type="http://schemas.openxmlformats.org/officeDocument/2006/relationships/hyperlink" Target="https://podminky.urs.cz/item/CS_URS_2024_01/273362021" TargetMode="External" /><Relationship Id="rId21" Type="http://schemas.openxmlformats.org/officeDocument/2006/relationships/hyperlink" Target="https://podminky.urs.cz/item/CS_URS_2024_01/564851011" TargetMode="External" /><Relationship Id="rId22" Type="http://schemas.openxmlformats.org/officeDocument/2006/relationships/hyperlink" Target="https://podminky.urs.cz/item/CS_URS_2024_01/564861011" TargetMode="External" /><Relationship Id="rId23" Type="http://schemas.openxmlformats.org/officeDocument/2006/relationships/hyperlink" Target="https://podminky.urs.cz/item/CS_URS_2024_01/564871011" TargetMode="External" /><Relationship Id="rId24" Type="http://schemas.openxmlformats.org/officeDocument/2006/relationships/hyperlink" Target="https://podminky.urs.cz/item/CS_URS_2024_01/565145101" TargetMode="External" /><Relationship Id="rId25" Type="http://schemas.openxmlformats.org/officeDocument/2006/relationships/hyperlink" Target="https://podminky.urs.cz/item/CS_URS_2024_01/573211108" TargetMode="External" /><Relationship Id="rId26" Type="http://schemas.openxmlformats.org/officeDocument/2006/relationships/hyperlink" Target="https://podminky.urs.cz/item/CS_URS_2024_01/577134031" TargetMode="External" /><Relationship Id="rId27" Type="http://schemas.openxmlformats.org/officeDocument/2006/relationships/hyperlink" Target="https://podminky.urs.cz/item/CS_URS_2024_01/596211110" TargetMode="External" /><Relationship Id="rId28" Type="http://schemas.openxmlformats.org/officeDocument/2006/relationships/hyperlink" Target="https://podminky.urs.cz/item/CS_URS_2024_01/915211116" TargetMode="External" /><Relationship Id="rId29" Type="http://schemas.openxmlformats.org/officeDocument/2006/relationships/hyperlink" Target="https://podminky.urs.cz/item/CS_URS_2024_01/915611111" TargetMode="External" /><Relationship Id="rId30" Type="http://schemas.openxmlformats.org/officeDocument/2006/relationships/hyperlink" Target="https://podminky.urs.cz/item/CS_URS_2024_01/916131213" TargetMode="External" /><Relationship Id="rId31" Type="http://schemas.openxmlformats.org/officeDocument/2006/relationships/hyperlink" Target="https://podminky.urs.cz/item/CS_URS_2024_01/916231213" TargetMode="External" /><Relationship Id="rId32" Type="http://schemas.openxmlformats.org/officeDocument/2006/relationships/hyperlink" Target="https://podminky.urs.cz/item/CS_URS_2024_01/919122122" TargetMode="External" /><Relationship Id="rId33" Type="http://schemas.openxmlformats.org/officeDocument/2006/relationships/hyperlink" Target="https://podminky.urs.cz/item/CS_URS_2024_01/919726122" TargetMode="External" /><Relationship Id="rId34" Type="http://schemas.openxmlformats.org/officeDocument/2006/relationships/hyperlink" Target="https://podminky.urs.cz/item/CS_URS_2024_01/919735113" TargetMode="External" /><Relationship Id="rId35" Type="http://schemas.openxmlformats.org/officeDocument/2006/relationships/hyperlink" Target="https://podminky.urs.cz/item/CS_URS_2024_01/997221571" TargetMode="External" /><Relationship Id="rId36" Type="http://schemas.openxmlformats.org/officeDocument/2006/relationships/hyperlink" Target="https://podminky.urs.cz/item/CS_URS_2024_01/997221579" TargetMode="External" /><Relationship Id="rId37" Type="http://schemas.openxmlformats.org/officeDocument/2006/relationships/hyperlink" Target="https://podminky.urs.cz/item/CS_URS_2024_01/997221612" TargetMode="External" /><Relationship Id="rId38" Type="http://schemas.openxmlformats.org/officeDocument/2006/relationships/hyperlink" Target="https://podminky.urs.cz/item/CS_URS_2024_01/997221861" TargetMode="External" /><Relationship Id="rId39" Type="http://schemas.openxmlformats.org/officeDocument/2006/relationships/hyperlink" Target="https://podminky.urs.cz/item/CS_URS_2024_01/997221873" TargetMode="External" /><Relationship Id="rId40" Type="http://schemas.openxmlformats.org/officeDocument/2006/relationships/hyperlink" Target="https://podminky.urs.cz/item/CS_URS_2024_01/997221875" TargetMode="External" /><Relationship Id="rId41" Type="http://schemas.openxmlformats.org/officeDocument/2006/relationships/hyperlink" Target="https://podminky.urs.cz/item/CS_URS_2024_01/998223011" TargetMode="External" /><Relationship Id="rId4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3" TargetMode="External" /><Relationship Id="rId2" Type="http://schemas.openxmlformats.org/officeDocument/2006/relationships/hyperlink" Target="https://podminky.urs.cz/item/CS_URS_2024_01/113107332" TargetMode="External" /><Relationship Id="rId3" Type="http://schemas.openxmlformats.org/officeDocument/2006/relationships/hyperlink" Target="https://podminky.urs.cz/item/CS_URS_2024_01/113107343" TargetMode="External" /><Relationship Id="rId4" Type="http://schemas.openxmlformats.org/officeDocument/2006/relationships/hyperlink" Target="https://podminky.urs.cz/item/CS_URS_2024_01/113202111" TargetMode="External" /><Relationship Id="rId5" Type="http://schemas.openxmlformats.org/officeDocument/2006/relationships/hyperlink" Target="https://podminky.urs.cz/item/CS_URS_2024_01/121112003" TargetMode="External" /><Relationship Id="rId6" Type="http://schemas.openxmlformats.org/officeDocument/2006/relationships/hyperlink" Target="https://podminky.urs.cz/item/CS_URS_2024_01/122251101" TargetMode="External" /><Relationship Id="rId7" Type="http://schemas.openxmlformats.org/officeDocument/2006/relationships/hyperlink" Target="https://podminky.urs.cz/item/CS_URS_2024_01/131251102" TargetMode="External" /><Relationship Id="rId8" Type="http://schemas.openxmlformats.org/officeDocument/2006/relationships/hyperlink" Target="https://podminky.urs.cz/item/CS_URS_2024_01/162751117" TargetMode="External" /><Relationship Id="rId9" Type="http://schemas.openxmlformats.org/officeDocument/2006/relationships/hyperlink" Target="https://podminky.urs.cz/item/CS_URS_2024_01/162751119" TargetMode="External" /><Relationship Id="rId10" Type="http://schemas.openxmlformats.org/officeDocument/2006/relationships/hyperlink" Target="https://podminky.urs.cz/item/CS_URS_2024_01/167151101" TargetMode="External" /><Relationship Id="rId11" Type="http://schemas.openxmlformats.org/officeDocument/2006/relationships/hyperlink" Target="https://podminky.urs.cz/item/CS_URS_2024_01/171151112" TargetMode="External" /><Relationship Id="rId12" Type="http://schemas.openxmlformats.org/officeDocument/2006/relationships/hyperlink" Target="https://podminky.urs.cz/item/CS_URS_2024_01/171201231" TargetMode="External" /><Relationship Id="rId13" Type="http://schemas.openxmlformats.org/officeDocument/2006/relationships/hyperlink" Target="https://podminky.urs.cz/item/CS_URS_2024_01/171251201" TargetMode="External" /><Relationship Id="rId14" Type="http://schemas.openxmlformats.org/officeDocument/2006/relationships/hyperlink" Target="https://podminky.urs.cz/item/CS_URS_2024_01/174111101" TargetMode="External" /><Relationship Id="rId15" Type="http://schemas.openxmlformats.org/officeDocument/2006/relationships/hyperlink" Target="https://podminky.urs.cz/item/CS_URS_2024_01/181411131" TargetMode="External" /><Relationship Id="rId16" Type="http://schemas.openxmlformats.org/officeDocument/2006/relationships/hyperlink" Target="https://podminky.urs.cz/item/CS_URS_2024_01/181951112" TargetMode="External" /><Relationship Id="rId17" Type="http://schemas.openxmlformats.org/officeDocument/2006/relationships/hyperlink" Target="https://podminky.urs.cz/item/CS_URS_2024_01/182303111" TargetMode="External" /><Relationship Id="rId18" Type="http://schemas.openxmlformats.org/officeDocument/2006/relationships/hyperlink" Target="https://podminky.urs.cz/item/CS_URS_2024_01/271542211" TargetMode="External" /><Relationship Id="rId19" Type="http://schemas.openxmlformats.org/officeDocument/2006/relationships/hyperlink" Target="https://podminky.urs.cz/item/CS_URS_2024_01/273321411" TargetMode="External" /><Relationship Id="rId20" Type="http://schemas.openxmlformats.org/officeDocument/2006/relationships/hyperlink" Target="https://podminky.urs.cz/item/CS_URS_2024_01/273362021" TargetMode="External" /><Relationship Id="rId21" Type="http://schemas.openxmlformats.org/officeDocument/2006/relationships/hyperlink" Target="https://podminky.urs.cz/item/CS_URS_2024_01/564851011" TargetMode="External" /><Relationship Id="rId22" Type="http://schemas.openxmlformats.org/officeDocument/2006/relationships/hyperlink" Target="https://podminky.urs.cz/item/CS_URS_2024_01/564861011" TargetMode="External" /><Relationship Id="rId23" Type="http://schemas.openxmlformats.org/officeDocument/2006/relationships/hyperlink" Target="https://podminky.urs.cz/item/CS_URS_2024_01/564871011" TargetMode="External" /><Relationship Id="rId24" Type="http://schemas.openxmlformats.org/officeDocument/2006/relationships/hyperlink" Target="https://podminky.urs.cz/item/CS_URS_2024_01/565145101" TargetMode="External" /><Relationship Id="rId25" Type="http://schemas.openxmlformats.org/officeDocument/2006/relationships/hyperlink" Target="https://podminky.urs.cz/item/CS_URS_2024_01/573211108" TargetMode="External" /><Relationship Id="rId26" Type="http://schemas.openxmlformats.org/officeDocument/2006/relationships/hyperlink" Target="https://podminky.urs.cz/item/CS_URS_2024_01/577134031" TargetMode="External" /><Relationship Id="rId27" Type="http://schemas.openxmlformats.org/officeDocument/2006/relationships/hyperlink" Target="https://podminky.urs.cz/item/CS_URS_2024_01/596211110" TargetMode="External" /><Relationship Id="rId28" Type="http://schemas.openxmlformats.org/officeDocument/2006/relationships/hyperlink" Target="https://podminky.urs.cz/item/CS_URS_2024_01/915211116" TargetMode="External" /><Relationship Id="rId29" Type="http://schemas.openxmlformats.org/officeDocument/2006/relationships/hyperlink" Target="https://podminky.urs.cz/item/CS_URS_2024_01/915611111" TargetMode="External" /><Relationship Id="rId30" Type="http://schemas.openxmlformats.org/officeDocument/2006/relationships/hyperlink" Target="https://podminky.urs.cz/item/CS_URS_2024_01/916131213" TargetMode="External" /><Relationship Id="rId31" Type="http://schemas.openxmlformats.org/officeDocument/2006/relationships/hyperlink" Target="https://podminky.urs.cz/item/CS_URS_2024_01/916231213" TargetMode="External" /><Relationship Id="rId32" Type="http://schemas.openxmlformats.org/officeDocument/2006/relationships/hyperlink" Target="https://podminky.urs.cz/item/CS_URS_2024_01/919122122" TargetMode="External" /><Relationship Id="rId33" Type="http://schemas.openxmlformats.org/officeDocument/2006/relationships/hyperlink" Target="https://podminky.urs.cz/item/CS_URS_2024_01/919726122" TargetMode="External" /><Relationship Id="rId34" Type="http://schemas.openxmlformats.org/officeDocument/2006/relationships/hyperlink" Target="https://podminky.urs.cz/item/CS_URS_2024_01/919735113" TargetMode="External" /><Relationship Id="rId35" Type="http://schemas.openxmlformats.org/officeDocument/2006/relationships/hyperlink" Target="https://podminky.urs.cz/item/CS_URS_2024_01/997221571" TargetMode="External" /><Relationship Id="rId36" Type="http://schemas.openxmlformats.org/officeDocument/2006/relationships/hyperlink" Target="https://podminky.urs.cz/item/CS_URS_2024_01/997221579" TargetMode="External" /><Relationship Id="rId37" Type="http://schemas.openxmlformats.org/officeDocument/2006/relationships/hyperlink" Target="https://podminky.urs.cz/item/CS_URS_2024_01/997221612" TargetMode="External" /><Relationship Id="rId38" Type="http://schemas.openxmlformats.org/officeDocument/2006/relationships/hyperlink" Target="https://podminky.urs.cz/item/CS_URS_2024_01/997221861" TargetMode="External" /><Relationship Id="rId39" Type="http://schemas.openxmlformats.org/officeDocument/2006/relationships/hyperlink" Target="https://podminky.urs.cz/item/CS_URS_2024_01/997221873" TargetMode="External" /><Relationship Id="rId40" Type="http://schemas.openxmlformats.org/officeDocument/2006/relationships/hyperlink" Target="https://podminky.urs.cz/item/CS_URS_2024_01/997221875" TargetMode="External" /><Relationship Id="rId41" Type="http://schemas.openxmlformats.org/officeDocument/2006/relationships/hyperlink" Target="https://podminky.urs.cz/item/CS_URS_2024_01/998223011" TargetMode="External" /><Relationship Id="rId42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143" TargetMode="External" /><Relationship Id="rId2" Type="http://schemas.openxmlformats.org/officeDocument/2006/relationships/hyperlink" Target="https://podminky.urs.cz/item/CS_URS_2024_01/113107322" TargetMode="External" /><Relationship Id="rId3" Type="http://schemas.openxmlformats.org/officeDocument/2006/relationships/hyperlink" Target="https://podminky.urs.cz/item/CS_URS_2024_01/113107332" TargetMode="External" /><Relationship Id="rId4" Type="http://schemas.openxmlformats.org/officeDocument/2006/relationships/hyperlink" Target="https://podminky.urs.cz/item/CS_URS_2024_01/113107342" TargetMode="External" /><Relationship Id="rId5" Type="http://schemas.openxmlformats.org/officeDocument/2006/relationships/hyperlink" Target="https://podminky.urs.cz/item/CS_URS_2024_01/113202111" TargetMode="External" /><Relationship Id="rId6" Type="http://schemas.openxmlformats.org/officeDocument/2006/relationships/hyperlink" Target="https://podminky.urs.cz/item/CS_URS_2024_01/121112003" TargetMode="External" /><Relationship Id="rId7" Type="http://schemas.openxmlformats.org/officeDocument/2006/relationships/hyperlink" Target="https://podminky.urs.cz/item/CS_URS_2024_01/122251102" TargetMode="External" /><Relationship Id="rId8" Type="http://schemas.openxmlformats.org/officeDocument/2006/relationships/hyperlink" Target="https://podminky.urs.cz/item/CS_URS_2024_01/131213701" TargetMode="External" /><Relationship Id="rId9" Type="http://schemas.openxmlformats.org/officeDocument/2006/relationships/hyperlink" Target="https://podminky.urs.cz/item/CS_URS_2024_01/131251102" TargetMode="External" /><Relationship Id="rId10" Type="http://schemas.openxmlformats.org/officeDocument/2006/relationships/hyperlink" Target="https://podminky.urs.cz/item/CS_URS_2024_01/162751117" TargetMode="External" /><Relationship Id="rId11" Type="http://schemas.openxmlformats.org/officeDocument/2006/relationships/hyperlink" Target="https://podminky.urs.cz/item/CS_URS_2024_01/162751119" TargetMode="External" /><Relationship Id="rId12" Type="http://schemas.openxmlformats.org/officeDocument/2006/relationships/hyperlink" Target="https://podminky.urs.cz/item/CS_URS_2024_01/167151101" TargetMode="External" /><Relationship Id="rId13" Type="http://schemas.openxmlformats.org/officeDocument/2006/relationships/hyperlink" Target="https://podminky.urs.cz/item/CS_URS_2024_01/171151112" TargetMode="External" /><Relationship Id="rId14" Type="http://schemas.openxmlformats.org/officeDocument/2006/relationships/hyperlink" Target="https://podminky.urs.cz/item/CS_URS_2024_01/171201231" TargetMode="External" /><Relationship Id="rId15" Type="http://schemas.openxmlformats.org/officeDocument/2006/relationships/hyperlink" Target="https://podminky.urs.cz/item/CS_URS_2024_01/171251201" TargetMode="External" /><Relationship Id="rId16" Type="http://schemas.openxmlformats.org/officeDocument/2006/relationships/hyperlink" Target="https://podminky.urs.cz/item/CS_URS_2024_01/174111101" TargetMode="External" /><Relationship Id="rId17" Type="http://schemas.openxmlformats.org/officeDocument/2006/relationships/hyperlink" Target="https://podminky.urs.cz/item/CS_URS_2024_01/181411131" TargetMode="External" /><Relationship Id="rId18" Type="http://schemas.openxmlformats.org/officeDocument/2006/relationships/hyperlink" Target="https://podminky.urs.cz/item/CS_URS_2024_01/181951112" TargetMode="External" /><Relationship Id="rId19" Type="http://schemas.openxmlformats.org/officeDocument/2006/relationships/hyperlink" Target="https://podminky.urs.cz/item/CS_URS_2024_01/182303111" TargetMode="External" /><Relationship Id="rId20" Type="http://schemas.openxmlformats.org/officeDocument/2006/relationships/hyperlink" Target="https://podminky.urs.cz/item/CS_URS_2024_01/184803112" TargetMode="External" /><Relationship Id="rId21" Type="http://schemas.openxmlformats.org/officeDocument/2006/relationships/hyperlink" Target="https://podminky.urs.cz/item/CS_URS_2024_01/271542211" TargetMode="External" /><Relationship Id="rId22" Type="http://schemas.openxmlformats.org/officeDocument/2006/relationships/hyperlink" Target="https://podminky.urs.cz/item/CS_URS_2024_01/273321411" TargetMode="External" /><Relationship Id="rId23" Type="http://schemas.openxmlformats.org/officeDocument/2006/relationships/hyperlink" Target="https://podminky.urs.cz/item/CS_URS_2024_01/273362021" TargetMode="External" /><Relationship Id="rId24" Type="http://schemas.openxmlformats.org/officeDocument/2006/relationships/hyperlink" Target="https://podminky.urs.cz/item/CS_URS_2024_01/564851011" TargetMode="External" /><Relationship Id="rId25" Type="http://schemas.openxmlformats.org/officeDocument/2006/relationships/hyperlink" Target="https://podminky.urs.cz/item/CS_URS_2024_01/564861011" TargetMode="External" /><Relationship Id="rId26" Type="http://schemas.openxmlformats.org/officeDocument/2006/relationships/hyperlink" Target="https://podminky.urs.cz/item/CS_URS_2024_01/564871011" TargetMode="External" /><Relationship Id="rId27" Type="http://schemas.openxmlformats.org/officeDocument/2006/relationships/hyperlink" Target="https://podminky.urs.cz/item/CS_URS_2024_01/565145101" TargetMode="External" /><Relationship Id="rId28" Type="http://schemas.openxmlformats.org/officeDocument/2006/relationships/hyperlink" Target="https://podminky.urs.cz/item/CS_URS_2024_01/573211108" TargetMode="External" /><Relationship Id="rId29" Type="http://schemas.openxmlformats.org/officeDocument/2006/relationships/hyperlink" Target="https://podminky.urs.cz/item/CS_URS_2024_01/577134031" TargetMode="External" /><Relationship Id="rId30" Type="http://schemas.openxmlformats.org/officeDocument/2006/relationships/hyperlink" Target="https://podminky.urs.cz/item/CS_URS_2024_01/596211110" TargetMode="External" /><Relationship Id="rId31" Type="http://schemas.openxmlformats.org/officeDocument/2006/relationships/hyperlink" Target="https://podminky.urs.cz/item/CS_URS_2024_01/596212210" TargetMode="External" /><Relationship Id="rId32" Type="http://schemas.openxmlformats.org/officeDocument/2006/relationships/hyperlink" Target="https://podminky.urs.cz/item/CS_URS_2024_01/914111111" TargetMode="External" /><Relationship Id="rId33" Type="http://schemas.openxmlformats.org/officeDocument/2006/relationships/hyperlink" Target="https://podminky.urs.cz/item/CS_URS_2024_01/914511111" TargetMode="External" /><Relationship Id="rId34" Type="http://schemas.openxmlformats.org/officeDocument/2006/relationships/hyperlink" Target="https://podminky.urs.cz/item/CS_URS_2024_01/916131213" TargetMode="External" /><Relationship Id="rId35" Type="http://schemas.openxmlformats.org/officeDocument/2006/relationships/hyperlink" Target="https://podminky.urs.cz/item/CS_URS_2024_01/916231213" TargetMode="External" /><Relationship Id="rId36" Type="http://schemas.openxmlformats.org/officeDocument/2006/relationships/hyperlink" Target="https://podminky.urs.cz/item/CS_URS_2024_01/919122122" TargetMode="External" /><Relationship Id="rId37" Type="http://schemas.openxmlformats.org/officeDocument/2006/relationships/hyperlink" Target="https://podminky.urs.cz/item/CS_URS_2024_01/919726122" TargetMode="External" /><Relationship Id="rId38" Type="http://schemas.openxmlformats.org/officeDocument/2006/relationships/hyperlink" Target="https://podminky.urs.cz/item/CS_URS_2024_01/919735113" TargetMode="External" /><Relationship Id="rId39" Type="http://schemas.openxmlformats.org/officeDocument/2006/relationships/hyperlink" Target="https://podminky.urs.cz/item/CS_URS_2024_01/966006211" TargetMode="External" /><Relationship Id="rId40" Type="http://schemas.openxmlformats.org/officeDocument/2006/relationships/hyperlink" Target="https://podminky.urs.cz/item/CS_URS_2024_01/997221571" TargetMode="External" /><Relationship Id="rId41" Type="http://schemas.openxmlformats.org/officeDocument/2006/relationships/hyperlink" Target="https://podminky.urs.cz/item/CS_URS_2024_01/997221579" TargetMode="External" /><Relationship Id="rId42" Type="http://schemas.openxmlformats.org/officeDocument/2006/relationships/hyperlink" Target="https://podminky.urs.cz/item/CS_URS_2024_01/997221612" TargetMode="External" /><Relationship Id="rId43" Type="http://schemas.openxmlformats.org/officeDocument/2006/relationships/hyperlink" Target="https://podminky.urs.cz/item/CS_URS_2024_01/997221861" TargetMode="External" /><Relationship Id="rId44" Type="http://schemas.openxmlformats.org/officeDocument/2006/relationships/hyperlink" Target="https://podminky.urs.cz/item/CS_URS_2024_01/997221873" TargetMode="External" /><Relationship Id="rId45" Type="http://schemas.openxmlformats.org/officeDocument/2006/relationships/hyperlink" Target="https://podminky.urs.cz/item/CS_URS_2024_01/997221875" TargetMode="External" /><Relationship Id="rId46" Type="http://schemas.openxmlformats.org/officeDocument/2006/relationships/hyperlink" Target="https://podminky.urs.cz/item/CS_URS_2024_01/998223011" TargetMode="External" /><Relationship Id="rId47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23" TargetMode="External" /><Relationship Id="rId2" Type="http://schemas.openxmlformats.org/officeDocument/2006/relationships/hyperlink" Target="https://podminky.urs.cz/item/CS_URS_2024_01/113107122" TargetMode="External" /><Relationship Id="rId3" Type="http://schemas.openxmlformats.org/officeDocument/2006/relationships/hyperlink" Target="https://podminky.urs.cz/item/CS_URS_2024_01/113107143" TargetMode="External" /><Relationship Id="rId4" Type="http://schemas.openxmlformats.org/officeDocument/2006/relationships/hyperlink" Target="https://podminky.urs.cz/item/CS_URS_2024_01/113107332" TargetMode="External" /><Relationship Id="rId5" Type="http://schemas.openxmlformats.org/officeDocument/2006/relationships/hyperlink" Target="https://podminky.urs.cz/item/CS_URS_2024_01/113202111" TargetMode="External" /><Relationship Id="rId6" Type="http://schemas.openxmlformats.org/officeDocument/2006/relationships/hyperlink" Target="https://podminky.urs.cz/item/CS_URS_2024_01/121151103" TargetMode="External" /><Relationship Id="rId7" Type="http://schemas.openxmlformats.org/officeDocument/2006/relationships/hyperlink" Target="https://podminky.urs.cz/item/CS_URS_2024_01/122251102" TargetMode="External" /><Relationship Id="rId8" Type="http://schemas.openxmlformats.org/officeDocument/2006/relationships/hyperlink" Target="https://podminky.urs.cz/item/CS_URS_2024_01/131251102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62751119" TargetMode="External" /><Relationship Id="rId11" Type="http://schemas.openxmlformats.org/officeDocument/2006/relationships/hyperlink" Target="https://podminky.urs.cz/item/CS_URS_2024_01/167151101" TargetMode="External" /><Relationship Id="rId12" Type="http://schemas.openxmlformats.org/officeDocument/2006/relationships/hyperlink" Target="https://podminky.urs.cz/item/CS_URS_2024_01/171151112" TargetMode="External" /><Relationship Id="rId13" Type="http://schemas.openxmlformats.org/officeDocument/2006/relationships/hyperlink" Target="https://podminky.urs.cz/item/CS_URS_2024_01/171201231" TargetMode="External" /><Relationship Id="rId14" Type="http://schemas.openxmlformats.org/officeDocument/2006/relationships/hyperlink" Target="https://podminky.urs.cz/item/CS_URS_2024_01/171251201" TargetMode="External" /><Relationship Id="rId15" Type="http://schemas.openxmlformats.org/officeDocument/2006/relationships/hyperlink" Target="https://podminky.urs.cz/item/CS_URS_2024_01/174111101" TargetMode="External" /><Relationship Id="rId16" Type="http://schemas.openxmlformats.org/officeDocument/2006/relationships/hyperlink" Target="https://podminky.urs.cz/item/CS_URS_2024_01/181411131" TargetMode="External" /><Relationship Id="rId17" Type="http://schemas.openxmlformats.org/officeDocument/2006/relationships/hyperlink" Target="https://podminky.urs.cz/item/CS_URS_2024_01/181951112" TargetMode="External" /><Relationship Id="rId18" Type="http://schemas.openxmlformats.org/officeDocument/2006/relationships/hyperlink" Target="https://podminky.urs.cz/item/CS_URS_2024_01/182303111" TargetMode="External" /><Relationship Id="rId19" Type="http://schemas.openxmlformats.org/officeDocument/2006/relationships/hyperlink" Target="https://podminky.urs.cz/item/CS_URS_2024_01/271542211" TargetMode="External" /><Relationship Id="rId20" Type="http://schemas.openxmlformats.org/officeDocument/2006/relationships/hyperlink" Target="https://podminky.urs.cz/item/CS_URS_2024_01/273321411" TargetMode="External" /><Relationship Id="rId21" Type="http://schemas.openxmlformats.org/officeDocument/2006/relationships/hyperlink" Target="https://podminky.urs.cz/item/CS_URS_2024_01/273362021" TargetMode="External" /><Relationship Id="rId22" Type="http://schemas.openxmlformats.org/officeDocument/2006/relationships/hyperlink" Target="https://podminky.urs.cz/item/CS_URS_2024_01/564851011" TargetMode="External" /><Relationship Id="rId23" Type="http://schemas.openxmlformats.org/officeDocument/2006/relationships/hyperlink" Target="https://podminky.urs.cz/item/CS_URS_2024_01/564861011" TargetMode="External" /><Relationship Id="rId24" Type="http://schemas.openxmlformats.org/officeDocument/2006/relationships/hyperlink" Target="https://podminky.urs.cz/item/CS_URS_2024_01/564871011" TargetMode="External" /><Relationship Id="rId25" Type="http://schemas.openxmlformats.org/officeDocument/2006/relationships/hyperlink" Target="https://podminky.urs.cz/item/CS_URS_2024_01/565145101" TargetMode="External" /><Relationship Id="rId26" Type="http://schemas.openxmlformats.org/officeDocument/2006/relationships/hyperlink" Target="https://podminky.urs.cz/item/CS_URS_2024_01/573211108" TargetMode="External" /><Relationship Id="rId27" Type="http://schemas.openxmlformats.org/officeDocument/2006/relationships/hyperlink" Target="https://podminky.urs.cz/item/CS_URS_2024_01/577134031" TargetMode="External" /><Relationship Id="rId28" Type="http://schemas.openxmlformats.org/officeDocument/2006/relationships/hyperlink" Target="https://podminky.urs.cz/item/CS_URS_2024_01/596211110" TargetMode="External" /><Relationship Id="rId29" Type="http://schemas.openxmlformats.org/officeDocument/2006/relationships/hyperlink" Target="https://podminky.urs.cz/item/CS_URS_2024_01/596212210" TargetMode="External" /><Relationship Id="rId30" Type="http://schemas.openxmlformats.org/officeDocument/2006/relationships/hyperlink" Target="https://podminky.urs.cz/item/CS_URS_2024_01/916131213" TargetMode="External" /><Relationship Id="rId31" Type="http://schemas.openxmlformats.org/officeDocument/2006/relationships/hyperlink" Target="https://podminky.urs.cz/item/CS_URS_2024_01/916231213" TargetMode="External" /><Relationship Id="rId32" Type="http://schemas.openxmlformats.org/officeDocument/2006/relationships/hyperlink" Target="https://podminky.urs.cz/item/CS_URS_2024_01/919122122" TargetMode="External" /><Relationship Id="rId33" Type="http://schemas.openxmlformats.org/officeDocument/2006/relationships/hyperlink" Target="https://podminky.urs.cz/item/CS_URS_2024_01/919726122" TargetMode="External" /><Relationship Id="rId34" Type="http://schemas.openxmlformats.org/officeDocument/2006/relationships/hyperlink" Target="https://podminky.urs.cz/item/CS_URS_2024_01/919735113" TargetMode="External" /><Relationship Id="rId35" Type="http://schemas.openxmlformats.org/officeDocument/2006/relationships/hyperlink" Target="https://podminky.urs.cz/item/CS_URS_2024_01/997221571" TargetMode="External" /><Relationship Id="rId36" Type="http://schemas.openxmlformats.org/officeDocument/2006/relationships/hyperlink" Target="https://podminky.urs.cz/item/CS_URS_2024_01/997221579" TargetMode="External" /><Relationship Id="rId37" Type="http://schemas.openxmlformats.org/officeDocument/2006/relationships/hyperlink" Target="https://podminky.urs.cz/item/CS_URS_2024_01/997221612" TargetMode="External" /><Relationship Id="rId38" Type="http://schemas.openxmlformats.org/officeDocument/2006/relationships/hyperlink" Target="https://podminky.urs.cz/item/CS_URS_2024_01/997221861" TargetMode="External" /><Relationship Id="rId39" Type="http://schemas.openxmlformats.org/officeDocument/2006/relationships/hyperlink" Target="https://podminky.urs.cz/item/CS_URS_2024_01/997221873" TargetMode="External" /><Relationship Id="rId40" Type="http://schemas.openxmlformats.org/officeDocument/2006/relationships/hyperlink" Target="https://podminky.urs.cz/item/CS_URS_2024_01/997221875" TargetMode="External" /><Relationship Id="rId41" Type="http://schemas.openxmlformats.org/officeDocument/2006/relationships/hyperlink" Target="https://podminky.urs.cz/item/CS_URS_2024_01/998223011" TargetMode="External" /><Relationship Id="rId42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KAP86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Polopodzemní kontejnery Březencká IV. etapa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Chomutov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22. 5. 2024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Statutární město Chomutov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KAP Atelier s.r.o.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>Jaroslav Kudláček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ROUND(SUM(AG55:AG63),2)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ROUND(SUM(AS55:AS63),2)</f>
        <v>0</v>
      </c>
      <c r="AT54" s="109">
        <f>ROUND(SUM(AV54:AW54),2)</f>
        <v>0</v>
      </c>
      <c r="AU54" s="110">
        <f>ROUND(SUM(AU55:AU63),5)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ROUND(SUM(AZ55:AZ63),2)</f>
        <v>0</v>
      </c>
      <c r="BA54" s="109">
        <f>ROUND(SUM(BA55:BA63),2)</f>
        <v>0</v>
      </c>
      <c r="BB54" s="109">
        <f>ROUND(SUM(BB55:BB63),2)</f>
        <v>0</v>
      </c>
      <c r="BC54" s="109">
        <f>ROUND(SUM(BC55:BC63),2)</f>
        <v>0</v>
      </c>
      <c r="BD54" s="111">
        <f>ROUND(SUM(BD55:BD63),2)</f>
        <v>0</v>
      </c>
      <c r="BE54" s="6"/>
      <c r="BS54" s="112" t="s">
        <v>71</v>
      </c>
      <c r="BT54" s="112" t="s">
        <v>72</v>
      </c>
      <c r="BU54" s="113" t="s">
        <v>73</v>
      </c>
      <c r="BV54" s="112" t="s">
        <v>74</v>
      </c>
      <c r="BW54" s="112" t="s">
        <v>5</v>
      </c>
      <c r="BX54" s="112" t="s">
        <v>75</v>
      </c>
      <c r="CL54" s="112" t="s">
        <v>19</v>
      </c>
    </row>
    <row r="55" s="7" customFormat="1" ht="16.5" customHeight="1">
      <c r="A55" s="114" t="s">
        <v>76</v>
      </c>
      <c r="B55" s="115"/>
      <c r="C55" s="116"/>
      <c r="D55" s="117" t="s">
        <v>77</v>
      </c>
      <c r="E55" s="117"/>
      <c r="F55" s="117"/>
      <c r="G55" s="117"/>
      <c r="H55" s="117"/>
      <c r="I55" s="118"/>
      <c r="J55" s="117" t="s">
        <v>78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'SO 01 - Lokalita 1'!J30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79</v>
      </c>
      <c r="AR55" s="121"/>
      <c r="AS55" s="122">
        <v>0</v>
      </c>
      <c r="AT55" s="123">
        <f>ROUND(SUM(AV55:AW55),2)</f>
        <v>0</v>
      </c>
      <c r="AU55" s="124">
        <f>'SO 01 - Lokalita 1'!P90</f>
        <v>0</v>
      </c>
      <c r="AV55" s="123">
        <f>'SO 01 - Lokalita 1'!J33</f>
        <v>0</v>
      </c>
      <c r="AW55" s="123">
        <f>'SO 01 - Lokalita 1'!J34</f>
        <v>0</v>
      </c>
      <c r="AX55" s="123">
        <f>'SO 01 - Lokalita 1'!J35</f>
        <v>0</v>
      </c>
      <c r="AY55" s="123">
        <f>'SO 01 - Lokalita 1'!J36</f>
        <v>0</v>
      </c>
      <c r="AZ55" s="123">
        <f>'SO 01 - Lokalita 1'!F33</f>
        <v>0</v>
      </c>
      <c r="BA55" s="123">
        <f>'SO 01 - Lokalita 1'!F34</f>
        <v>0</v>
      </c>
      <c r="BB55" s="123">
        <f>'SO 01 - Lokalita 1'!F35</f>
        <v>0</v>
      </c>
      <c r="BC55" s="123">
        <f>'SO 01 - Lokalita 1'!F36</f>
        <v>0</v>
      </c>
      <c r="BD55" s="125">
        <f>'SO 01 - Lokalita 1'!F37</f>
        <v>0</v>
      </c>
      <c r="BE55" s="7"/>
      <c r="BT55" s="126" t="s">
        <v>80</v>
      </c>
      <c r="BV55" s="126" t="s">
        <v>74</v>
      </c>
      <c r="BW55" s="126" t="s">
        <v>81</v>
      </c>
      <c r="BX55" s="126" t="s">
        <v>5</v>
      </c>
      <c r="CL55" s="126" t="s">
        <v>19</v>
      </c>
      <c r="CM55" s="126" t="s">
        <v>82</v>
      </c>
    </row>
    <row r="56" s="7" customFormat="1" ht="16.5" customHeight="1">
      <c r="A56" s="114" t="s">
        <v>76</v>
      </c>
      <c r="B56" s="115"/>
      <c r="C56" s="116"/>
      <c r="D56" s="117" t="s">
        <v>83</v>
      </c>
      <c r="E56" s="117"/>
      <c r="F56" s="117"/>
      <c r="G56" s="117"/>
      <c r="H56" s="117"/>
      <c r="I56" s="118"/>
      <c r="J56" s="117" t="s">
        <v>84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'SO 02 - Lokalita 3'!J30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79</v>
      </c>
      <c r="AR56" s="121"/>
      <c r="AS56" s="122">
        <v>0</v>
      </c>
      <c r="AT56" s="123">
        <f>ROUND(SUM(AV56:AW56),2)</f>
        <v>0</v>
      </c>
      <c r="AU56" s="124">
        <f>'SO 02 - Lokalita 3'!P90</f>
        <v>0</v>
      </c>
      <c r="AV56" s="123">
        <f>'SO 02 - Lokalita 3'!J33</f>
        <v>0</v>
      </c>
      <c r="AW56" s="123">
        <f>'SO 02 - Lokalita 3'!J34</f>
        <v>0</v>
      </c>
      <c r="AX56" s="123">
        <f>'SO 02 - Lokalita 3'!J35</f>
        <v>0</v>
      </c>
      <c r="AY56" s="123">
        <f>'SO 02 - Lokalita 3'!J36</f>
        <v>0</v>
      </c>
      <c r="AZ56" s="123">
        <f>'SO 02 - Lokalita 3'!F33</f>
        <v>0</v>
      </c>
      <c r="BA56" s="123">
        <f>'SO 02 - Lokalita 3'!F34</f>
        <v>0</v>
      </c>
      <c r="BB56" s="123">
        <f>'SO 02 - Lokalita 3'!F35</f>
        <v>0</v>
      </c>
      <c r="BC56" s="123">
        <f>'SO 02 - Lokalita 3'!F36</f>
        <v>0</v>
      </c>
      <c r="BD56" s="125">
        <f>'SO 02 - Lokalita 3'!F37</f>
        <v>0</v>
      </c>
      <c r="BE56" s="7"/>
      <c r="BT56" s="126" t="s">
        <v>80</v>
      </c>
      <c r="BV56" s="126" t="s">
        <v>74</v>
      </c>
      <c r="BW56" s="126" t="s">
        <v>85</v>
      </c>
      <c r="BX56" s="126" t="s">
        <v>5</v>
      </c>
      <c r="CL56" s="126" t="s">
        <v>19</v>
      </c>
      <c r="CM56" s="126" t="s">
        <v>82</v>
      </c>
    </row>
    <row r="57" s="7" customFormat="1" ht="16.5" customHeight="1">
      <c r="A57" s="114" t="s">
        <v>76</v>
      </c>
      <c r="B57" s="115"/>
      <c r="C57" s="116"/>
      <c r="D57" s="117" t="s">
        <v>86</v>
      </c>
      <c r="E57" s="117"/>
      <c r="F57" s="117"/>
      <c r="G57" s="117"/>
      <c r="H57" s="117"/>
      <c r="I57" s="118"/>
      <c r="J57" s="117" t="s">
        <v>87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'SO 03 - Lokalita 4'!J30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79</v>
      </c>
      <c r="AR57" s="121"/>
      <c r="AS57" s="122">
        <v>0</v>
      </c>
      <c r="AT57" s="123">
        <f>ROUND(SUM(AV57:AW57),2)</f>
        <v>0</v>
      </c>
      <c r="AU57" s="124">
        <f>'SO 03 - Lokalita 4'!P91</f>
        <v>0</v>
      </c>
      <c r="AV57" s="123">
        <f>'SO 03 - Lokalita 4'!J33</f>
        <v>0</v>
      </c>
      <c r="AW57" s="123">
        <f>'SO 03 - Lokalita 4'!J34</f>
        <v>0</v>
      </c>
      <c r="AX57" s="123">
        <f>'SO 03 - Lokalita 4'!J35</f>
        <v>0</v>
      </c>
      <c r="AY57" s="123">
        <f>'SO 03 - Lokalita 4'!J36</f>
        <v>0</v>
      </c>
      <c r="AZ57" s="123">
        <f>'SO 03 - Lokalita 4'!F33</f>
        <v>0</v>
      </c>
      <c r="BA57" s="123">
        <f>'SO 03 - Lokalita 4'!F34</f>
        <v>0</v>
      </c>
      <c r="BB57" s="123">
        <f>'SO 03 - Lokalita 4'!F35</f>
        <v>0</v>
      </c>
      <c r="BC57" s="123">
        <f>'SO 03 - Lokalita 4'!F36</f>
        <v>0</v>
      </c>
      <c r="BD57" s="125">
        <f>'SO 03 - Lokalita 4'!F37</f>
        <v>0</v>
      </c>
      <c r="BE57" s="7"/>
      <c r="BT57" s="126" t="s">
        <v>80</v>
      </c>
      <c r="BV57" s="126" t="s">
        <v>74</v>
      </c>
      <c r="BW57" s="126" t="s">
        <v>88</v>
      </c>
      <c r="BX57" s="126" t="s">
        <v>5</v>
      </c>
      <c r="CL57" s="126" t="s">
        <v>19</v>
      </c>
      <c r="CM57" s="126" t="s">
        <v>82</v>
      </c>
    </row>
    <row r="58" s="7" customFormat="1" ht="16.5" customHeight="1">
      <c r="A58" s="114" t="s">
        <v>76</v>
      </c>
      <c r="B58" s="115"/>
      <c r="C58" s="116"/>
      <c r="D58" s="117" t="s">
        <v>89</v>
      </c>
      <c r="E58" s="117"/>
      <c r="F58" s="117"/>
      <c r="G58" s="117"/>
      <c r="H58" s="117"/>
      <c r="I58" s="118"/>
      <c r="J58" s="117" t="s">
        <v>90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'SO 04 - Lokalita 7'!J30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79</v>
      </c>
      <c r="AR58" s="121"/>
      <c r="AS58" s="122">
        <v>0</v>
      </c>
      <c r="AT58" s="123">
        <f>ROUND(SUM(AV58:AW58),2)</f>
        <v>0</v>
      </c>
      <c r="AU58" s="124">
        <f>'SO 04 - Lokalita 7'!P93</f>
        <v>0</v>
      </c>
      <c r="AV58" s="123">
        <f>'SO 04 - Lokalita 7'!J33</f>
        <v>0</v>
      </c>
      <c r="AW58" s="123">
        <f>'SO 04 - Lokalita 7'!J34</f>
        <v>0</v>
      </c>
      <c r="AX58" s="123">
        <f>'SO 04 - Lokalita 7'!J35</f>
        <v>0</v>
      </c>
      <c r="AY58" s="123">
        <f>'SO 04 - Lokalita 7'!J36</f>
        <v>0</v>
      </c>
      <c r="AZ58" s="123">
        <f>'SO 04 - Lokalita 7'!F33</f>
        <v>0</v>
      </c>
      <c r="BA58" s="123">
        <f>'SO 04 - Lokalita 7'!F34</f>
        <v>0</v>
      </c>
      <c r="BB58" s="123">
        <f>'SO 04 - Lokalita 7'!F35</f>
        <v>0</v>
      </c>
      <c r="BC58" s="123">
        <f>'SO 04 - Lokalita 7'!F36</f>
        <v>0</v>
      </c>
      <c r="BD58" s="125">
        <f>'SO 04 - Lokalita 7'!F37</f>
        <v>0</v>
      </c>
      <c r="BE58" s="7"/>
      <c r="BT58" s="126" t="s">
        <v>80</v>
      </c>
      <c r="BV58" s="126" t="s">
        <v>74</v>
      </c>
      <c r="BW58" s="126" t="s">
        <v>91</v>
      </c>
      <c r="BX58" s="126" t="s">
        <v>5</v>
      </c>
      <c r="CL58" s="126" t="s">
        <v>19</v>
      </c>
      <c r="CM58" s="126" t="s">
        <v>82</v>
      </c>
    </row>
    <row r="59" s="7" customFormat="1" ht="16.5" customHeight="1">
      <c r="A59" s="114" t="s">
        <v>76</v>
      </c>
      <c r="B59" s="115"/>
      <c r="C59" s="116"/>
      <c r="D59" s="117" t="s">
        <v>92</v>
      </c>
      <c r="E59" s="117"/>
      <c r="F59" s="117"/>
      <c r="G59" s="117"/>
      <c r="H59" s="117"/>
      <c r="I59" s="118"/>
      <c r="J59" s="117" t="s">
        <v>93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'SO 05 - Lokalita 8'!J30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79</v>
      </c>
      <c r="AR59" s="121"/>
      <c r="AS59" s="122">
        <v>0</v>
      </c>
      <c r="AT59" s="123">
        <f>ROUND(SUM(AV59:AW59),2)</f>
        <v>0</v>
      </c>
      <c r="AU59" s="124">
        <f>'SO 05 - Lokalita 8'!P93</f>
        <v>0</v>
      </c>
      <c r="AV59" s="123">
        <f>'SO 05 - Lokalita 8'!J33</f>
        <v>0</v>
      </c>
      <c r="AW59" s="123">
        <f>'SO 05 - Lokalita 8'!J34</f>
        <v>0</v>
      </c>
      <c r="AX59" s="123">
        <f>'SO 05 - Lokalita 8'!J35</f>
        <v>0</v>
      </c>
      <c r="AY59" s="123">
        <f>'SO 05 - Lokalita 8'!J36</f>
        <v>0</v>
      </c>
      <c r="AZ59" s="123">
        <f>'SO 05 - Lokalita 8'!F33</f>
        <v>0</v>
      </c>
      <c r="BA59" s="123">
        <f>'SO 05 - Lokalita 8'!F34</f>
        <v>0</v>
      </c>
      <c r="BB59" s="123">
        <f>'SO 05 - Lokalita 8'!F35</f>
        <v>0</v>
      </c>
      <c r="BC59" s="123">
        <f>'SO 05 - Lokalita 8'!F36</f>
        <v>0</v>
      </c>
      <c r="BD59" s="125">
        <f>'SO 05 - Lokalita 8'!F37</f>
        <v>0</v>
      </c>
      <c r="BE59" s="7"/>
      <c r="BT59" s="126" t="s">
        <v>80</v>
      </c>
      <c r="BV59" s="126" t="s">
        <v>74</v>
      </c>
      <c r="BW59" s="126" t="s">
        <v>94</v>
      </c>
      <c r="BX59" s="126" t="s">
        <v>5</v>
      </c>
      <c r="CL59" s="126" t="s">
        <v>19</v>
      </c>
      <c r="CM59" s="126" t="s">
        <v>82</v>
      </c>
    </row>
    <row r="60" s="7" customFormat="1" ht="16.5" customHeight="1">
      <c r="A60" s="114" t="s">
        <v>76</v>
      </c>
      <c r="B60" s="115"/>
      <c r="C60" s="116"/>
      <c r="D60" s="117" t="s">
        <v>95</v>
      </c>
      <c r="E60" s="117"/>
      <c r="F60" s="117"/>
      <c r="G60" s="117"/>
      <c r="H60" s="117"/>
      <c r="I60" s="118"/>
      <c r="J60" s="117" t="s">
        <v>96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'SO 06 - Lokalita 9'!J30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79</v>
      </c>
      <c r="AR60" s="121"/>
      <c r="AS60" s="122">
        <v>0</v>
      </c>
      <c r="AT60" s="123">
        <f>ROUND(SUM(AV60:AW60),2)</f>
        <v>0</v>
      </c>
      <c r="AU60" s="124">
        <f>'SO 06 - Lokalita 9'!P90</f>
        <v>0</v>
      </c>
      <c r="AV60" s="123">
        <f>'SO 06 - Lokalita 9'!J33</f>
        <v>0</v>
      </c>
      <c r="AW60" s="123">
        <f>'SO 06 - Lokalita 9'!J34</f>
        <v>0</v>
      </c>
      <c r="AX60" s="123">
        <f>'SO 06 - Lokalita 9'!J35</f>
        <v>0</v>
      </c>
      <c r="AY60" s="123">
        <f>'SO 06 - Lokalita 9'!J36</f>
        <v>0</v>
      </c>
      <c r="AZ60" s="123">
        <f>'SO 06 - Lokalita 9'!F33</f>
        <v>0</v>
      </c>
      <c r="BA60" s="123">
        <f>'SO 06 - Lokalita 9'!F34</f>
        <v>0</v>
      </c>
      <c r="BB60" s="123">
        <f>'SO 06 - Lokalita 9'!F35</f>
        <v>0</v>
      </c>
      <c r="BC60" s="123">
        <f>'SO 06 - Lokalita 9'!F36</f>
        <v>0</v>
      </c>
      <c r="BD60" s="125">
        <f>'SO 06 - Lokalita 9'!F37</f>
        <v>0</v>
      </c>
      <c r="BE60" s="7"/>
      <c r="BT60" s="126" t="s">
        <v>80</v>
      </c>
      <c r="BV60" s="126" t="s">
        <v>74</v>
      </c>
      <c r="BW60" s="126" t="s">
        <v>97</v>
      </c>
      <c r="BX60" s="126" t="s">
        <v>5</v>
      </c>
      <c r="CL60" s="126" t="s">
        <v>19</v>
      </c>
      <c r="CM60" s="126" t="s">
        <v>82</v>
      </c>
    </row>
    <row r="61" s="7" customFormat="1" ht="16.5" customHeight="1">
      <c r="A61" s="114" t="s">
        <v>76</v>
      </c>
      <c r="B61" s="115"/>
      <c r="C61" s="116"/>
      <c r="D61" s="117" t="s">
        <v>98</v>
      </c>
      <c r="E61" s="117"/>
      <c r="F61" s="117"/>
      <c r="G61" s="117"/>
      <c r="H61" s="117"/>
      <c r="I61" s="118"/>
      <c r="J61" s="117" t="s">
        <v>99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9">
        <f>'SO 07 - Lokalita 10'!J30</f>
        <v>0</v>
      </c>
      <c r="AH61" s="118"/>
      <c r="AI61" s="118"/>
      <c r="AJ61" s="118"/>
      <c r="AK61" s="118"/>
      <c r="AL61" s="118"/>
      <c r="AM61" s="118"/>
      <c r="AN61" s="119">
        <f>SUM(AG61,AT61)</f>
        <v>0</v>
      </c>
      <c r="AO61" s="118"/>
      <c r="AP61" s="118"/>
      <c r="AQ61" s="120" t="s">
        <v>79</v>
      </c>
      <c r="AR61" s="121"/>
      <c r="AS61" s="122">
        <v>0</v>
      </c>
      <c r="AT61" s="123">
        <f>ROUND(SUM(AV61:AW61),2)</f>
        <v>0</v>
      </c>
      <c r="AU61" s="124">
        <f>'SO 07 - Lokalita 10'!P90</f>
        <v>0</v>
      </c>
      <c r="AV61" s="123">
        <f>'SO 07 - Lokalita 10'!J33</f>
        <v>0</v>
      </c>
      <c r="AW61" s="123">
        <f>'SO 07 - Lokalita 10'!J34</f>
        <v>0</v>
      </c>
      <c r="AX61" s="123">
        <f>'SO 07 - Lokalita 10'!J35</f>
        <v>0</v>
      </c>
      <c r="AY61" s="123">
        <f>'SO 07 - Lokalita 10'!J36</f>
        <v>0</v>
      </c>
      <c r="AZ61" s="123">
        <f>'SO 07 - Lokalita 10'!F33</f>
        <v>0</v>
      </c>
      <c r="BA61" s="123">
        <f>'SO 07 - Lokalita 10'!F34</f>
        <v>0</v>
      </c>
      <c r="BB61" s="123">
        <f>'SO 07 - Lokalita 10'!F35</f>
        <v>0</v>
      </c>
      <c r="BC61" s="123">
        <f>'SO 07 - Lokalita 10'!F36</f>
        <v>0</v>
      </c>
      <c r="BD61" s="125">
        <f>'SO 07 - Lokalita 10'!F37</f>
        <v>0</v>
      </c>
      <c r="BE61" s="7"/>
      <c r="BT61" s="126" t="s">
        <v>80</v>
      </c>
      <c r="BV61" s="126" t="s">
        <v>74</v>
      </c>
      <c r="BW61" s="126" t="s">
        <v>100</v>
      </c>
      <c r="BX61" s="126" t="s">
        <v>5</v>
      </c>
      <c r="CL61" s="126" t="s">
        <v>19</v>
      </c>
      <c r="CM61" s="126" t="s">
        <v>82</v>
      </c>
    </row>
    <row r="62" s="7" customFormat="1" ht="16.5" customHeight="1">
      <c r="A62" s="114" t="s">
        <v>76</v>
      </c>
      <c r="B62" s="115"/>
      <c r="C62" s="116"/>
      <c r="D62" s="117" t="s">
        <v>101</v>
      </c>
      <c r="E62" s="117"/>
      <c r="F62" s="117"/>
      <c r="G62" s="117"/>
      <c r="H62" s="117"/>
      <c r="I62" s="118"/>
      <c r="J62" s="117" t="s">
        <v>102</v>
      </c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9">
        <f>'SO 08 - Lokalita 11'!J30</f>
        <v>0</v>
      </c>
      <c r="AH62" s="118"/>
      <c r="AI62" s="118"/>
      <c r="AJ62" s="118"/>
      <c r="AK62" s="118"/>
      <c r="AL62" s="118"/>
      <c r="AM62" s="118"/>
      <c r="AN62" s="119">
        <f>SUM(AG62,AT62)</f>
        <v>0</v>
      </c>
      <c r="AO62" s="118"/>
      <c r="AP62" s="118"/>
      <c r="AQ62" s="120" t="s">
        <v>79</v>
      </c>
      <c r="AR62" s="121"/>
      <c r="AS62" s="122">
        <v>0</v>
      </c>
      <c r="AT62" s="123">
        <f>ROUND(SUM(AV62:AW62),2)</f>
        <v>0</v>
      </c>
      <c r="AU62" s="124">
        <f>'SO 08 - Lokalita 11'!P90</f>
        <v>0</v>
      </c>
      <c r="AV62" s="123">
        <f>'SO 08 - Lokalita 11'!J33</f>
        <v>0</v>
      </c>
      <c r="AW62" s="123">
        <f>'SO 08 - Lokalita 11'!J34</f>
        <v>0</v>
      </c>
      <c r="AX62" s="123">
        <f>'SO 08 - Lokalita 11'!J35</f>
        <v>0</v>
      </c>
      <c r="AY62" s="123">
        <f>'SO 08 - Lokalita 11'!J36</f>
        <v>0</v>
      </c>
      <c r="AZ62" s="123">
        <f>'SO 08 - Lokalita 11'!F33</f>
        <v>0</v>
      </c>
      <c r="BA62" s="123">
        <f>'SO 08 - Lokalita 11'!F34</f>
        <v>0</v>
      </c>
      <c r="BB62" s="123">
        <f>'SO 08 - Lokalita 11'!F35</f>
        <v>0</v>
      </c>
      <c r="BC62" s="123">
        <f>'SO 08 - Lokalita 11'!F36</f>
        <v>0</v>
      </c>
      <c r="BD62" s="125">
        <f>'SO 08 - Lokalita 11'!F37</f>
        <v>0</v>
      </c>
      <c r="BE62" s="7"/>
      <c r="BT62" s="126" t="s">
        <v>80</v>
      </c>
      <c r="BV62" s="126" t="s">
        <v>74</v>
      </c>
      <c r="BW62" s="126" t="s">
        <v>103</v>
      </c>
      <c r="BX62" s="126" t="s">
        <v>5</v>
      </c>
      <c r="CL62" s="126" t="s">
        <v>19</v>
      </c>
      <c r="CM62" s="126" t="s">
        <v>82</v>
      </c>
    </row>
    <row r="63" s="7" customFormat="1" ht="16.5" customHeight="1">
      <c r="A63" s="114" t="s">
        <v>76</v>
      </c>
      <c r="B63" s="115"/>
      <c r="C63" s="116"/>
      <c r="D63" s="117" t="s">
        <v>104</v>
      </c>
      <c r="E63" s="117"/>
      <c r="F63" s="117"/>
      <c r="G63" s="117"/>
      <c r="H63" s="117"/>
      <c r="I63" s="118"/>
      <c r="J63" s="117" t="s">
        <v>105</v>
      </c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9">
        <f>'SO 09 - Lokalita 12'!J30</f>
        <v>0</v>
      </c>
      <c r="AH63" s="118"/>
      <c r="AI63" s="118"/>
      <c r="AJ63" s="118"/>
      <c r="AK63" s="118"/>
      <c r="AL63" s="118"/>
      <c r="AM63" s="118"/>
      <c r="AN63" s="119">
        <f>SUM(AG63,AT63)</f>
        <v>0</v>
      </c>
      <c r="AO63" s="118"/>
      <c r="AP63" s="118"/>
      <c r="AQ63" s="120" t="s">
        <v>79</v>
      </c>
      <c r="AR63" s="121"/>
      <c r="AS63" s="127">
        <v>0</v>
      </c>
      <c r="AT63" s="128">
        <f>ROUND(SUM(AV63:AW63),2)</f>
        <v>0</v>
      </c>
      <c r="AU63" s="129">
        <f>'SO 09 - Lokalita 12'!P90</f>
        <v>0</v>
      </c>
      <c r="AV63" s="128">
        <f>'SO 09 - Lokalita 12'!J33</f>
        <v>0</v>
      </c>
      <c r="AW63" s="128">
        <f>'SO 09 - Lokalita 12'!J34</f>
        <v>0</v>
      </c>
      <c r="AX63" s="128">
        <f>'SO 09 - Lokalita 12'!J35</f>
        <v>0</v>
      </c>
      <c r="AY63" s="128">
        <f>'SO 09 - Lokalita 12'!J36</f>
        <v>0</v>
      </c>
      <c r="AZ63" s="128">
        <f>'SO 09 - Lokalita 12'!F33</f>
        <v>0</v>
      </c>
      <c r="BA63" s="128">
        <f>'SO 09 - Lokalita 12'!F34</f>
        <v>0</v>
      </c>
      <c r="BB63" s="128">
        <f>'SO 09 - Lokalita 12'!F35</f>
        <v>0</v>
      </c>
      <c r="BC63" s="128">
        <f>'SO 09 - Lokalita 12'!F36</f>
        <v>0</v>
      </c>
      <c r="BD63" s="130">
        <f>'SO 09 - Lokalita 12'!F37</f>
        <v>0</v>
      </c>
      <c r="BE63" s="7"/>
      <c r="BT63" s="126" t="s">
        <v>80</v>
      </c>
      <c r="BV63" s="126" t="s">
        <v>74</v>
      </c>
      <c r="BW63" s="126" t="s">
        <v>106</v>
      </c>
      <c r="BX63" s="126" t="s">
        <v>5</v>
      </c>
      <c r="CL63" s="126" t="s">
        <v>19</v>
      </c>
      <c r="CM63" s="126" t="s">
        <v>82</v>
      </c>
    </row>
    <row r="64" s="2" customFormat="1" ht="30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7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47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</row>
  </sheetData>
  <sheetProtection sheet="1" formatColumns="0" formatRows="0" objects="1" scenarios="1" spinCount="100000" saltValue="RbB1ut1xJECRdQ2tHaRt71HnLZqcTmw5eCWwTQwhrj0u7bwvjne2COhIdrlAkj6v3ZFa55kVk7KNg/TLZTneeg==" hashValue="zlvorxVFNUM7LYs16y2I3G2ZvroNfr3KMtmc3br6hIxotFbaVBqGgjw3xJMA8Re9aUqMUvYDtr3g2cM6kIG/ng==" algorithmName="SHA-512" password="CC35"/>
  <mergeCells count="7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1 - Lokalita 1'!C2" display="/"/>
    <hyperlink ref="A56" location="'SO 02 - Lokalita 3'!C2" display="/"/>
    <hyperlink ref="A57" location="'SO 03 - Lokalita 4'!C2" display="/"/>
    <hyperlink ref="A58" location="'SO 04 - Lokalita 7'!C2" display="/"/>
    <hyperlink ref="A59" location="'SO 05 - Lokalita 8'!C2" display="/"/>
    <hyperlink ref="A60" location="'SO 06 - Lokalita 9'!C2" display="/"/>
    <hyperlink ref="A61" location="'SO 07 - Lokalita 10'!C2" display="/"/>
    <hyperlink ref="A62" location="'SO 08 - Lokalita 11'!C2" display="/"/>
    <hyperlink ref="A63" location="'SO 09 - Lokalita 12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Polopodzemní kontejnery Březencká IV. etapa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109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22. 5. 2024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ROUND(J90,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ROUND((SUM(BE90:BE337)),  2)</f>
        <v>0</v>
      </c>
      <c r="G33" s="41"/>
      <c r="H33" s="41"/>
      <c r="I33" s="151">
        <v>0.20999999999999999</v>
      </c>
      <c r="J33" s="150">
        <f>ROUND(((SUM(BE90:BE337))*I33),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ROUND((SUM(BF90:BF337)),  2)</f>
        <v>0</v>
      </c>
      <c r="G34" s="41"/>
      <c r="H34" s="41"/>
      <c r="I34" s="151">
        <v>0.12</v>
      </c>
      <c r="J34" s="150">
        <f>ROUND(((SUM(BF90:BF337))*I34),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ROUND((SUM(BG90:BG337)),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ROUND((SUM(BH90:BH337)),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ROUND((SUM(BI90:BI337)),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Polopodzemní kontejnery Březencká IV. etapa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01 - Lokalita 1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Chomutov</v>
      </c>
      <c r="G52" s="43"/>
      <c r="H52" s="43"/>
      <c r="I52" s="35" t="s">
        <v>23</v>
      </c>
      <c r="J52" s="75" t="str">
        <f>IF(J12="","",J12)</f>
        <v>22. 5. 2024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Chomutov</v>
      </c>
      <c r="G54" s="43"/>
      <c r="H54" s="43"/>
      <c r="I54" s="35" t="s">
        <v>31</v>
      </c>
      <c r="J54" s="39" t="str">
        <f>E21</f>
        <v>KAP Atelier s.r.o.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Jaroslav Kudláček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114</v>
      </c>
      <c r="E60" s="171"/>
      <c r="F60" s="171"/>
      <c r="G60" s="171"/>
      <c r="H60" s="171"/>
      <c r="I60" s="171"/>
      <c r="J60" s="172">
        <f>J91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115</v>
      </c>
      <c r="E61" s="177"/>
      <c r="F61" s="177"/>
      <c r="G61" s="177"/>
      <c r="H61" s="177"/>
      <c r="I61" s="177"/>
      <c r="J61" s="178">
        <f>J92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116</v>
      </c>
      <c r="E62" s="177"/>
      <c r="F62" s="177"/>
      <c r="G62" s="177"/>
      <c r="H62" s="177"/>
      <c r="I62" s="177"/>
      <c r="J62" s="178">
        <f>J191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117</v>
      </c>
      <c r="E63" s="177"/>
      <c r="F63" s="177"/>
      <c r="G63" s="177"/>
      <c r="H63" s="177"/>
      <c r="I63" s="177"/>
      <c r="J63" s="178">
        <f>J201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118</v>
      </c>
      <c r="E64" s="177"/>
      <c r="F64" s="177"/>
      <c r="G64" s="177"/>
      <c r="H64" s="177"/>
      <c r="I64" s="177"/>
      <c r="J64" s="178">
        <f>J240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119</v>
      </c>
      <c r="E65" s="177"/>
      <c r="F65" s="177"/>
      <c r="G65" s="177"/>
      <c r="H65" s="177"/>
      <c r="I65" s="177"/>
      <c r="J65" s="178">
        <f>J299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120</v>
      </c>
      <c r="E66" s="177"/>
      <c r="F66" s="177"/>
      <c r="G66" s="177"/>
      <c r="H66" s="177"/>
      <c r="I66" s="177"/>
      <c r="J66" s="178">
        <f>J316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8"/>
      <c r="C67" s="169"/>
      <c r="D67" s="170" t="s">
        <v>121</v>
      </c>
      <c r="E67" s="171"/>
      <c r="F67" s="171"/>
      <c r="G67" s="171"/>
      <c r="H67" s="171"/>
      <c r="I67" s="171"/>
      <c r="J67" s="172">
        <f>J319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4"/>
      <c r="C68" s="175"/>
      <c r="D68" s="176" t="s">
        <v>122</v>
      </c>
      <c r="E68" s="177"/>
      <c r="F68" s="177"/>
      <c r="G68" s="177"/>
      <c r="H68" s="177"/>
      <c r="I68" s="177"/>
      <c r="J68" s="178">
        <f>J320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123</v>
      </c>
      <c r="E69" s="177"/>
      <c r="F69" s="177"/>
      <c r="G69" s="177"/>
      <c r="H69" s="177"/>
      <c r="I69" s="177"/>
      <c r="J69" s="178">
        <f>J328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124</v>
      </c>
      <c r="E70" s="177"/>
      <c r="F70" s="177"/>
      <c r="G70" s="177"/>
      <c r="H70" s="177"/>
      <c r="I70" s="177"/>
      <c r="J70" s="178">
        <f>J336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125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63" t="str">
        <f>E7</f>
        <v>Polopodzemní kontejnery Březencká IV. etapa</v>
      </c>
      <c r="F80" s="35"/>
      <c r="G80" s="35"/>
      <c r="H80" s="35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108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SO 01 - Lokalita 1</v>
      </c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>Chomutov</v>
      </c>
      <c r="G84" s="43"/>
      <c r="H84" s="43"/>
      <c r="I84" s="35" t="s">
        <v>23</v>
      </c>
      <c r="J84" s="75" t="str">
        <f>IF(J12="","",J12)</f>
        <v>22. 5. 2024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>Statutární město Chomutov</v>
      </c>
      <c r="G86" s="43"/>
      <c r="H86" s="43"/>
      <c r="I86" s="35" t="s">
        <v>31</v>
      </c>
      <c r="J86" s="39" t="str">
        <f>E21</f>
        <v>KAP Atelier s.r.o.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29</v>
      </c>
      <c r="D87" s="43"/>
      <c r="E87" s="43"/>
      <c r="F87" s="30" t="str">
        <f>IF(E18="","",E18)</f>
        <v>Vyplň údaj</v>
      </c>
      <c r="G87" s="43"/>
      <c r="H87" s="43"/>
      <c r="I87" s="35" t="s">
        <v>34</v>
      </c>
      <c r="J87" s="39" t="str">
        <f>E24</f>
        <v>Jaroslav Kudláček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0"/>
      <c r="B89" s="181"/>
      <c r="C89" s="182" t="s">
        <v>126</v>
      </c>
      <c r="D89" s="183" t="s">
        <v>57</v>
      </c>
      <c r="E89" s="183" t="s">
        <v>53</v>
      </c>
      <c r="F89" s="183" t="s">
        <v>54</v>
      </c>
      <c r="G89" s="183" t="s">
        <v>127</v>
      </c>
      <c r="H89" s="183" t="s">
        <v>128</v>
      </c>
      <c r="I89" s="183" t="s">
        <v>129</v>
      </c>
      <c r="J89" s="183" t="s">
        <v>112</v>
      </c>
      <c r="K89" s="184" t="s">
        <v>130</v>
      </c>
      <c r="L89" s="185"/>
      <c r="M89" s="95" t="s">
        <v>19</v>
      </c>
      <c r="N89" s="96" t="s">
        <v>42</v>
      </c>
      <c r="O89" s="96" t="s">
        <v>131</v>
      </c>
      <c r="P89" s="96" t="s">
        <v>132</v>
      </c>
      <c r="Q89" s="96" t="s">
        <v>133</v>
      </c>
      <c r="R89" s="96" t="s">
        <v>134</v>
      </c>
      <c r="S89" s="96" t="s">
        <v>135</v>
      </c>
      <c r="T89" s="97" t="s">
        <v>136</v>
      </c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</row>
    <row r="90" s="2" customFormat="1" ht="22.8" customHeight="1">
      <c r="A90" s="41"/>
      <c r="B90" s="42"/>
      <c r="C90" s="102" t="s">
        <v>137</v>
      </c>
      <c r="D90" s="43"/>
      <c r="E90" s="43"/>
      <c r="F90" s="43"/>
      <c r="G90" s="43"/>
      <c r="H90" s="43"/>
      <c r="I90" s="43"/>
      <c r="J90" s="186">
        <f>BK90</f>
        <v>0</v>
      </c>
      <c r="K90" s="43"/>
      <c r="L90" s="47"/>
      <c r="M90" s="98"/>
      <c r="N90" s="187"/>
      <c r="O90" s="99"/>
      <c r="P90" s="188">
        <f>P91+P319</f>
        <v>0</v>
      </c>
      <c r="Q90" s="99"/>
      <c r="R90" s="188">
        <f>R91+R319</f>
        <v>157.57687831000001</v>
      </c>
      <c r="S90" s="99"/>
      <c r="T90" s="189">
        <f>T91+T319</f>
        <v>74.694900000000004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71</v>
      </c>
      <c r="AU90" s="20" t="s">
        <v>113</v>
      </c>
      <c r="BK90" s="190">
        <f>BK91+BK319</f>
        <v>0</v>
      </c>
    </row>
    <row r="91" s="12" customFormat="1" ht="25.92" customHeight="1">
      <c r="A91" s="12"/>
      <c r="B91" s="191"/>
      <c r="C91" s="192"/>
      <c r="D91" s="193" t="s">
        <v>71</v>
      </c>
      <c r="E91" s="194" t="s">
        <v>138</v>
      </c>
      <c r="F91" s="194" t="s">
        <v>139</v>
      </c>
      <c r="G91" s="192"/>
      <c r="H91" s="192"/>
      <c r="I91" s="195"/>
      <c r="J91" s="196">
        <f>BK91</f>
        <v>0</v>
      </c>
      <c r="K91" s="192"/>
      <c r="L91" s="197"/>
      <c r="M91" s="198"/>
      <c r="N91" s="199"/>
      <c r="O91" s="199"/>
      <c r="P91" s="200">
        <f>P92+P191+P201+P240+P299+P316</f>
        <v>0</v>
      </c>
      <c r="Q91" s="199"/>
      <c r="R91" s="200">
        <f>R92+R191+R201+R240+R299+R316</f>
        <v>157.57687831000001</v>
      </c>
      <c r="S91" s="199"/>
      <c r="T91" s="201">
        <f>T92+T191+T201+T240+T299+T316</f>
        <v>74.694900000000004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80</v>
      </c>
      <c r="AT91" s="203" t="s">
        <v>71</v>
      </c>
      <c r="AU91" s="203" t="s">
        <v>72</v>
      </c>
      <c r="AY91" s="202" t="s">
        <v>140</v>
      </c>
      <c r="BK91" s="204">
        <f>BK92+BK191+BK201+BK240+BK299+BK316</f>
        <v>0</v>
      </c>
    </row>
    <row r="92" s="12" customFormat="1" ht="22.8" customHeight="1">
      <c r="A92" s="12"/>
      <c r="B92" s="191"/>
      <c r="C92" s="192"/>
      <c r="D92" s="193" t="s">
        <v>71</v>
      </c>
      <c r="E92" s="205" t="s">
        <v>80</v>
      </c>
      <c r="F92" s="205" t="s">
        <v>141</v>
      </c>
      <c r="G92" s="192"/>
      <c r="H92" s="192"/>
      <c r="I92" s="195"/>
      <c r="J92" s="206">
        <f>BK92</f>
        <v>0</v>
      </c>
      <c r="K92" s="192"/>
      <c r="L92" s="197"/>
      <c r="M92" s="198"/>
      <c r="N92" s="199"/>
      <c r="O92" s="199"/>
      <c r="P92" s="200">
        <f>SUM(P93:P190)</f>
        <v>0</v>
      </c>
      <c r="Q92" s="199"/>
      <c r="R92" s="200">
        <f>SUM(R93:R190)</f>
        <v>113.73626200000001</v>
      </c>
      <c r="S92" s="199"/>
      <c r="T92" s="201">
        <f>SUM(T93:T190)</f>
        <v>74.694900000000004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80</v>
      </c>
      <c r="AT92" s="203" t="s">
        <v>71</v>
      </c>
      <c r="AU92" s="203" t="s">
        <v>80</v>
      </c>
      <c r="AY92" s="202" t="s">
        <v>140</v>
      </c>
      <c r="BK92" s="204">
        <f>SUM(BK93:BK190)</f>
        <v>0</v>
      </c>
    </row>
    <row r="93" s="2" customFormat="1" ht="37.8" customHeight="1">
      <c r="A93" s="41"/>
      <c r="B93" s="42"/>
      <c r="C93" s="207" t="s">
        <v>80</v>
      </c>
      <c r="D93" s="207" t="s">
        <v>142</v>
      </c>
      <c r="E93" s="208" t="s">
        <v>143</v>
      </c>
      <c r="F93" s="209" t="s">
        <v>144</v>
      </c>
      <c r="G93" s="210" t="s">
        <v>145</v>
      </c>
      <c r="H93" s="211">
        <v>54</v>
      </c>
      <c r="I93" s="212"/>
      <c r="J93" s="213">
        <f>ROUND(I93*H93,2)</f>
        <v>0</v>
      </c>
      <c r="K93" s="209" t="s">
        <v>146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0.26000000000000001</v>
      </c>
      <c r="T93" s="217">
        <f>S93*H93</f>
        <v>14.040000000000001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147</v>
      </c>
      <c r="AT93" s="218" t="s">
        <v>142</v>
      </c>
      <c r="AU93" s="218" t="s">
        <v>82</v>
      </c>
      <c r="AY93" s="20" t="s">
        <v>140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80</v>
      </c>
      <c r="BK93" s="219">
        <f>ROUND(I93*H93,2)</f>
        <v>0</v>
      </c>
      <c r="BL93" s="20" t="s">
        <v>147</v>
      </c>
      <c r="BM93" s="218" t="s">
        <v>148</v>
      </c>
    </row>
    <row r="94" s="2" customFormat="1">
      <c r="A94" s="41"/>
      <c r="B94" s="42"/>
      <c r="C94" s="43"/>
      <c r="D94" s="220" t="s">
        <v>149</v>
      </c>
      <c r="E94" s="43"/>
      <c r="F94" s="221" t="s">
        <v>150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149</v>
      </c>
      <c r="AU94" s="20" t="s">
        <v>82</v>
      </c>
    </row>
    <row r="95" s="2" customFormat="1" ht="24.15" customHeight="1">
      <c r="A95" s="41"/>
      <c r="B95" s="42"/>
      <c r="C95" s="207" t="s">
        <v>82</v>
      </c>
      <c r="D95" s="207" t="s">
        <v>142</v>
      </c>
      <c r="E95" s="208" t="s">
        <v>151</v>
      </c>
      <c r="F95" s="209" t="s">
        <v>152</v>
      </c>
      <c r="G95" s="210" t="s">
        <v>145</v>
      </c>
      <c r="H95" s="211">
        <v>4.9000000000000004</v>
      </c>
      <c r="I95" s="212"/>
      <c r="J95" s="213">
        <f>ROUND(I95*H95,2)</f>
        <v>0</v>
      </c>
      <c r="K95" s="209" t="s">
        <v>146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0.316</v>
      </c>
      <c r="T95" s="217">
        <f>S95*H95</f>
        <v>1.5484000000000002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147</v>
      </c>
      <c r="AT95" s="218" t="s">
        <v>142</v>
      </c>
      <c r="AU95" s="218" t="s">
        <v>82</v>
      </c>
      <c r="AY95" s="20" t="s">
        <v>140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80</v>
      </c>
      <c r="BK95" s="219">
        <f>ROUND(I95*H95,2)</f>
        <v>0</v>
      </c>
      <c r="BL95" s="20" t="s">
        <v>147</v>
      </c>
      <c r="BM95" s="218" t="s">
        <v>153</v>
      </c>
    </row>
    <row r="96" s="2" customFormat="1">
      <c r="A96" s="41"/>
      <c r="B96" s="42"/>
      <c r="C96" s="43"/>
      <c r="D96" s="220" t="s">
        <v>149</v>
      </c>
      <c r="E96" s="43"/>
      <c r="F96" s="221" t="s">
        <v>154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149</v>
      </c>
      <c r="AU96" s="20" t="s">
        <v>82</v>
      </c>
    </row>
    <row r="97" s="13" customFormat="1">
      <c r="A97" s="13"/>
      <c r="B97" s="225"/>
      <c r="C97" s="226"/>
      <c r="D97" s="227" t="s">
        <v>155</v>
      </c>
      <c r="E97" s="228" t="s">
        <v>19</v>
      </c>
      <c r="F97" s="229" t="s">
        <v>156</v>
      </c>
      <c r="G97" s="226"/>
      <c r="H97" s="228" t="s">
        <v>19</v>
      </c>
      <c r="I97" s="230"/>
      <c r="J97" s="226"/>
      <c r="K97" s="226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155</v>
      </c>
      <c r="AU97" s="235" t="s">
        <v>82</v>
      </c>
      <c r="AV97" s="13" t="s">
        <v>80</v>
      </c>
      <c r="AW97" s="13" t="s">
        <v>33</v>
      </c>
      <c r="AX97" s="13" t="s">
        <v>72</v>
      </c>
      <c r="AY97" s="235" t="s">
        <v>140</v>
      </c>
    </row>
    <row r="98" s="14" customFormat="1">
      <c r="A98" s="14"/>
      <c r="B98" s="236"/>
      <c r="C98" s="237"/>
      <c r="D98" s="227" t="s">
        <v>155</v>
      </c>
      <c r="E98" s="238" t="s">
        <v>19</v>
      </c>
      <c r="F98" s="239" t="s">
        <v>157</v>
      </c>
      <c r="G98" s="237"/>
      <c r="H98" s="240">
        <v>4.9000000000000004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155</v>
      </c>
      <c r="AU98" s="246" t="s">
        <v>82</v>
      </c>
      <c r="AV98" s="14" t="s">
        <v>82</v>
      </c>
      <c r="AW98" s="14" t="s">
        <v>33</v>
      </c>
      <c r="AX98" s="14" t="s">
        <v>80</v>
      </c>
      <c r="AY98" s="246" t="s">
        <v>140</v>
      </c>
    </row>
    <row r="99" s="2" customFormat="1" ht="37.8" customHeight="1">
      <c r="A99" s="41"/>
      <c r="B99" s="42"/>
      <c r="C99" s="207" t="s">
        <v>158</v>
      </c>
      <c r="D99" s="207" t="s">
        <v>142</v>
      </c>
      <c r="E99" s="208" t="s">
        <v>159</v>
      </c>
      <c r="F99" s="209" t="s">
        <v>160</v>
      </c>
      <c r="G99" s="210" t="s">
        <v>145</v>
      </c>
      <c r="H99" s="211">
        <v>54</v>
      </c>
      <c r="I99" s="212"/>
      <c r="J99" s="213">
        <f>ROUND(I99*H99,2)</f>
        <v>0</v>
      </c>
      <c r="K99" s="209" t="s">
        <v>146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0.28999999999999998</v>
      </c>
      <c r="T99" s="217">
        <f>S99*H99</f>
        <v>15.659999999999998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147</v>
      </c>
      <c r="AT99" s="218" t="s">
        <v>142</v>
      </c>
      <c r="AU99" s="218" t="s">
        <v>82</v>
      </c>
      <c r="AY99" s="20" t="s">
        <v>140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80</v>
      </c>
      <c r="BK99" s="219">
        <f>ROUND(I99*H99,2)</f>
        <v>0</v>
      </c>
      <c r="BL99" s="20" t="s">
        <v>147</v>
      </c>
      <c r="BM99" s="218" t="s">
        <v>161</v>
      </c>
    </row>
    <row r="100" s="2" customFormat="1">
      <c r="A100" s="41"/>
      <c r="B100" s="42"/>
      <c r="C100" s="43"/>
      <c r="D100" s="220" t="s">
        <v>149</v>
      </c>
      <c r="E100" s="43"/>
      <c r="F100" s="221" t="s">
        <v>162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149</v>
      </c>
      <c r="AU100" s="20" t="s">
        <v>82</v>
      </c>
    </row>
    <row r="101" s="13" customFormat="1">
      <c r="A101" s="13"/>
      <c r="B101" s="225"/>
      <c r="C101" s="226"/>
      <c r="D101" s="227" t="s">
        <v>155</v>
      </c>
      <c r="E101" s="228" t="s">
        <v>19</v>
      </c>
      <c r="F101" s="229" t="s">
        <v>163</v>
      </c>
      <c r="G101" s="226"/>
      <c r="H101" s="228" t="s">
        <v>19</v>
      </c>
      <c r="I101" s="230"/>
      <c r="J101" s="226"/>
      <c r="K101" s="226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155</v>
      </c>
      <c r="AU101" s="235" t="s">
        <v>82</v>
      </c>
      <c r="AV101" s="13" t="s">
        <v>80</v>
      </c>
      <c r="AW101" s="13" t="s">
        <v>33</v>
      </c>
      <c r="AX101" s="13" t="s">
        <v>72</v>
      </c>
      <c r="AY101" s="235" t="s">
        <v>140</v>
      </c>
    </row>
    <row r="102" s="14" customFormat="1">
      <c r="A102" s="14"/>
      <c r="B102" s="236"/>
      <c r="C102" s="237"/>
      <c r="D102" s="227" t="s">
        <v>155</v>
      </c>
      <c r="E102" s="238" t="s">
        <v>19</v>
      </c>
      <c r="F102" s="239" t="s">
        <v>164</v>
      </c>
      <c r="G102" s="237"/>
      <c r="H102" s="240">
        <v>54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155</v>
      </c>
      <c r="AU102" s="246" t="s">
        <v>82</v>
      </c>
      <c r="AV102" s="14" t="s">
        <v>82</v>
      </c>
      <c r="AW102" s="14" t="s">
        <v>33</v>
      </c>
      <c r="AX102" s="14" t="s">
        <v>80</v>
      </c>
      <c r="AY102" s="246" t="s">
        <v>140</v>
      </c>
    </row>
    <row r="103" s="2" customFormat="1" ht="33" customHeight="1">
      <c r="A103" s="41"/>
      <c r="B103" s="42"/>
      <c r="C103" s="207" t="s">
        <v>147</v>
      </c>
      <c r="D103" s="207" t="s">
        <v>142</v>
      </c>
      <c r="E103" s="208" t="s">
        <v>165</v>
      </c>
      <c r="F103" s="209" t="s">
        <v>166</v>
      </c>
      <c r="G103" s="210" t="s">
        <v>145</v>
      </c>
      <c r="H103" s="211">
        <v>54</v>
      </c>
      <c r="I103" s="212"/>
      <c r="J103" s="213">
        <f>ROUND(I103*H103,2)</f>
        <v>0</v>
      </c>
      <c r="K103" s="209" t="s">
        <v>146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0.625</v>
      </c>
      <c r="T103" s="217">
        <f>S103*H103</f>
        <v>33.75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147</v>
      </c>
      <c r="AT103" s="218" t="s">
        <v>142</v>
      </c>
      <c r="AU103" s="218" t="s">
        <v>82</v>
      </c>
      <c r="AY103" s="20" t="s">
        <v>140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80</v>
      </c>
      <c r="BK103" s="219">
        <f>ROUND(I103*H103,2)</f>
        <v>0</v>
      </c>
      <c r="BL103" s="20" t="s">
        <v>147</v>
      </c>
      <c r="BM103" s="218" t="s">
        <v>167</v>
      </c>
    </row>
    <row r="104" s="2" customFormat="1">
      <c r="A104" s="41"/>
      <c r="B104" s="42"/>
      <c r="C104" s="43"/>
      <c r="D104" s="220" t="s">
        <v>149</v>
      </c>
      <c r="E104" s="43"/>
      <c r="F104" s="221" t="s">
        <v>168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149</v>
      </c>
      <c r="AU104" s="20" t="s">
        <v>82</v>
      </c>
    </row>
    <row r="105" s="13" customFormat="1">
      <c r="A105" s="13"/>
      <c r="B105" s="225"/>
      <c r="C105" s="226"/>
      <c r="D105" s="227" t="s">
        <v>155</v>
      </c>
      <c r="E105" s="228" t="s">
        <v>19</v>
      </c>
      <c r="F105" s="229" t="s">
        <v>163</v>
      </c>
      <c r="G105" s="226"/>
      <c r="H105" s="228" t="s">
        <v>19</v>
      </c>
      <c r="I105" s="230"/>
      <c r="J105" s="226"/>
      <c r="K105" s="226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155</v>
      </c>
      <c r="AU105" s="235" t="s">
        <v>82</v>
      </c>
      <c r="AV105" s="13" t="s">
        <v>80</v>
      </c>
      <c r="AW105" s="13" t="s">
        <v>33</v>
      </c>
      <c r="AX105" s="13" t="s">
        <v>72</v>
      </c>
      <c r="AY105" s="235" t="s">
        <v>140</v>
      </c>
    </row>
    <row r="106" s="14" customFormat="1">
      <c r="A106" s="14"/>
      <c r="B106" s="236"/>
      <c r="C106" s="237"/>
      <c r="D106" s="227" t="s">
        <v>155</v>
      </c>
      <c r="E106" s="238" t="s">
        <v>19</v>
      </c>
      <c r="F106" s="239" t="s">
        <v>164</v>
      </c>
      <c r="G106" s="237"/>
      <c r="H106" s="240">
        <v>54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155</v>
      </c>
      <c r="AU106" s="246" t="s">
        <v>82</v>
      </c>
      <c r="AV106" s="14" t="s">
        <v>82</v>
      </c>
      <c r="AW106" s="14" t="s">
        <v>33</v>
      </c>
      <c r="AX106" s="14" t="s">
        <v>80</v>
      </c>
      <c r="AY106" s="246" t="s">
        <v>140</v>
      </c>
    </row>
    <row r="107" s="2" customFormat="1" ht="24.15" customHeight="1">
      <c r="A107" s="41"/>
      <c r="B107" s="42"/>
      <c r="C107" s="207" t="s">
        <v>169</v>
      </c>
      <c r="D107" s="207" t="s">
        <v>142</v>
      </c>
      <c r="E107" s="208" t="s">
        <v>170</v>
      </c>
      <c r="F107" s="209" t="s">
        <v>171</v>
      </c>
      <c r="G107" s="210" t="s">
        <v>172</v>
      </c>
      <c r="H107" s="211">
        <v>47.299999999999997</v>
      </c>
      <c r="I107" s="212"/>
      <c r="J107" s="213">
        <f>ROUND(I107*H107,2)</f>
        <v>0</v>
      </c>
      <c r="K107" s="209" t="s">
        <v>146</v>
      </c>
      <c r="L107" s="47"/>
      <c r="M107" s="214" t="s">
        <v>19</v>
      </c>
      <c r="N107" s="215" t="s">
        <v>43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0.20499999999999999</v>
      </c>
      <c r="T107" s="217">
        <f>S107*H107</f>
        <v>9.6964999999999986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147</v>
      </c>
      <c r="AT107" s="218" t="s">
        <v>142</v>
      </c>
      <c r="AU107" s="218" t="s">
        <v>82</v>
      </c>
      <c r="AY107" s="20" t="s">
        <v>140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80</v>
      </c>
      <c r="BK107" s="219">
        <f>ROUND(I107*H107,2)</f>
        <v>0</v>
      </c>
      <c r="BL107" s="20" t="s">
        <v>147</v>
      </c>
      <c r="BM107" s="218" t="s">
        <v>173</v>
      </c>
    </row>
    <row r="108" s="2" customFormat="1">
      <c r="A108" s="41"/>
      <c r="B108" s="42"/>
      <c r="C108" s="43"/>
      <c r="D108" s="220" t="s">
        <v>149</v>
      </c>
      <c r="E108" s="43"/>
      <c r="F108" s="221" t="s">
        <v>174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149</v>
      </c>
      <c r="AU108" s="20" t="s">
        <v>82</v>
      </c>
    </row>
    <row r="109" s="14" customFormat="1">
      <c r="A109" s="14"/>
      <c r="B109" s="236"/>
      <c r="C109" s="237"/>
      <c r="D109" s="227" t="s">
        <v>155</v>
      </c>
      <c r="E109" s="238" t="s">
        <v>19</v>
      </c>
      <c r="F109" s="239" t="s">
        <v>175</v>
      </c>
      <c r="G109" s="237"/>
      <c r="H109" s="240">
        <v>47.299999999999997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155</v>
      </c>
      <c r="AU109" s="246" t="s">
        <v>82</v>
      </c>
      <c r="AV109" s="14" t="s">
        <v>82</v>
      </c>
      <c r="AW109" s="14" t="s">
        <v>33</v>
      </c>
      <c r="AX109" s="14" t="s">
        <v>80</v>
      </c>
      <c r="AY109" s="246" t="s">
        <v>140</v>
      </c>
    </row>
    <row r="110" s="2" customFormat="1" ht="16.5" customHeight="1">
      <c r="A110" s="41"/>
      <c r="B110" s="42"/>
      <c r="C110" s="207" t="s">
        <v>176</v>
      </c>
      <c r="D110" s="207" t="s">
        <v>142</v>
      </c>
      <c r="E110" s="208" t="s">
        <v>177</v>
      </c>
      <c r="F110" s="209" t="s">
        <v>178</v>
      </c>
      <c r="G110" s="210" t="s">
        <v>145</v>
      </c>
      <c r="H110" s="211">
        <v>104.40000000000001</v>
      </c>
      <c r="I110" s="212"/>
      <c r="J110" s="213">
        <f>ROUND(I110*H110,2)</f>
        <v>0</v>
      </c>
      <c r="K110" s="209" t="s">
        <v>146</v>
      </c>
      <c r="L110" s="47"/>
      <c r="M110" s="214" t="s">
        <v>19</v>
      </c>
      <c r="N110" s="215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147</v>
      </c>
      <c r="AT110" s="218" t="s">
        <v>142</v>
      </c>
      <c r="AU110" s="218" t="s">
        <v>82</v>
      </c>
      <c r="AY110" s="20" t="s">
        <v>140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80</v>
      </c>
      <c r="BK110" s="219">
        <f>ROUND(I110*H110,2)</f>
        <v>0</v>
      </c>
      <c r="BL110" s="20" t="s">
        <v>147</v>
      </c>
      <c r="BM110" s="218" t="s">
        <v>179</v>
      </c>
    </row>
    <row r="111" s="2" customFormat="1">
      <c r="A111" s="41"/>
      <c r="B111" s="42"/>
      <c r="C111" s="43"/>
      <c r="D111" s="220" t="s">
        <v>149</v>
      </c>
      <c r="E111" s="43"/>
      <c r="F111" s="221" t="s">
        <v>180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149</v>
      </c>
      <c r="AU111" s="20" t="s">
        <v>82</v>
      </c>
    </row>
    <row r="112" s="14" customFormat="1">
      <c r="A112" s="14"/>
      <c r="B112" s="236"/>
      <c r="C112" s="237"/>
      <c r="D112" s="227" t="s">
        <v>155</v>
      </c>
      <c r="E112" s="238" t="s">
        <v>19</v>
      </c>
      <c r="F112" s="239" t="s">
        <v>181</v>
      </c>
      <c r="G112" s="237"/>
      <c r="H112" s="240">
        <v>104.40000000000001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155</v>
      </c>
      <c r="AU112" s="246" t="s">
        <v>82</v>
      </c>
      <c r="AV112" s="14" t="s">
        <v>82</v>
      </c>
      <c r="AW112" s="14" t="s">
        <v>33</v>
      </c>
      <c r="AX112" s="14" t="s">
        <v>80</v>
      </c>
      <c r="AY112" s="246" t="s">
        <v>140</v>
      </c>
    </row>
    <row r="113" s="2" customFormat="1" ht="21.75" customHeight="1">
      <c r="A113" s="41"/>
      <c r="B113" s="42"/>
      <c r="C113" s="207" t="s">
        <v>182</v>
      </c>
      <c r="D113" s="207" t="s">
        <v>142</v>
      </c>
      <c r="E113" s="208" t="s">
        <v>183</v>
      </c>
      <c r="F113" s="209" t="s">
        <v>184</v>
      </c>
      <c r="G113" s="210" t="s">
        <v>185</v>
      </c>
      <c r="H113" s="211">
        <v>70.268000000000001</v>
      </c>
      <c r="I113" s="212"/>
      <c r="J113" s="213">
        <f>ROUND(I113*H113,2)</f>
        <v>0</v>
      </c>
      <c r="K113" s="209" t="s">
        <v>146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147</v>
      </c>
      <c r="AT113" s="218" t="s">
        <v>142</v>
      </c>
      <c r="AU113" s="218" t="s">
        <v>82</v>
      </c>
      <c r="AY113" s="20" t="s">
        <v>140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80</v>
      </c>
      <c r="BK113" s="219">
        <f>ROUND(I113*H113,2)</f>
        <v>0</v>
      </c>
      <c r="BL113" s="20" t="s">
        <v>147</v>
      </c>
      <c r="BM113" s="218" t="s">
        <v>186</v>
      </c>
    </row>
    <row r="114" s="2" customFormat="1">
      <c r="A114" s="41"/>
      <c r="B114" s="42"/>
      <c r="C114" s="43"/>
      <c r="D114" s="220" t="s">
        <v>149</v>
      </c>
      <c r="E114" s="43"/>
      <c r="F114" s="221" t="s">
        <v>187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149</v>
      </c>
      <c r="AU114" s="20" t="s">
        <v>82</v>
      </c>
    </row>
    <row r="115" s="13" customFormat="1">
      <c r="A115" s="13"/>
      <c r="B115" s="225"/>
      <c r="C115" s="226"/>
      <c r="D115" s="227" t="s">
        <v>155</v>
      </c>
      <c r="E115" s="228" t="s">
        <v>19</v>
      </c>
      <c r="F115" s="229" t="s">
        <v>188</v>
      </c>
      <c r="G115" s="226"/>
      <c r="H115" s="228" t="s">
        <v>19</v>
      </c>
      <c r="I115" s="230"/>
      <c r="J115" s="226"/>
      <c r="K115" s="226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155</v>
      </c>
      <c r="AU115" s="235" t="s">
        <v>82</v>
      </c>
      <c r="AV115" s="13" t="s">
        <v>80</v>
      </c>
      <c r="AW115" s="13" t="s">
        <v>33</v>
      </c>
      <c r="AX115" s="13" t="s">
        <v>72</v>
      </c>
      <c r="AY115" s="235" t="s">
        <v>140</v>
      </c>
    </row>
    <row r="116" s="14" customFormat="1">
      <c r="A116" s="14"/>
      <c r="B116" s="236"/>
      <c r="C116" s="237"/>
      <c r="D116" s="227" t="s">
        <v>155</v>
      </c>
      <c r="E116" s="238" t="s">
        <v>19</v>
      </c>
      <c r="F116" s="239" t="s">
        <v>189</v>
      </c>
      <c r="G116" s="237"/>
      <c r="H116" s="240">
        <v>15.93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155</v>
      </c>
      <c r="AU116" s="246" t="s">
        <v>82</v>
      </c>
      <c r="AV116" s="14" t="s">
        <v>82</v>
      </c>
      <c r="AW116" s="14" t="s">
        <v>33</v>
      </c>
      <c r="AX116" s="14" t="s">
        <v>72</v>
      </c>
      <c r="AY116" s="246" t="s">
        <v>140</v>
      </c>
    </row>
    <row r="117" s="13" customFormat="1">
      <c r="A117" s="13"/>
      <c r="B117" s="225"/>
      <c r="C117" s="226"/>
      <c r="D117" s="227" t="s">
        <v>155</v>
      </c>
      <c r="E117" s="228" t="s">
        <v>19</v>
      </c>
      <c r="F117" s="229" t="s">
        <v>190</v>
      </c>
      <c r="G117" s="226"/>
      <c r="H117" s="228" t="s">
        <v>19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155</v>
      </c>
      <c r="AU117" s="235" t="s">
        <v>82</v>
      </c>
      <c r="AV117" s="13" t="s">
        <v>80</v>
      </c>
      <c r="AW117" s="13" t="s">
        <v>33</v>
      </c>
      <c r="AX117" s="13" t="s">
        <v>72</v>
      </c>
      <c r="AY117" s="235" t="s">
        <v>140</v>
      </c>
    </row>
    <row r="118" s="14" customFormat="1">
      <c r="A118" s="14"/>
      <c r="B118" s="236"/>
      <c r="C118" s="237"/>
      <c r="D118" s="227" t="s">
        <v>155</v>
      </c>
      <c r="E118" s="238" t="s">
        <v>19</v>
      </c>
      <c r="F118" s="239" t="s">
        <v>191</v>
      </c>
      <c r="G118" s="237"/>
      <c r="H118" s="240">
        <v>5.1379999999999999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155</v>
      </c>
      <c r="AU118" s="246" t="s">
        <v>82</v>
      </c>
      <c r="AV118" s="14" t="s">
        <v>82</v>
      </c>
      <c r="AW118" s="14" t="s">
        <v>33</v>
      </c>
      <c r="AX118" s="14" t="s">
        <v>72</v>
      </c>
      <c r="AY118" s="246" t="s">
        <v>140</v>
      </c>
    </row>
    <row r="119" s="13" customFormat="1">
      <c r="A119" s="13"/>
      <c r="B119" s="225"/>
      <c r="C119" s="226"/>
      <c r="D119" s="227" t="s">
        <v>155</v>
      </c>
      <c r="E119" s="228" t="s">
        <v>19</v>
      </c>
      <c r="F119" s="229" t="s">
        <v>192</v>
      </c>
      <c r="G119" s="226"/>
      <c r="H119" s="228" t="s">
        <v>19</v>
      </c>
      <c r="I119" s="230"/>
      <c r="J119" s="226"/>
      <c r="K119" s="226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155</v>
      </c>
      <c r="AU119" s="235" t="s">
        <v>82</v>
      </c>
      <c r="AV119" s="13" t="s">
        <v>80</v>
      </c>
      <c r="AW119" s="13" t="s">
        <v>33</v>
      </c>
      <c r="AX119" s="13" t="s">
        <v>72</v>
      </c>
      <c r="AY119" s="235" t="s">
        <v>140</v>
      </c>
    </row>
    <row r="120" s="13" customFormat="1">
      <c r="A120" s="13"/>
      <c r="B120" s="225"/>
      <c r="C120" s="226"/>
      <c r="D120" s="227" t="s">
        <v>155</v>
      </c>
      <c r="E120" s="228" t="s">
        <v>19</v>
      </c>
      <c r="F120" s="229" t="s">
        <v>188</v>
      </c>
      <c r="G120" s="226"/>
      <c r="H120" s="228" t="s">
        <v>19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155</v>
      </c>
      <c r="AU120" s="235" t="s">
        <v>82</v>
      </c>
      <c r="AV120" s="13" t="s">
        <v>80</v>
      </c>
      <c r="AW120" s="13" t="s">
        <v>33</v>
      </c>
      <c r="AX120" s="13" t="s">
        <v>72</v>
      </c>
      <c r="AY120" s="235" t="s">
        <v>140</v>
      </c>
    </row>
    <row r="121" s="14" customFormat="1">
      <c r="A121" s="14"/>
      <c r="B121" s="236"/>
      <c r="C121" s="237"/>
      <c r="D121" s="227" t="s">
        <v>155</v>
      </c>
      <c r="E121" s="238" t="s">
        <v>19</v>
      </c>
      <c r="F121" s="239" t="s">
        <v>193</v>
      </c>
      <c r="G121" s="237"/>
      <c r="H121" s="240">
        <v>29.5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155</v>
      </c>
      <c r="AU121" s="246" t="s">
        <v>82</v>
      </c>
      <c r="AV121" s="14" t="s">
        <v>82</v>
      </c>
      <c r="AW121" s="14" t="s">
        <v>33</v>
      </c>
      <c r="AX121" s="14" t="s">
        <v>72</v>
      </c>
      <c r="AY121" s="246" t="s">
        <v>140</v>
      </c>
    </row>
    <row r="122" s="13" customFormat="1">
      <c r="A122" s="13"/>
      <c r="B122" s="225"/>
      <c r="C122" s="226"/>
      <c r="D122" s="227" t="s">
        <v>155</v>
      </c>
      <c r="E122" s="228" t="s">
        <v>19</v>
      </c>
      <c r="F122" s="229" t="s">
        <v>190</v>
      </c>
      <c r="G122" s="226"/>
      <c r="H122" s="228" t="s">
        <v>19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155</v>
      </c>
      <c r="AU122" s="235" t="s">
        <v>82</v>
      </c>
      <c r="AV122" s="13" t="s">
        <v>80</v>
      </c>
      <c r="AW122" s="13" t="s">
        <v>33</v>
      </c>
      <c r="AX122" s="13" t="s">
        <v>72</v>
      </c>
      <c r="AY122" s="235" t="s">
        <v>140</v>
      </c>
    </row>
    <row r="123" s="14" customFormat="1">
      <c r="A123" s="14"/>
      <c r="B123" s="236"/>
      <c r="C123" s="237"/>
      <c r="D123" s="227" t="s">
        <v>155</v>
      </c>
      <c r="E123" s="238" t="s">
        <v>19</v>
      </c>
      <c r="F123" s="239" t="s">
        <v>194</v>
      </c>
      <c r="G123" s="237"/>
      <c r="H123" s="240">
        <v>11.85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155</v>
      </c>
      <c r="AU123" s="246" t="s">
        <v>82</v>
      </c>
      <c r="AV123" s="14" t="s">
        <v>82</v>
      </c>
      <c r="AW123" s="14" t="s">
        <v>33</v>
      </c>
      <c r="AX123" s="14" t="s">
        <v>72</v>
      </c>
      <c r="AY123" s="246" t="s">
        <v>140</v>
      </c>
    </row>
    <row r="124" s="13" customFormat="1">
      <c r="A124" s="13"/>
      <c r="B124" s="225"/>
      <c r="C124" s="226"/>
      <c r="D124" s="227" t="s">
        <v>155</v>
      </c>
      <c r="E124" s="228" t="s">
        <v>19</v>
      </c>
      <c r="F124" s="229" t="s">
        <v>195</v>
      </c>
      <c r="G124" s="226"/>
      <c r="H124" s="228" t="s">
        <v>19</v>
      </c>
      <c r="I124" s="230"/>
      <c r="J124" s="226"/>
      <c r="K124" s="226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155</v>
      </c>
      <c r="AU124" s="235" t="s">
        <v>82</v>
      </c>
      <c r="AV124" s="13" t="s">
        <v>80</v>
      </c>
      <c r="AW124" s="13" t="s">
        <v>33</v>
      </c>
      <c r="AX124" s="13" t="s">
        <v>72</v>
      </c>
      <c r="AY124" s="235" t="s">
        <v>140</v>
      </c>
    </row>
    <row r="125" s="14" customFormat="1">
      <c r="A125" s="14"/>
      <c r="B125" s="236"/>
      <c r="C125" s="237"/>
      <c r="D125" s="227" t="s">
        <v>155</v>
      </c>
      <c r="E125" s="238" t="s">
        <v>19</v>
      </c>
      <c r="F125" s="239" t="s">
        <v>196</v>
      </c>
      <c r="G125" s="237"/>
      <c r="H125" s="240">
        <v>7.8499999999999996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155</v>
      </c>
      <c r="AU125" s="246" t="s">
        <v>82</v>
      </c>
      <c r="AV125" s="14" t="s">
        <v>82</v>
      </c>
      <c r="AW125" s="14" t="s">
        <v>33</v>
      </c>
      <c r="AX125" s="14" t="s">
        <v>72</v>
      </c>
      <c r="AY125" s="246" t="s">
        <v>140</v>
      </c>
    </row>
    <row r="126" s="15" customFormat="1">
      <c r="A126" s="15"/>
      <c r="B126" s="247"/>
      <c r="C126" s="248"/>
      <c r="D126" s="227" t="s">
        <v>155</v>
      </c>
      <c r="E126" s="249" t="s">
        <v>19</v>
      </c>
      <c r="F126" s="250" t="s">
        <v>197</v>
      </c>
      <c r="G126" s="248"/>
      <c r="H126" s="251">
        <v>70.268000000000001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7" t="s">
        <v>155</v>
      </c>
      <c r="AU126" s="257" t="s">
        <v>82</v>
      </c>
      <c r="AV126" s="15" t="s">
        <v>147</v>
      </c>
      <c r="AW126" s="15" t="s">
        <v>33</v>
      </c>
      <c r="AX126" s="15" t="s">
        <v>80</v>
      </c>
      <c r="AY126" s="257" t="s">
        <v>140</v>
      </c>
    </row>
    <row r="127" s="2" customFormat="1" ht="24.15" customHeight="1">
      <c r="A127" s="41"/>
      <c r="B127" s="42"/>
      <c r="C127" s="207" t="s">
        <v>198</v>
      </c>
      <c r="D127" s="207" t="s">
        <v>142</v>
      </c>
      <c r="E127" s="208" t="s">
        <v>199</v>
      </c>
      <c r="F127" s="209" t="s">
        <v>200</v>
      </c>
      <c r="G127" s="210" t="s">
        <v>185</v>
      </c>
      <c r="H127" s="211">
        <v>0.17499999999999999</v>
      </c>
      <c r="I127" s="212"/>
      <c r="J127" s="213">
        <f>ROUND(I127*H127,2)</f>
        <v>0</v>
      </c>
      <c r="K127" s="209" t="s">
        <v>146</v>
      </c>
      <c r="L127" s="47"/>
      <c r="M127" s="214" t="s">
        <v>19</v>
      </c>
      <c r="N127" s="215" t="s">
        <v>43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147</v>
      </c>
      <c r="AT127" s="218" t="s">
        <v>142</v>
      </c>
      <c r="AU127" s="218" t="s">
        <v>82</v>
      </c>
      <c r="AY127" s="20" t="s">
        <v>140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80</v>
      </c>
      <c r="BK127" s="219">
        <f>ROUND(I127*H127,2)</f>
        <v>0</v>
      </c>
      <c r="BL127" s="20" t="s">
        <v>147</v>
      </c>
      <c r="BM127" s="218" t="s">
        <v>201</v>
      </c>
    </row>
    <row r="128" s="2" customFormat="1">
      <c r="A128" s="41"/>
      <c r="B128" s="42"/>
      <c r="C128" s="43"/>
      <c r="D128" s="220" t="s">
        <v>149</v>
      </c>
      <c r="E128" s="43"/>
      <c r="F128" s="221" t="s">
        <v>202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149</v>
      </c>
      <c r="AU128" s="20" t="s">
        <v>82</v>
      </c>
    </row>
    <row r="129" s="13" customFormat="1">
      <c r="A129" s="13"/>
      <c r="B129" s="225"/>
      <c r="C129" s="226"/>
      <c r="D129" s="227" t="s">
        <v>155</v>
      </c>
      <c r="E129" s="228" t="s">
        <v>19</v>
      </c>
      <c r="F129" s="229" t="s">
        <v>203</v>
      </c>
      <c r="G129" s="226"/>
      <c r="H129" s="228" t="s">
        <v>19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155</v>
      </c>
      <c r="AU129" s="235" t="s">
        <v>82</v>
      </c>
      <c r="AV129" s="13" t="s">
        <v>80</v>
      </c>
      <c r="AW129" s="13" t="s">
        <v>33</v>
      </c>
      <c r="AX129" s="13" t="s">
        <v>72</v>
      </c>
      <c r="AY129" s="235" t="s">
        <v>140</v>
      </c>
    </row>
    <row r="130" s="14" customFormat="1">
      <c r="A130" s="14"/>
      <c r="B130" s="236"/>
      <c r="C130" s="237"/>
      <c r="D130" s="227" t="s">
        <v>155</v>
      </c>
      <c r="E130" s="238" t="s">
        <v>19</v>
      </c>
      <c r="F130" s="239" t="s">
        <v>204</v>
      </c>
      <c r="G130" s="237"/>
      <c r="H130" s="240">
        <v>0.17499999999999999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155</v>
      </c>
      <c r="AU130" s="246" t="s">
        <v>82</v>
      </c>
      <c r="AV130" s="14" t="s">
        <v>82</v>
      </c>
      <c r="AW130" s="14" t="s">
        <v>33</v>
      </c>
      <c r="AX130" s="14" t="s">
        <v>80</v>
      </c>
      <c r="AY130" s="246" t="s">
        <v>140</v>
      </c>
    </row>
    <row r="131" s="2" customFormat="1" ht="24.15" customHeight="1">
      <c r="A131" s="41"/>
      <c r="B131" s="42"/>
      <c r="C131" s="207" t="s">
        <v>205</v>
      </c>
      <c r="D131" s="207" t="s">
        <v>142</v>
      </c>
      <c r="E131" s="208" t="s">
        <v>206</v>
      </c>
      <c r="F131" s="209" t="s">
        <v>207</v>
      </c>
      <c r="G131" s="210" t="s">
        <v>185</v>
      </c>
      <c r="H131" s="211">
        <v>35.963999999999999</v>
      </c>
      <c r="I131" s="212"/>
      <c r="J131" s="213">
        <f>ROUND(I131*H131,2)</f>
        <v>0</v>
      </c>
      <c r="K131" s="209" t="s">
        <v>146</v>
      </c>
      <c r="L131" s="47"/>
      <c r="M131" s="214" t="s">
        <v>19</v>
      </c>
      <c r="N131" s="215" t="s">
        <v>43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147</v>
      </c>
      <c r="AT131" s="218" t="s">
        <v>142</v>
      </c>
      <c r="AU131" s="218" t="s">
        <v>82</v>
      </c>
      <c r="AY131" s="20" t="s">
        <v>140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80</v>
      </c>
      <c r="BK131" s="219">
        <f>ROUND(I131*H131,2)</f>
        <v>0</v>
      </c>
      <c r="BL131" s="20" t="s">
        <v>147</v>
      </c>
      <c r="BM131" s="218" t="s">
        <v>208</v>
      </c>
    </row>
    <row r="132" s="2" customFormat="1">
      <c r="A132" s="41"/>
      <c r="B132" s="42"/>
      <c r="C132" s="43"/>
      <c r="D132" s="220" t="s">
        <v>149</v>
      </c>
      <c r="E132" s="43"/>
      <c r="F132" s="221" t="s">
        <v>209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149</v>
      </c>
      <c r="AU132" s="20" t="s">
        <v>82</v>
      </c>
    </row>
    <row r="133" s="14" customFormat="1">
      <c r="A133" s="14"/>
      <c r="B133" s="236"/>
      <c r="C133" s="237"/>
      <c r="D133" s="227" t="s">
        <v>155</v>
      </c>
      <c r="E133" s="238" t="s">
        <v>19</v>
      </c>
      <c r="F133" s="239" t="s">
        <v>210</v>
      </c>
      <c r="G133" s="237"/>
      <c r="H133" s="240">
        <v>35.963999999999999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155</v>
      </c>
      <c r="AU133" s="246" t="s">
        <v>82</v>
      </c>
      <c r="AV133" s="14" t="s">
        <v>82</v>
      </c>
      <c r="AW133" s="14" t="s">
        <v>33</v>
      </c>
      <c r="AX133" s="14" t="s">
        <v>80</v>
      </c>
      <c r="AY133" s="246" t="s">
        <v>140</v>
      </c>
    </row>
    <row r="134" s="2" customFormat="1" ht="37.8" customHeight="1">
      <c r="A134" s="41"/>
      <c r="B134" s="42"/>
      <c r="C134" s="207" t="s">
        <v>211</v>
      </c>
      <c r="D134" s="207" t="s">
        <v>142</v>
      </c>
      <c r="E134" s="208" t="s">
        <v>212</v>
      </c>
      <c r="F134" s="209" t="s">
        <v>213</v>
      </c>
      <c r="G134" s="210" t="s">
        <v>185</v>
      </c>
      <c r="H134" s="211">
        <v>127.28700000000001</v>
      </c>
      <c r="I134" s="212"/>
      <c r="J134" s="213">
        <f>ROUND(I134*H134,2)</f>
        <v>0</v>
      </c>
      <c r="K134" s="209" t="s">
        <v>146</v>
      </c>
      <c r="L134" s="47"/>
      <c r="M134" s="214" t="s">
        <v>19</v>
      </c>
      <c r="N134" s="215" t="s">
        <v>43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147</v>
      </c>
      <c r="AT134" s="218" t="s">
        <v>142</v>
      </c>
      <c r="AU134" s="218" t="s">
        <v>82</v>
      </c>
      <c r="AY134" s="20" t="s">
        <v>140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80</v>
      </c>
      <c r="BK134" s="219">
        <f>ROUND(I134*H134,2)</f>
        <v>0</v>
      </c>
      <c r="BL134" s="20" t="s">
        <v>147</v>
      </c>
      <c r="BM134" s="218" t="s">
        <v>214</v>
      </c>
    </row>
    <row r="135" s="2" customFormat="1">
      <c r="A135" s="41"/>
      <c r="B135" s="42"/>
      <c r="C135" s="43"/>
      <c r="D135" s="220" t="s">
        <v>149</v>
      </c>
      <c r="E135" s="43"/>
      <c r="F135" s="221" t="s">
        <v>215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149</v>
      </c>
      <c r="AU135" s="20" t="s">
        <v>82</v>
      </c>
    </row>
    <row r="136" s="14" customFormat="1">
      <c r="A136" s="14"/>
      <c r="B136" s="236"/>
      <c r="C136" s="237"/>
      <c r="D136" s="227" t="s">
        <v>155</v>
      </c>
      <c r="E136" s="238" t="s">
        <v>19</v>
      </c>
      <c r="F136" s="239" t="s">
        <v>216</v>
      </c>
      <c r="G136" s="237"/>
      <c r="H136" s="240">
        <v>20.879999999999999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155</v>
      </c>
      <c r="AU136" s="246" t="s">
        <v>82</v>
      </c>
      <c r="AV136" s="14" t="s">
        <v>82</v>
      </c>
      <c r="AW136" s="14" t="s">
        <v>33</v>
      </c>
      <c r="AX136" s="14" t="s">
        <v>72</v>
      </c>
      <c r="AY136" s="246" t="s">
        <v>140</v>
      </c>
    </row>
    <row r="137" s="14" customFormat="1">
      <c r="A137" s="14"/>
      <c r="B137" s="236"/>
      <c r="C137" s="237"/>
      <c r="D137" s="227" t="s">
        <v>155</v>
      </c>
      <c r="E137" s="238" t="s">
        <v>19</v>
      </c>
      <c r="F137" s="239" t="s">
        <v>217</v>
      </c>
      <c r="G137" s="237"/>
      <c r="H137" s="240">
        <v>70.268000000000001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155</v>
      </c>
      <c r="AU137" s="246" t="s">
        <v>82</v>
      </c>
      <c r="AV137" s="14" t="s">
        <v>82</v>
      </c>
      <c r="AW137" s="14" t="s">
        <v>33</v>
      </c>
      <c r="AX137" s="14" t="s">
        <v>72</v>
      </c>
      <c r="AY137" s="246" t="s">
        <v>140</v>
      </c>
    </row>
    <row r="138" s="14" customFormat="1">
      <c r="A138" s="14"/>
      <c r="B138" s="236"/>
      <c r="C138" s="237"/>
      <c r="D138" s="227" t="s">
        <v>155</v>
      </c>
      <c r="E138" s="238" t="s">
        <v>19</v>
      </c>
      <c r="F138" s="239" t="s">
        <v>218</v>
      </c>
      <c r="G138" s="237"/>
      <c r="H138" s="240">
        <v>0.17499999999999999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155</v>
      </c>
      <c r="AU138" s="246" t="s">
        <v>82</v>
      </c>
      <c r="AV138" s="14" t="s">
        <v>82</v>
      </c>
      <c r="AW138" s="14" t="s">
        <v>33</v>
      </c>
      <c r="AX138" s="14" t="s">
        <v>72</v>
      </c>
      <c r="AY138" s="246" t="s">
        <v>140</v>
      </c>
    </row>
    <row r="139" s="14" customFormat="1">
      <c r="A139" s="14"/>
      <c r="B139" s="236"/>
      <c r="C139" s="237"/>
      <c r="D139" s="227" t="s">
        <v>155</v>
      </c>
      <c r="E139" s="238" t="s">
        <v>19</v>
      </c>
      <c r="F139" s="239" t="s">
        <v>219</v>
      </c>
      <c r="G139" s="237"/>
      <c r="H139" s="240">
        <v>35.963999999999999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155</v>
      </c>
      <c r="AU139" s="246" t="s">
        <v>82</v>
      </c>
      <c r="AV139" s="14" t="s">
        <v>82</v>
      </c>
      <c r="AW139" s="14" t="s">
        <v>33</v>
      </c>
      <c r="AX139" s="14" t="s">
        <v>72</v>
      </c>
      <c r="AY139" s="246" t="s">
        <v>140</v>
      </c>
    </row>
    <row r="140" s="15" customFormat="1">
      <c r="A140" s="15"/>
      <c r="B140" s="247"/>
      <c r="C140" s="248"/>
      <c r="D140" s="227" t="s">
        <v>155</v>
      </c>
      <c r="E140" s="249" t="s">
        <v>19</v>
      </c>
      <c r="F140" s="250" t="s">
        <v>197</v>
      </c>
      <c r="G140" s="248"/>
      <c r="H140" s="251">
        <v>127.28700000000001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7" t="s">
        <v>155</v>
      </c>
      <c r="AU140" s="257" t="s">
        <v>82</v>
      </c>
      <c r="AV140" s="15" t="s">
        <v>147</v>
      </c>
      <c r="AW140" s="15" t="s">
        <v>33</v>
      </c>
      <c r="AX140" s="15" t="s">
        <v>80</v>
      </c>
      <c r="AY140" s="257" t="s">
        <v>140</v>
      </c>
    </row>
    <row r="141" s="2" customFormat="1" ht="37.8" customHeight="1">
      <c r="A141" s="41"/>
      <c r="B141" s="42"/>
      <c r="C141" s="207" t="s">
        <v>220</v>
      </c>
      <c r="D141" s="207" t="s">
        <v>142</v>
      </c>
      <c r="E141" s="208" t="s">
        <v>221</v>
      </c>
      <c r="F141" s="209" t="s">
        <v>222</v>
      </c>
      <c r="G141" s="210" t="s">
        <v>185</v>
      </c>
      <c r="H141" s="211">
        <v>636.43499999999995</v>
      </c>
      <c r="I141" s="212"/>
      <c r="J141" s="213">
        <f>ROUND(I141*H141,2)</f>
        <v>0</v>
      </c>
      <c r="K141" s="209" t="s">
        <v>146</v>
      </c>
      <c r="L141" s="47"/>
      <c r="M141" s="214" t="s">
        <v>19</v>
      </c>
      <c r="N141" s="215" t="s">
        <v>43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147</v>
      </c>
      <c r="AT141" s="218" t="s">
        <v>142</v>
      </c>
      <c r="AU141" s="218" t="s">
        <v>82</v>
      </c>
      <c r="AY141" s="20" t="s">
        <v>140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80</v>
      </c>
      <c r="BK141" s="219">
        <f>ROUND(I141*H141,2)</f>
        <v>0</v>
      </c>
      <c r="BL141" s="20" t="s">
        <v>147</v>
      </c>
      <c r="BM141" s="218" t="s">
        <v>223</v>
      </c>
    </row>
    <row r="142" s="2" customFormat="1">
      <c r="A142" s="41"/>
      <c r="B142" s="42"/>
      <c r="C142" s="43"/>
      <c r="D142" s="220" t="s">
        <v>149</v>
      </c>
      <c r="E142" s="43"/>
      <c r="F142" s="221" t="s">
        <v>224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149</v>
      </c>
      <c r="AU142" s="20" t="s">
        <v>82</v>
      </c>
    </row>
    <row r="143" s="14" customFormat="1">
      <c r="A143" s="14"/>
      <c r="B143" s="236"/>
      <c r="C143" s="237"/>
      <c r="D143" s="227" t="s">
        <v>155</v>
      </c>
      <c r="E143" s="238" t="s">
        <v>19</v>
      </c>
      <c r="F143" s="239" t="s">
        <v>225</v>
      </c>
      <c r="G143" s="237"/>
      <c r="H143" s="240">
        <v>636.43499999999995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155</v>
      </c>
      <c r="AU143" s="246" t="s">
        <v>82</v>
      </c>
      <c r="AV143" s="14" t="s">
        <v>82</v>
      </c>
      <c r="AW143" s="14" t="s">
        <v>33</v>
      </c>
      <c r="AX143" s="14" t="s">
        <v>80</v>
      </c>
      <c r="AY143" s="246" t="s">
        <v>140</v>
      </c>
    </row>
    <row r="144" s="2" customFormat="1" ht="24.15" customHeight="1">
      <c r="A144" s="41"/>
      <c r="B144" s="42"/>
      <c r="C144" s="207" t="s">
        <v>8</v>
      </c>
      <c r="D144" s="207" t="s">
        <v>142</v>
      </c>
      <c r="E144" s="208" t="s">
        <v>226</v>
      </c>
      <c r="F144" s="209" t="s">
        <v>227</v>
      </c>
      <c r="G144" s="210" t="s">
        <v>185</v>
      </c>
      <c r="H144" s="211">
        <v>127.28700000000001</v>
      </c>
      <c r="I144" s="212"/>
      <c r="J144" s="213">
        <f>ROUND(I144*H144,2)</f>
        <v>0</v>
      </c>
      <c r="K144" s="209" t="s">
        <v>146</v>
      </c>
      <c r="L144" s="47"/>
      <c r="M144" s="214" t="s">
        <v>19</v>
      </c>
      <c r="N144" s="215" t="s">
        <v>43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147</v>
      </c>
      <c r="AT144" s="218" t="s">
        <v>142</v>
      </c>
      <c r="AU144" s="218" t="s">
        <v>82</v>
      </c>
      <c r="AY144" s="20" t="s">
        <v>140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80</v>
      </c>
      <c r="BK144" s="219">
        <f>ROUND(I144*H144,2)</f>
        <v>0</v>
      </c>
      <c r="BL144" s="20" t="s">
        <v>147</v>
      </c>
      <c r="BM144" s="218" t="s">
        <v>228</v>
      </c>
    </row>
    <row r="145" s="2" customFormat="1">
      <c r="A145" s="41"/>
      <c r="B145" s="42"/>
      <c r="C145" s="43"/>
      <c r="D145" s="220" t="s">
        <v>149</v>
      </c>
      <c r="E145" s="43"/>
      <c r="F145" s="221" t="s">
        <v>229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149</v>
      </c>
      <c r="AU145" s="20" t="s">
        <v>82</v>
      </c>
    </row>
    <row r="146" s="2" customFormat="1" ht="24.15" customHeight="1">
      <c r="A146" s="41"/>
      <c r="B146" s="42"/>
      <c r="C146" s="207" t="s">
        <v>230</v>
      </c>
      <c r="D146" s="207" t="s">
        <v>142</v>
      </c>
      <c r="E146" s="208" t="s">
        <v>231</v>
      </c>
      <c r="F146" s="209" t="s">
        <v>232</v>
      </c>
      <c r="G146" s="210" t="s">
        <v>185</v>
      </c>
      <c r="H146" s="211">
        <v>49.200000000000003</v>
      </c>
      <c r="I146" s="212"/>
      <c r="J146" s="213">
        <f>ROUND(I146*H146,2)</f>
        <v>0</v>
      </c>
      <c r="K146" s="209" t="s">
        <v>146</v>
      </c>
      <c r="L146" s="47"/>
      <c r="M146" s="214" t="s">
        <v>19</v>
      </c>
      <c r="N146" s="215" t="s">
        <v>43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147</v>
      </c>
      <c r="AT146" s="218" t="s">
        <v>142</v>
      </c>
      <c r="AU146" s="218" t="s">
        <v>82</v>
      </c>
      <c r="AY146" s="20" t="s">
        <v>140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80</v>
      </c>
      <c r="BK146" s="219">
        <f>ROUND(I146*H146,2)</f>
        <v>0</v>
      </c>
      <c r="BL146" s="20" t="s">
        <v>147</v>
      </c>
      <c r="BM146" s="218" t="s">
        <v>233</v>
      </c>
    </row>
    <row r="147" s="2" customFormat="1">
      <c r="A147" s="41"/>
      <c r="B147" s="42"/>
      <c r="C147" s="43"/>
      <c r="D147" s="220" t="s">
        <v>149</v>
      </c>
      <c r="E147" s="43"/>
      <c r="F147" s="221" t="s">
        <v>234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149</v>
      </c>
      <c r="AU147" s="20" t="s">
        <v>82</v>
      </c>
    </row>
    <row r="148" s="13" customFormat="1">
      <c r="A148" s="13"/>
      <c r="B148" s="225"/>
      <c r="C148" s="226"/>
      <c r="D148" s="227" t="s">
        <v>155</v>
      </c>
      <c r="E148" s="228" t="s">
        <v>19</v>
      </c>
      <c r="F148" s="229" t="s">
        <v>192</v>
      </c>
      <c r="G148" s="226"/>
      <c r="H148" s="228" t="s">
        <v>19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155</v>
      </c>
      <c r="AU148" s="235" t="s">
        <v>82</v>
      </c>
      <c r="AV148" s="13" t="s">
        <v>80</v>
      </c>
      <c r="AW148" s="13" t="s">
        <v>33</v>
      </c>
      <c r="AX148" s="13" t="s">
        <v>72</v>
      </c>
      <c r="AY148" s="235" t="s">
        <v>140</v>
      </c>
    </row>
    <row r="149" s="13" customFormat="1">
      <c r="A149" s="13"/>
      <c r="B149" s="225"/>
      <c r="C149" s="226"/>
      <c r="D149" s="227" t="s">
        <v>155</v>
      </c>
      <c r="E149" s="228" t="s">
        <v>19</v>
      </c>
      <c r="F149" s="229" t="s">
        <v>188</v>
      </c>
      <c r="G149" s="226"/>
      <c r="H149" s="228" t="s">
        <v>19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155</v>
      </c>
      <c r="AU149" s="235" t="s">
        <v>82</v>
      </c>
      <c r="AV149" s="13" t="s">
        <v>80</v>
      </c>
      <c r="AW149" s="13" t="s">
        <v>33</v>
      </c>
      <c r="AX149" s="13" t="s">
        <v>72</v>
      </c>
      <c r="AY149" s="235" t="s">
        <v>140</v>
      </c>
    </row>
    <row r="150" s="14" customFormat="1">
      <c r="A150" s="14"/>
      <c r="B150" s="236"/>
      <c r="C150" s="237"/>
      <c r="D150" s="227" t="s">
        <v>155</v>
      </c>
      <c r="E150" s="238" t="s">
        <v>19</v>
      </c>
      <c r="F150" s="239" t="s">
        <v>193</v>
      </c>
      <c r="G150" s="237"/>
      <c r="H150" s="240">
        <v>29.5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155</v>
      </c>
      <c r="AU150" s="246" t="s">
        <v>82</v>
      </c>
      <c r="AV150" s="14" t="s">
        <v>82</v>
      </c>
      <c r="AW150" s="14" t="s">
        <v>33</v>
      </c>
      <c r="AX150" s="14" t="s">
        <v>72</v>
      </c>
      <c r="AY150" s="246" t="s">
        <v>140</v>
      </c>
    </row>
    <row r="151" s="13" customFormat="1">
      <c r="A151" s="13"/>
      <c r="B151" s="225"/>
      <c r="C151" s="226"/>
      <c r="D151" s="227" t="s">
        <v>155</v>
      </c>
      <c r="E151" s="228" t="s">
        <v>19</v>
      </c>
      <c r="F151" s="229" t="s">
        <v>190</v>
      </c>
      <c r="G151" s="226"/>
      <c r="H151" s="228" t="s">
        <v>19</v>
      </c>
      <c r="I151" s="230"/>
      <c r="J151" s="226"/>
      <c r="K151" s="226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155</v>
      </c>
      <c r="AU151" s="235" t="s">
        <v>82</v>
      </c>
      <c r="AV151" s="13" t="s">
        <v>80</v>
      </c>
      <c r="AW151" s="13" t="s">
        <v>33</v>
      </c>
      <c r="AX151" s="13" t="s">
        <v>72</v>
      </c>
      <c r="AY151" s="235" t="s">
        <v>140</v>
      </c>
    </row>
    <row r="152" s="14" customFormat="1">
      <c r="A152" s="14"/>
      <c r="B152" s="236"/>
      <c r="C152" s="237"/>
      <c r="D152" s="227" t="s">
        <v>155</v>
      </c>
      <c r="E152" s="238" t="s">
        <v>19</v>
      </c>
      <c r="F152" s="239" t="s">
        <v>194</v>
      </c>
      <c r="G152" s="237"/>
      <c r="H152" s="240">
        <v>11.85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155</v>
      </c>
      <c r="AU152" s="246" t="s">
        <v>82</v>
      </c>
      <c r="AV152" s="14" t="s">
        <v>82</v>
      </c>
      <c r="AW152" s="14" t="s">
        <v>33</v>
      </c>
      <c r="AX152" s="14" t="s">
        <v>72</v>
      </c>
      <c r="AY152" s="246" t="s">
        <v>140</v>
      </c>
    </row>
    <row r="153" s="13" customFormat="1">
      <c r="A153" s="13"/>
      <c r="B153" s="225"/>
      <c r="C153" s="226"/>
      <c r="D153" s="227" t="s">
        <v>155</v>
      </c>
      <c r="E153" s="228" t="s">
        <v>19</v>
      </c>
      <c r="F153" s="229" t="s">
        <v>195</v>
      </c>
      <c r="G153" s="226"/>
      <c r="H153" s="228" t="s">
        <v>19</v>
      </c>
      <c r="I153" s="230"/>
      <c r="J153" s="226"/>
      <c r="K153" s="226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155</v>
      </c>
      <c r="AU153" s="235" t="s">
        <v>82</v>
      </c>
      <c r="AV153" s="13" t="s">
        <v>80</v>
      </c>
      <c r="AW153" s="13" t="s">
        <v>33</v>
      </c>
      <c r="AX153" s="13" t="s">
        <v>72</v>
      </c>
      <c r="AY153" s="235" t="s">
        <v>140</v>
      </c>
    </row>
    <row r="154" s="14" customFormat="1">
      <c r="A154" s="14"/>
      <c r="B154" s="236"/>
      <c r="C154" s="237"/>
      <c r="D154" s="227" t="s">
        <v>155</v>
      </c>
      <c r="E154" s="238" t="s">
        <v>19</v>
      </c>
      <c r="F154" s="239" t="s">
        <v>196</v>
      </c>
      <c r="G154" s="237"/>
      <c r="H154" s="240">
        <v>7.8499999999999996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155</v>
      </c>
      <c r="AU154" s="246" t="s">
        <v>82</v>
      </c>
      <c r="AV154" s="14" t="s">
        <v>82</v>
      </c>
      <c r="AW154" s="14" t="s">
        <v>33</v>
      </c>
      <c r="AX154" s="14" t="s">
        <v>72</v>
      </c>
      <c r="AY154" s="246" t="s">
        <v>140</v>
      </c>
    </row>
    <row r="155" s="15" customFormat="1">
      <c r="A155" s="15"/>
      <c r="B155" s="247"/>
      <c r="C155" s="248"/>
      <c r="D155" s="227" t="s">
        <v>155</v>
      </c>
      <c r="E155" s="249" t="s">
        <v>19</v>
      </c>
      <c r="F155" s="250" t="s">
        <v>197</v>
      </c>
      <c r="G155" s="248"/>
      <c r="H155" s="251">
        <v>49.200000000000003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7" t="s">
        <v>155</v>
      </c>
      <c r="AU155" s="257" t="s">
        <v>82</v>
      </c>
      <c r="AV155" s="15" t="s">
        <v>147</v>
      </c>
      <c r="AW155" s="15" t="s">
        <v>33</v>
      </c>
      <c r="AX155" s="15" t="s">
        <v>80</v>
      </c>
      <c r="AY155" s="257" t="s">
        <v>140</v>
      </c>
    </row>
    <row r="156" s="2" customFormat="1" ht="16.5" customHeight="1">
      <c r="A156" s="41"/>
      <c r="B156" s="42"/>
      <c r="C156" s="258" t="s">
        <v>235</v>
      </c>
      <c r="D156" s="258" t="s">
        <v>236</v>
      </c>
      <c r="E156" s="259" t="s">
        <v>237</v>
      </c>
      <c r="F156" s="260" t="s">
        <v>238</v>
      </c>
      <c r="G156" s="261" t="s">
        <v>239</v>
      </c>
      <c r="H156" s="262">
        <v>98.400000000000006</v>
      </c>
      <c r="I156" s="263"/>
      <c r="J156" s="264">
        <f>ROUND(I156*H156,2)</f>
        <v>0</v>
      </c>
      <c r="K156" s="260" t="s">
        <v>240</v>
      </c>
      <c r="L156" s="265"/>
      <c r="M156" s="266" t="s">
        <v>19</v>
      </c>
      <c r="N156" s="267" t="s">
        <v>43</v>
      </c>
      <c r="O156" s="87"/>
      <c r="P156" s="216">
        <f>O156*H156</f>
        <v>0</v>
      </c>
      <c r="Q156" s="216">
        <v>1</v>
      </c>
      <c r="R156" s="216">
        <f>Q156*H156</f>
        <v>98.400000000000006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198</v>
      </c>
      <c r="AT156" s="218" t="s">
        <v>236</v>
      </c>
      <c r="AU156" s="218" t="s">
        <v>82</v>
      </c>
      <c r="AY156" s="20" t="s">
        <v>140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80</v>
      </c>
      <c r="BK156" s="219">
        <f>ROUND(I156*H156,2)</f>
        <v>0</v>
      </c>
      <c r="BL156" s="20" t="s">
        <v>147</v>
      </c>
      <c r="BM156" s="218" t="s">
        <v>241</v>
      </c>
    </row>
    <row r="157" s="14" customFormat="1">
      <c r="A157" s="14"/>
      <c r="B157" s="236"/>
      <c r="C157" s="237"/>
      <c r="D157" s="227" t="s">
        <v>155</v>
      </c>
      <c r="E157" s="238" t="s">
        <v>19</v>
      </c>
      <c r="F157" s="239" t="s">
        <v>242</v>
      </c>
      <c r="G157" s="237"/>
      <c r="H157" s="240">
        <v>98.400000000000006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155</v>
      </c>
      <c r="AU157" s="246" t="s">
        <v>82</v>
      </c>
      <c r="AV157" s="14" t="s">
        <v>82</v>
      </c>
      <c r="AW157" s="14" t="s">
        <v>33</v>
      </c>
      <c r="AX157" s="14" t="s">
        <v>80</v>
      </c>
      <c r="AY157" s="246" t="s">
        <v>140</v>
      </c>
    </row>
    <row r="158" s="2" customFormat="1" ht="24.15" customHeight="1">
      <c r="A158" s="41"/>
      <c r="B158" s="42"/>
      <c r="C158" s="207" t="s">
        <v>243</v>
      </c>
      <c r="D158" s="207" t="s">
        <v>142</v>
      </c>
      <c r="E158" s="208" t="s">
        <v>244</v>
      </c>
      <c r="F158" s="209" t="s">
        <v>245</v>
      </c>
      <c r="G158" s="210" t="s">
        <v>239</v>
      </c>
      <c r="H158" s="211">
        <v>229.11699999999999</v>
      </c>
      <c r="I158" s="212"/>
      <c r="J158" s="213">
        <f>ROUND(I158*H158,2)</f>
        <v>0</v>
      </c>
      <c r="K158" s="209" t="s">
        <v>146</v>
      </c>
      <c r="L158" s="47"/>
      <c r="M158" s="214" t="s">
        <v>19</v>
      </c>
      <c r="N158" s="215" t="s">
        <v>43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147</v>
      </c>
      <c r="AT158" s="218" t="s">
        <v>142</v>
      </c>
      <c r="AU158" s="218" t="s">
        <v>82</v>
      </c>
      <c r="AY158" s="20" t="s">
        <v>140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80</v>
      </c>
      <c r="BK158" s="219">
        <f>ROUND(I158*H158,2)</f>
        <v>0</v>
      </c>
      <c r="BL158" s="20" t="s">
        <v>147</v>
      </c>
      <c r="BM158" s="218" t="s">
        <v>246</v>
      </c>
    </row>
    <row r="159" s="2" customFormat="1">
      <c r="A159" s="41"/>
      <c r="B159" s="42"/>
      <c r="C159" s="43"/>
      <c r="D159" s="220" t="s">
        <v>149</v>
      </c>
      <c r="E159" s="43"/>
      <c r="F159" s="221" t="s">
        <v>247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149</v>
      </c>
      <c r="AU159" s="20" t="s">
        <v>82</v>
      </c>
    </row>
    <row r="160" s="14" customFormat="1">
      <c r="A160" s="14"/>
      <c r="B160" s="236"/>
      <c r="C160" s="237"/>
      <c r="D160" s="227" t="s">
        <v>155</v>
      </c>
      <c r="E160" s="238" t="s">
        <v>19</v>
      </c>
      <c r="F160" s="239" t="s">
        <v>248</v>
      </c>
      <c r="G160" s="237"/>
      <c r="H160" s="240">
        <v>229.11699999999999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155</v>
      </c>
      <c r="AU160" s="246" t="s">
        <v>82</v>
      </c>
      <c r="AV160" s="14" t="s">
        <v>82</v>
      </c>
      <c r="AW160" s="14" t="s">
        <v>33</v>
      </c>
      <c r="AX160" s="14" t="s">
        <v>80</v>
      </c>
      <c r="AY160" s="246" t="s">
        <v>140</v>
      </c>
    </row>
    <row r="161" s="2" customFormat="1" ht="24.15" customHeight="1">
      <c r="A161" s="41"/>
      <c r="B161" s="42"/>
      <c r="C161" s="207" t="s">
        <v>249</v>
      </c>
      <c r="D161" s="207" t="s">
        <v>142</v>
      </c>
      <c r="E161" s="208" t="s">
        <v>250</v>
      </c>
      <c r="F161" s="209" t="s">
        <v>251</v>
      </c>
      <c r="G161" s="210" t="s">
        <v>185</v>
      </c>
      <c r="H161" s="211">
        <v>127.28700000000001</v>
      </c>
      <c r="I161" s="212"/>
      <c r="J161" s="213">
        <f>ROUND(I161*H161,2)</f>
        <v>0</v>
      </c>
      <c r="K161" s="209" t="s">
        <v>146</v>
      </c>
      <c r="L161" s="47"/>
      <c r="M161" s="214" t="s">
        <v>19</v>
      </c>
      <c r="N161" s="215" t="s">
        <v>43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147</v>
      </c>
      <c r="AT161" s="218" t="s">
        <v>142</v>
      </c>
      <c r="AU161" s="218" t="s">
        <v>82</v>
      </c>
      <c r="AY161" s="20" t="s">
        <v>140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80</v>
      </c>
      <c r="BK161" s="219">
        <f>ROUND(I161*H161,2)</f>
        <v>0</v>
      </c>
      <c r="BL161" s="20" t="s">
        <v>147</v>
      </c>
      <c r="BM161" s="218" t="s">
        <v>252</v>
      </c>
    </row>
    <row r="162" s="2" customFormat="1">
      <c r="A162" s="41"/>
      <c r="B162" s="42"/>
      <c r="C162" s="43"/>
      <c r="D162" s="220" t="s">
        <v>149</v>
      </c>
      <c r="E162" s="43"/>
      <c r="F162" s="221" t="s">
        <v>253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149</v>
      </c>
      <c r="AU162" s="20" t="s">
        <v>82</v>
      </c>
    </row>
    <row r="163" s="14" customFormat="1">
      <c r="A163" s="14"/>
      <c r="B163" s="236"/>
      <c r="C163" s="237"/>
      <c r="D163" s="227" t="s">
        <v>155</v>
      </c>
      <c r="E163" s="238" t="s">
        <v>19</v>
      </c>
      <c r="F163" s="239" t="s">
        <v>254</v>
      </c>
      <c r="G163" s="237"/>
      <c r="H163" s="240">
        <v>127.28700000000001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155</v>
      </c>
      <c r="AU163" s="246" t="s">
        <v>82</v>
      </c>
      <c r="AV163" s="14" t="s">
        <v>82</v>
      </c>
      <c r="AW163" s="14" t="s">
        <v>33</v>
      </c>
      <c r="AX163" s="14" t="s">
        <v>80</v>
      </c>
      <c r="AY163" s="246" t="s">
        <v>140</v>
      </c>
    </row>
    <row r="164" s="2" customFormat="1" ht="24.15" customHeight="1">
      <c r="A164" s="41"/>
      <c r="B164" s="42"/>
      <c r="C164" s="207" t="s">
        <v>255</v>
      </c>
      <c r="D164" s="207" t="s">
        <v>142</v>
      </c>
      <c r="E164" s="208" t="s">
        <v>256</v>
      </c>
      <c r="F164" s="209" t="s">
        <v>257</v>
      </c>
      <c r="G164" s="210" t="s">
        <v>185</v>
      </c>
      <c r="H164" s="211">
        <v>6.0960000000000001</v>
      </c>
      <c r="I164" s="212"/>
      <c r="J164" s="213">
        <f>ROUND(I164*H164,2)</f>
        <v>0</v>
      </c>
      <c r="K164" s="209" t="s">
        <v>146</v>
      </c>
      <c r="L164" s="47"/>
      <c r="M164" s="214" t="s">
        <v>19</v>
      </c>
      <c r="N164" s="215" t="s">
        <v>43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147</v>
      </c>
      <c r="AT164" s="218" t="s">
        <v>142</v>
      </c>
      <c r="AU164" s="218" t="s">
        <v>82</v>
      </c>
      <c r="AY164" s="20" t="s">
        <v>140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80</v>
      </c>
      <c r="BK164" s="219">
        <f>ROUND(I164*H164,2)</f>
        <v>0</v>
      </c>
      <c r="BL164" s="20" t="s">
        <v>147</v>
      </c>
      <c r="BM164" s="218" t="s">
        <v>258</v>
      </c>
    </row>
    <row r="165" s="2" customFormat="1">
      <c r="A165" s="41"/>
      <c r="B165" s="42"/>
      <c r="C165" s="43"/>
      <c r="D165" s="220" t="s">
        <v>149</v>
      </c>
      <c r="E165" s="43"/>
      <c r="F165" s="221" t="s">
        <v>259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149</v>
      </c>
      <c r="AU165" s="20" t="s">
        <v>82</v>
      </c>
    </row>
    <row r="166" s="13" customFormat="1">
      <c r="A166" s="13"/>
      <c r="B166" s="225"/>
      <c r="C166" s="226"/>
      <c r="D166" s="227" t="s">
        <v>155</v>
      </c>
      <c r="E166" s="228" t="s">
        <v>19</v>
      </c>
      <c r="F166" s="229" t="s">
        <v>260</v>
      </c>
      <c r="G166" s="226"/>
      <c r="H166" s="228" t="s">
        <v>19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155</v>
      </c>
      <c r="AU166" s="235" t="s">
        <v>82</v>
      </c>
      <c r="AV166" s="13" t="s">
        <v>80</v>
      </c>
      <c r="AW166" s="13" t="s">
        <v>33</v>
      </c>
      <c r="AX166" s="13" t="s">
        <v>72</v>
      </c>
      <c r="AY166" s="235" t="s">
        <v>140</v>
      </c>
    </row>
    <row r="167" s="14" customFormat="1">
      <c r="A167" s="14"/>
      <c r="B167" s="236"/>
      <c r="C167" s="237"/>
      <c r="D167" s="227" t="s">
        <v>155</v>
      </c>
      <c r="E167" s="238" t="s">
        <v>19</v>
      </c>
      <c r="F167" s="239" t="s">
        <v>219</v>
      </c>
      <c r="G167" s="237"/>
      <c r="H167" s="240">
        <v>35.963999999999999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155</v>
      </c>
      <c r="AU167" s="246" t="s">
        <v>82</v>
      </c>
      <c r="AV167" s="14" t="s">
        <v>82</v>
      </c>
      <c r="AW167" s="14" t="s">
        <v>33</v>
      </c>
      <c r="AX167" s="14" t="s">
        <v>72</v>
      </c>
      <c r="AY167" s="246" t="s">
        <v>140</v>
      </c>
    </row>
    <row r="168" s="14" customFormat="1">
      <c r="A168" s="14"/>
      <c r="B168" s="236"/>
      <c r="C168" s="237"/>
      <c r="D168" s="227" t="s">
        <v>155</v>
      </c>
      <c r="E168" s="238" t="s">
        <v>19</v>
      </c>
      <c r="F168" s="239" t="s">
        <v>261</v>
      </c>
      <c r="G168" s="237"/>
      <c r="H168" s="240">
        <v>-3.996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155</v>
      </c>
      <c r="AU168" s="246" t="s">
        <v>82</v>
      </c>
      <c r="AV168" s="14" t="s">
        <v>82</v>
      </c>
      <c r="AW168" s="14" t="s">
        <v>33</v>
      </c>
      <c r="AX168" s="14" t="s">
        <v>72</v>
      </c>
      <c r="AY168" s="246" t="s">
        <v>140</v>
      </c>
    </row>
    <row r="169" s="14" customFormat="1">
      <c r="A169" s="14"/>
      <c r="B169" s="236"/>
      <c r="C169" s="237"/>
      <c r="D169" s="227" t="s">
        <v>155</v>
      </c>
      <c r="E169" s="238" t="s">
        <v>19</v>
      </c>
      <c r="F169" s="239" t="s">
        <v>262</v>
      </c>
      <c r="G169" s="237"/>
      <c r="H169" s="240">
        <v>-25.872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155</v>
      </c>
      <c r="AU169" s="246" t="s">
        <v>82</v>
      </c>
      <c r="AV169" s="14" t="s">
        <v>82</v>
      </c>
      <c r="AW169" s="14" t="s">
        <v>33</v>
      </c>
      <c r="AX169" s="14" t="s">
        <v>72</v>
      </c>
      <c r="AY169" s="246" t="s">
        <v>140</v>
      </c>
    </row>
    <row r="170" s="15" customFormat="1">
      <c r="A170" s="15"/>
      <c r="B170" s="247"/>
      <c r="C170" s="248"/>
      <c r="D170" s="227" t="s">
        <v>155</v>
      </c>
      <c r="E170" s="249" t="s">
        <v>19</v>
      </c>
      <c r="F170" s="250" t="s">
        <v>197</v>
      </c>
      <c r="G170" s="248"/>
      <c r="H170" s="251">
        <v>6.0960000000000001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7" t="s">
        <v>155</v>
      </c>
      <c r="AU170" s="257" t="s">
        <v>82</v>
      </c>
      <c r="AV170" s="15" t="s">
        <v>147</v>
      </c>
      <c r="AW170" s="15" t="s">
        <v>33</v>
      </c>
      <c r="AX170" s="15" t="s">
        <v>80</v>
      </c>
      <c r="AY170" s="257" t="s">
        <v>140</v>
      </c>
    </row>
    <row r="171" s="2" customFormat="1" ht="16.5" customHeight="1">
      <c r="A171" s="41"/>
      <c r="B171" s="42"/>
      <c r="C171" s="258" t="s">
        <v>263</v>
      </c>
      <c r="D171" s="258" t="s">
        <v>236</v>
      </c>
      <c r="E171" s="259" t="s">
        <v>264</v>
      </c>
      <c r="F171" s="260" t="s">
        <v>265</v>
      </c>
      <c r="G171" s="261" t="s">
        <v>239</v>
      </c>
      <c r="H171" s="262">
        <v>12.192</v>
      </c>
      <c r="I171" s="263"/>
      <c r="J171" s="264">
        <f>ROUND(I171*H171,2)</f>
        <v>0</v>
      </c>
      <c r="K171" s="260" t="s">
        <v>146</v>
      </c>
      <c r="L171" s="265"/>
      <c r="M171" s="266" t="s">
        <v>19</v>
      </c>
      <c r="N171" s="267" t="s">
        <v>43</v>
      </c>
      <c r="O171" s="87"/>
      <c r="P171" s="216">
        <f>O171*H171</f>
        <v>0</v>
      </c>
      <c r="Q171" s="216">
        <v>1</v>
      </c>
      <c r="R171" s="216">
        <f>Q171*H171</f>
        <v>12.192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198</v>
      </c>
      <c r="AT171" s="218" t="s">
        <v>236</v>
      </c>
      <c r="AU171" s="218" t="s">
        <v>82</v>
      </c>
      <c r="AY171" s="20" t="s">
        <v>140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80</v>
      </c>
      <c r="BK171" s="219">
        <f>ROUND(I171*H171,2)</f>
        <v>0</v>
      </c>
      <c r="BL171" s="20" t="s">
        <v>147</v>
      </c>
      <c r="BM171" s="218" t="s">
        <v>266</v>
      </c>
    </row>
    <row r="172" s="14" customFormat="1">
      <c r="A172" s="14"/>
      <c r="B172" s="236"/>
      <c r="C172" s="237"/>
      <c r="D172" s="227" t="s">
        <v>155</v>
      </c>
      <c r="E172" s="238" t="s">
        <v>19</v>
      </c>
      <c r="F172" s="239" t="s">
        <v>267</v>
      </c>
      <c r="G172" s="237"/>
      <c r="H172" s="240">
        <v>12.192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155</v>
      </c>
      <c r="AU172" s="246" t="s">
        <v>82</v>
      </c>
      <c r="AV172" s="14" t="s">
        <v>82</v>
      </c>
      <c r="AW172" s="14" t="s">
        <v>33</v>
      </c>
      <c r="AX172" s="14" t="s">
        <v>80</v>
      </c>
      <c r="AY172" s="246" t="s">
        <v>140</v>
      </c>
    </row>
    <row r="173" s="2" customFormat="1" ht="24.15" customHeight="1">
      <c r="A173" s="41"/>
      <c r="B173" s="42"/>
      <c r="C173" s="207" t="s">
        <v>268</v>
      </c>
      <c r="D173" s="207" t="s">
        <v>142</v>
      </c>
      <c r="E173" s="208" t="s">
        <v>269</v>
      </c>
      <c r="F173" s="209" t="s">
        <v>270</v>
      </c>
      <c r="G173" s="210" t="s">
        <v>145</v>
      </c>
      <c r="H173" s="211">
        <v>13.1</v>
      </c>
      <c r="I173" s="212"/>
      <c r="J173" s="213">
        <f>ROUND(I173*H173,2)</f>
        <v>0</v>
      </c>
      <c r="K173" s="209" t="s">
        <v>146</v>
      </c>
      <c r="L173" s="47"/>
      <c r="M173" s="214" t="s">
        <v>19</v>
      </c>
      <c r="N173" s="215" t="s">
        <v>43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147</v>
      </c>
      <c r="AT173" s="218" t="s">
        <v>142</v>
      </c>
      <c r="AU173" s="218" t="s">
        <v>82</v>
      </c>
      <c r="AY173" s="20" t="s">
        <v>140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80</v>
      </c>
      <c r="BK173" s="219">
        <f>ROUND(I173*H173,2)</f>
        <v>0</v>
      </c>
      <c r="BL173" s="20" t="s">
        <v>147</v>
      </c>
      <c r="BM173" s="218" t="s">
        <v>271</v>
      </c>
    </row>
    <row r="174" s="2" customFormat="1">
      <c r="A174" s="41"/>
      <c r="B174" s="42"/>
      <c r="C174" s="43"/>
      <c r="D174" s="220" t="s">
        <v>149</v>
      </c>
      <c r="E174" s="43"/>
      <c r="F174" s="221" t="s">
        <v>272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149</v>
      </c>
      <c r="AU174" s="20" t="s">
        <v>82</v>
      </c>
    </row>
    <row r="175" s="14" customFormat="1">
      <c r="A175" s="14"/>
      <c r="B175" s="236"/>
      <c r="C175" s="237"/>
      <c r="D175" s="227" t="s">
        <v>155</v>
      </c>
      <c r="E175" s="238" t="s">
        <v>19</v>
      </c>
      <c r="F175" s="239" t="s">
        <v>273</v>
      </c>
      <c r="G175" s="237"/>
      <c r="H175" s="240">
        <v>13.1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155</v>
      </c>
      <c r="AU175" s="246" t="s">
        <v>82</v>
      </c>
      <c r="AV175" s="14" t="s">
        <v>82</v>
      </c>
      <c r="AW175" s="14" t="s">
        <v>33</v>
      </c>
      <c r="AX175" s="14" t="s">
        <v>80</v>
      </c>
      <c r="AY175" s="246" t="s">
        <v>140</v>
      </c>
    </row>
    <row r="176" s="2" customFormat="1" ht="16.5" customHeight="1">
      <c r="A176" s="41"/>
      <c r="B176" s="42"/>
      <c r="C176" s="258" t="s">
        <v>274</v>
      </c>
      <c r="D176" s="258" t="s">
        <v>236</v>
      </c>
      <c r="E176" s="259" t="s">
        <v>275</v>
      </c>
      <c r="F176" s="260" t="s">
        <v>276</v>
      </c>
      <c r="G176" s="261" t="s">
        <v>277</v>
      </c>
      <c r="H176" s="262">
        <v>0.26200000000000001</v>
      </c>
      <c r="I176" s="263"/>
      <c r="J176" s="264">
        <f>ROUND(I176*H176,2)</f>
        <v>0</v>
      </c>
      <c r="K176" s="260" t="s">
        <v>146</v>
      </c>
      <c r="L176" s="265"/>
      <c r="M176" s="266" t="s">
        <v>19</v>
      </c>
      <c r="N176" s="267" t="s">
        <v>43</v>
      </c>
      <c r="O176" s="87"/>
      <c r="P176" s="216">
        <f>O176*H176</f>
        <v>0</v>
      </c>
      <c r="Q176" s="216">
        <v>0.001</v>
      </c>
      <c r="R176" s="216">
        <f>Q176*H176</f>
        <v>0.00026200000000000003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198</v>
      </c>
      <c r="AT176" s="218" t="s">
        <v>236</v>
      </c>
      <c r="AU176" s="218" t="s">
        <v>82</v>
      </c>
      <c r="AY176" s="20" t="s">
        <v>140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80</v>
      </c>
      <c r="BK176" s="219">
        <f>ROUND(I176*H176,2)</f>
        <v>0</v>
      </c>
      <c r="BL176" s="20" t="s">
        <v>147</v>
      </c>
      <c r="BM176" s="218" t="s">
        <v>278</v>
      </c>
    </row>
    <row r="177" s="14" customFormat="1">
      <c r="A177" s="14"/>
      <c r="B177" s="236"/>
      <c r="C177" s="237"/>
      <c r="D177" s="227" t="s">
        <v>155</v>
      </c>
      <c r="E177" s="237"/>
      <c r="F177" s="239" t="s">
        <v>279</v>
      </c>
      <c r="G177" s="237"/>
      <c r="H177" s="240">
        <v>0.26200000000000001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6" t="s">
        <v>155</v>
      </c>
      <c r="AU177" s="246" t="s">
        <v>82</v>
      </c>
      <c r="AV177" s="14" t="s">
        <v>82</v>
      </c>
      <c r="AW177" s="14" t="s">
        <v>4</v>
      </c>
      <c r="AX177" s="14" t="s">
        <v>80</v>
      </c>
      <c r="AY177" s="246" t="s">
        <v>140</v>
      </c>
    </row>
    <row r="178" s="2" customFormat="1" ht="21.75" customHeight="1">
      <c r="A178" s="41"/>
      <c r="B178" s="42"/>
      <c r="C178" s="207" t="s">
        <v>7</v>
      </c>
      <c r="D178" s="207" t="s">
        <v>142</v>
      </c>
      <c r="E178" s="208" t="s">
        <v>280</v>
      </c>
      <c r="F178" s="209" t="s">
        <v>281</v>
      </c>
      <c r="G178" s="210" t="s">
        <v>145</v>
      </c>
      <c r="H178" s="211">
        <v>98.5</v>
      </c>
      <c r="I178" s="212"/>
      <c r="J178" s="213">
        <f>ROUND(I178*H178,2)</f>
        <v>0</v>
      </c>
      <c r="K178" s="209" t="s">
        <v>146</v>
      </c>
      <c r="L178" s="47"/>
      <c r="M178" s="214" t="s">
        <v>19</v>
      </c>
      <c r="N178" s="215" t="s">
        <v>43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147</v>
      </c>
      <c r="AT178" s="218" t="s">
        <v>142</v>
      </c>
      <c r="AU178" s="218" t="s">
        <v>82</v>
      </c>
      <c r="AY178" s="20" t="s">
        <v>140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80</v>
      </c>
      <c r="BK178" s="219">
        <f>ROUND(I178*H178,2)</f>
        <v>0</v>
      </c>
      <c r="BL178" s="20" t="s">
        <v>147</v>
      </c>
      <c r="BM178" s="218" t="s">
        <v>282</v>
      </c>
    </row>
    <row r="179" s="2" customFormat="1">
      <c r="A179" s="41"/>
      <c r="B179" s="42"/>
      <c r="C179" s="43"/>
      <c r="D179" s="220" t="s">
        <v>149</v>
      </c>
      <c r="E179" s="43"/>
      <c r="F179" s="221" t="s">
        <v>283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149</v>
      </c>
      <c r="AU179" s="20" t="s">
        <v>82</v>
      </c>
    </row>
    <row r="180" s="13" customFormat="1">
      <c r="A180" s="13"/>
      <c r="B180" s="225"/>
      <c r="C180" s="226"/>
      <c r="D180" s="227" t="s">
        <v>155</v>
      </c>
      <c r="E180" s="228" t="s">
        <v>19</v>
      </c>
      <c r="F180" s="229" t="s">
        <v>188</v>
      </c>
      <c r="G180" s="226"/>
      <c r="H180" s="228" t="s">
        <v>19</v>
      </c>
      <c r="I180" s="230"/>
      <c r="J180" s="226"/>
      <c r="K180" s="226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155</v>
      </c>
      <c r="AU180" s="235" t="s">
        <v>82</v>
      </c>
      <c r="AV180" s="13" t="s">
        <v>80</v>
      </c>
      <c r="AW180" s="13" t="s">
        <v>33</v>
      </c>
      <c r="AX180" s="13" t="s">
        <v>72</v>
      </c>
      <c r="AY180" s="235" t="s">
        <v>140</v>
      </c>
    </row>
    <row r="181" s="14" customFormat="1">
      <c r="A181" s="14"/>
      <c r="B181" s="236"/>
      <c r="C181" s="237"/>
      <c r="D181" s="227" t="s">
        <v>155</v>
      </c>
      <c r="E181" s="238" t="s">
        <v>19</v>
      </c>
      <c r="F181" s="239" t="s">
        <v>284</v>
      </c>
      <c r="G181" s="237"/>
      <c r="H181" s="240">
        <v>59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155</v>
      </c>
      <c r="AU181" s="246" t="s">
        <v>82</v>
      </c>
      <c r="AV181" s="14" t="s">
        <v>82</v>
      </c>
      <c r="AW181" s="14" t="s">
        <v>33</v>
      </c>
      <c r="AX181" s="14" t="s">
        <v>72</v>
      </c>
      <c r="AY181" s="246" t="s">
        <v>140</v>
      </c>
    </row>
    <row r="182" s="13" customFormat="1">
      <c r="A182" s="13"/>
      <c r="B182" s="225"/>
      <c r="C182" s="226"/>
      <c r="D182" s="227" t="s">
        <v>155</v>
      </c>
      <c r="E182" s="228" t="s">
        <v>19</v>
      </c>
      <c r="F182" s="229" t="s">
        <v>190</v>
      </c>
      <c r="G182" s="226"/>
      <c r="H182" s="228" t="s">
        <v>19</v>
      </c>
      <c r="I182" s="230"/>
      <c r="J182" s="226"/>
      <c r="K182" s="226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155</v>
      </c>
      <c r="AU182" s="235" t="s">
        <v>82</v>
      </c>
      <c r="AV182" s="13" t="s">
        <v>80</v>
      </c>
      <c r="AW182" s="13" t="s">
        <v>33</v>
      </c>
      <c r="AX182" s="13" t="s">
        <v>72</v>
      </c>
      <c r="AY182" s="235" t="s">
        <v>140</v>
      </c>
    </row>
    <row r="183" s="14" customFormat="1">
      <c r="A183" s="14"/>
      <c r="B183" s="236"/>
      <c r="C183" s="237"/>
      <c r="D183" s="227" t="s">
        <v>155</v>
      </c>
      <c r="E183" s="238" t="s">
        <v>19</v>
      </c>
      <c r="F183" s="239" t="s">
        <v>285</v>
      </c>
      <c r="G183" s="237"/>
      <c r="H183" s="240">
        <v>39.5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155</v>
      </c>
      <c r="AU183" s="246" t="s">
        <v>82</v>
      </c>
      <c r="AV183" s="14" t="s">
        <v>82</v>
      </c>
      <c r="AW183" s="14" t="s">
        <v>33</v>
      </c>
      <c r="AX183" s="14" t="s">
        <v>72</v>
      </c>
      <c r="AY183" s="246" t="s">
        <v>140</v>
      </c>
    </row>
    <row r="184" s="15" customFormat="1">
      <c r="A184" s="15"/>
      <c r="B184" s="247"/>
      <c r="C184" s="248"/>
      <c r="D184" s="227" t="s">
        <v>155</v>
      </c>
      <c r="E184" s="249" t="s">
        <v>19</v>
      </c>
      <c r="F184" s="250" t="s">
        <v>197</v>
      </c>
      <c r="G184" s="248"/>
      <c r="H184" s="251">
        <v>98.5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7" t="s">
        <v>155</v>
      </c>
      <c r="AU184" s="257" t="s">
        <v>82</v>
      </c>
      <c r="AV184" s="15" t="s">
        <v>147</v>
      </c>
      <c r="AW184" s="15" t="s">
        <v>33</v>
      </c>
      <c r="AX184" s="15" t="s">
        <v>80</v>
      </c>
      <c r="AY184" s="257" t="s">
        <v>140</v>
      </c>
    </row>
    <row r="185" s="2" customFormat="1" ht="21.75" customHeight="1">
      <c r="A185" s="41"/>
      <c r="B185" s="42"/>
      <c r="C185" s="207" t="s">
        <v>286</v>
      </c>
      <c r="D185" s="207" t="s">
        <v>142</v>
      </c>
      <c r="E185" s="208" t="s">
        <v>287</v>
      </c>
      <c r="F185" s="209" t="s">
        <v>288</v>
      </c>
      <c r="G185" s="210" t="s">
        <v>145</v>
      </c>
      <c r="H185" s="211">
        <v>39.299999999999997</v>
      </c>
      <c r="I185" s="212"/>
      <c r="J185" s="213">
        <f>ROUND(I185*H185,2)</f>
        <v>0</v>
      </c>
      <c r="K185" s="209" t="s">
        <v>146</v>
      </c>
      <c r="L185" s="47"/>
      <c r="M185" s="214" t="s">
        <v>19</v>
      </c>
      <c r="N185" s="215" t="s">
        <v>43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147</v>
      </c>
      <c r="AT185" s="218" t="s">
        <v>142</v>
      </c>
      <c r="AU185" s="218" t="s">
        <v>82</v>
      </c>
      <c r="AY185" s="20" t="s">
        <v>140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80</v>
      </c>
      <c r="BK185" s="219">
        <f>ROUND(I185*H185,2)</f>
        <v>0</v>
      </c>
      <c r="BL185" s="20" t="s">
        <v>147</v>
      </c>
      <c r="BM185" s="218" t="s">
        <v>289</v>
      </c>
    </row>
    <row r="186" s="2" customFormat="1">
      <c r="A186" s="41"/>
      <c r="B186" s="42"/>
      <c r="C186" s="43"/>
      <c r="D186" s="220" t="s">
        <v>149</v>
      </c>
      <c r="E186" s="43"/>
      <c r="F186" s="221" t="s">
        <v>290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149</v>
      </c>
      <c r="AU186" s="20" t="s">
        <v>82</v>
      </c>
    </row>
    <row r="187" s="13" customFormat="1">
      <c r="A187" s="13"/>
      <c r="B187" s="225"/>
      <c r="C187" s="226"/>
      <c r="D187" s="227" t="s">
        <v>155</v>
      </c>
      <c r="E187" s="228" t="s">
        <v>19</v>
      </c>
      <c r="F187" s="229" t="s">
        <v>291</v>
      </c>
      <c r="G187" s="226"/>
      <c r="H187" s="228" t="s">
        <v>19</v>
      </c>
      <c r="I187" s="230"/>
      <c r="J187" s="226"/>
      <c r="K187" s="226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155</v>
      </c>
      <c r="AU187" s="235" t="s">
        <v>82</v>
      </c>
      <c r="AV187" s="13" t="s">
        <v>80</v>
      </c>
      <c r="AW187" s="13" t="s">
        <v>33</v>
      </c>
      <c r="AX187" s="13" t="s">
        <v>72</v>
      </c>
      <c r="AY187" s="235" t="s">
        <v>140</v>
      </c>
    </row>
    <row r="188" s="14" customFormat="1">
      <c r="A188" s="14"/>
      <c r="B188" s="236"/>
      <c r="C188" s="237"/>
      <c r="D188" s="227" t="s">
        <v>155</v>
      </c>
      <c r="E188" s="238" t="s">
        <v>19</v>
      </c>
      <c r="F188" s="239" t="s">
        <v>292</v>
      </c>
      <c r="G188" s="237"/>
      <c r="H188" s="240">
        <v>39.299999999999997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6" t="s">
        <v>155</v>
      </c>
      <c r="AU188" s="246" t="s">
        <v>82</v>
      </c>
      <c r="AV188" s="14" t="s">
        <v>82</v>
      </c>
      <c r="AW188" s="14" t="s">
        <v>33</v>
      </c>
      <c r="AX188" s="14" t="s">
        <v>80</v>
      </c>
      <c r="AY188" s="246" t="s">
        <v>140</v>
      </c>
    </row>
    <row r="189" s="2" customFormat="1" ht="16.5" customHeight="1">
      <c r="A189" s="41"/>
      <c r="B189" s="42"/>
      <c r="C189" s="258" t="s">
        <v>293</v>
      </c>
      <c r="D189" s="258" t="s">
        <v>236</v>
      </c>
      <c r="E189" s="259" t="s">
        <v>294</v>
      </c>
      <c r="F189" s="260" t="s">
        <v>295</v>
      </c>
      <c r="G189" s="261" t="s">
        <v>239</v>
      </c>
      <c r="H189" s="262">
        <v>3.1440000000000001</v>
      </c>
      <c r="I189" s="263"/>
      <c r="J189" s="264">
        <f>ROUND(I189*H189,2)</f>
        <v>0</v>
      </c>
      <c r="K189" s="260" t="s">
        <v>146</v>
      </c>
      <c r="L189" s="265"/>
      <c r="M189" s="266" t="s">
        <v>19</v>
      </c>
      <c r="N189" s="267" t="s">
        <v>43</v>
      </c>
      <c r="O189" s="87"/>
      <c r="P189" s="216">
        <f>O189*H189</f>
        <v>0</v>
      </c>
      <c r="Q189" s="216">
        <v>1</v>
      </c>
      <c r="R189" s="216">
        <f>Q189*H189</f>
        <v>3.1440000000000001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198</v>
      </c>
      <c r="AT189" s="218" t="s">
        <v>236</v>
      </c>
      <c r="AU189" s="218" t="s">
        <v>82</v>
      </c>
      <c r="AY189" s="20" t="s">
        <v>140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80</v>
      </c>
      <c r="BK189" s="219">
        <f>ROUND(I189*H189,2)</f>
        <v>0</v>
      </c>
      <c r="BL189" s="20" t="s">
        <v>147</v>
      </c>
      <c r="BM189" s="218" t="s">
        <v>296</v>
      </c>
    </row>
    <row r="190" s="14" customFormat="1">
      <c r="A190" s="14"/>
      <c r="B190" s="236"/>
      <c r="C190" s="237"/>
      <c r="D190" s="227" t="s">
        <v>155</v>
      </c>
      <c r="E190" s="238" t="s">
        <v>19</v>
      </c>
      <c r="F190" s="239" t="s">
        <v>297</v>
      </c>
      <c r="G190" s="237"/>
      <c r="H190" s="240">
        <v>3.1440000000000001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6" t="s">
        <v>155</v>
      </c>
      <c r="AU190" s="246" t="s">
        <v>82</v>
      </c>
      <c r="AV190" s="14" t="s">
        <v>82</v>
      </c>
      <c r="AW190" s="14" t="s">
        <v>33</v>
      </c>
      <c r="AX190" s="14" t="s">
        <v>80</v>
      </c>
      <c r="AY190" s="246" t="s">
        <v>140</v>
      </c>
    </row>
    <row r="191" s="12" customFormat="1" ht="22.8" customHeight="1">
      <c r="A191" s="12"/>
      <c r="B191" s="191"/>
      <c r="C191" s="192"/>
      <c r="D191" s="193" t="s">
        <v>71</v>
      </c>
      <c r="E191" s="205" t="s">
        <v>82</v>
      </c>
      <c r="F191" s="205" t="s">
        <v>298</v>
      </c>
      <c r="G191" s="192"/>
      <c r="H191" s="192"/>
      <c r="I191" s="195"/>
      <c r="J191" s="206">
        <f>BK191</f>
        <v>0</v>
      </c>
      <c r="K191" s="192"/>
      <c r="L191" s="197"/>
      <c r="M191" s="198"/>
      <c r="N191" s="199"/>
      <c r="O191" s="199"/>
      <c r="P191" s="200">
        <f>SUM(P192:P200)</f>
        <v>0</v>
      </c>
      <c r="Q191" s="199"/>
      <c r="R191" s="200">
        <f>SUM(R192:R200)</f>
        <v>9.7685980099999981</v>
      </c>
      <c r="S191" s="199"/>
      <c r="T191" s="201">
        <f>SUM(T192:T200)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2" t="s">
        <v>80</v>
      </c>
      <c r="AT191" s="203" t="s">
        <v>71</v>
      </c>
      <c r="AU191" s="203" t="s">
        <v>80</v>
      </c>
      <c r="AY191" s="202" t="s">
        <v>140</v>
      </c>
      <c r="BK191" s="204">
        <f>SUM(BK192:BK200)</f>
        <v>0</v>
      </c>
    </row>
    <row r="192" s="2" customFormat="1" ht="16.5" customHeight="1">
      <c r="A192" s="41"/>
      <c r="B192" s="42"/>
      <c r="C192" s="207" t="s">
        <v>299</v>
      </c>
      <c r="D192" s="207" t="s">
        <v>142</v>
      </c>
      <c r="E192" s="208" t="s">
        <v>300</v>
      </c>
      <c r="F192" s="209" t="s">
        <v>301</v>
      </c>
      <c r="G192" s="210" t="s">
        <v>185</v>
      </c>
      <c r="H192" s="211">
        <v>0.999</v>
      </c>
      <c r="I192" s="212"/>
      <c r="J192" s="213">
        <f>ROUND(I192*H192,2)</f>
        <v>0</v>
      </c>
      <c r="K192" s="209" t="s">
        <v>146</v>
      </c>
      <c r="L192" s="47"/>
      <c r="M192" s="214" t="s">
        <v>19</v>
      </c>
      <c r="N192" s="215" t="s">
        <v>43</v>
      </c>
      <c r="O192" s="87"/>
      <c r="P192" s="216">
        <f>O192*H192</f>
        <v>0</v>
      </c>
      <c r="Q192" s="216">
        <v>2.1600000000000001</v>
      </c>
      <c r="R192" s="216">
        <f>Q192*H192</f>
        <v>2.1578400000000002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147</v>
      </c>
      <c r="AT192" s="218" t="s">
        <v>142</v>
      </c>
      <c r="AU192" s="218" t="s">
        <v>82</v>
      </c>
      <c r="AY192" s="20" t="s">
        <v>140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80</v>
      </c>
      <c r="BK192" s="219">
        <f>ROUND(I192*H192,2)</f>
        <v>0</v>
      </c>
      <c r="BL192" s="20" t="s">
        <v>147</v>
      </c>
      <c r="BM192" s="218" t="s">
        <v>302</v>
      </c>
    </row>
    <row r="193" s="2" customFormat="1">
      <c r="A193" s="41"/>
      <c r="B193" s="42"/>
      <c r="C193" s="43"/>
      <c r="D193" s="220" t="s">
        <v>149</v>
      </c>
      <c r="E193" s="43"/>
      <c r="F193" s="221" t="s">
        <v>303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149</v>
      </c>
      <c r="AU193" s="20" t="s">
        <v>82</v>
      </c>
    </row>
    <row r="194" s="14" customFormat="1">
      <c r="A194" s="14"/>
      <c r="B194" s="236"/>
      <c r="C194" s="237"/>
      <c r="D194" s="227" t="s">
        <v>155</v>
      </c>
      <c r="E194" s="238" t="s">
        <v>19</v>
      </c>
      <c r="F194" s="239" t="s">
        <v>304</v>
      </c>
      <c r="G194" s="237"/>
      <c r="H194" s="240">
        <v>0.999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155</v>
      </c>
      <c r="AU194" s="246" t="s">
        <v>82</v>
      </c>
      <c r="AV194" s="14" t="s">
        <v>82</v>
      </c>
      <c r="AW194" s="14" t="s">
        <v>33</v>
      </c>
      <c r="AX194" s="14" t="s">
        <v>80</v>
      </c>
      <c r="AY194" s="246" t="s">
        <v>140</v>
      </c>
    </row>
    <row r="195" s="2" customFormat="1" ht="21.75" customHeight="1">
      <c r="A195" s="41"/>
      <c r="B195" s="42"/>
      <c r="C195" s="207" t="s">
        <v>305</v>
      </c>
      <c r="D195" s="207" t="s">
        <v>142</v>
      </c>
      <c r="E195" s="208" t="s">
        <v>306</v>
      </c>
      <c r="F195" s="209" t="s">
        <v>307</v>
      </c>
      <c r="G195" s="210" t="s">
        <v>185</v>
      </c>
      <c r="H195" s="211">
        <v>2.9969999999999999</v>
      </c>
      <c r="I195" s="212"/>
      <c r="J195" s="213">
        <f>ROUND(I195*H195,2)</f>
        <v>0</v>
      </c>
      <c r="K195" s="209" t="s">
        <v>146</v>
      </c>
      <c r="L195" s="47"/>
      <c r="M195" s="214" t="s">
        <v>19</v>
      </c>
      <c r="N195" s="215" t="s">
        <v>43</v>
      </c>
      <c r="O195" s="87"/>
      <c r="P195" s="216">
        <f>O195*H195</f>
        <v>0</v>
      </c>
      <c r="Q195" s="216">
        <v>2.5018699999999998</v>
      </c>
      <c r="R195" s="216">
        <f>Q195*H195</f>
        <v>7.4981043899999991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147</v>
      </c>
      <c r="AT195" s="218" t="s">
        <v>142</v>
      </c>
      <c r="AU195" s="218" t="s">
        <v>82</v>
      </c>
      <c r="AY195" s="20" t="s">
        <v>140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80</v>
      </c>
      <c r="BK195" s="219">
        <f>ROUND(I195*H195,2)</f>
        <v>0</v>
      </c>
      <c r="BL195" s="20" t="s">
        <v>147</v>
      </c>
      <c r="BM195" s="218" t="s">
        <v>308</v>
      </c>
    </row>
    <row r="196" s="2" customFormat="1">
      <c r="A196" s="41"/>
      <c r="B196" s="42"/>
      <c r="C196" s="43"/>
      <c r="D196" s="220" t="s">
        <v>149</v>
      </c>
      <c r="E196" s="43"/>
      <c r="F196" s="221" t="s">
        <v>309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149</v>
      </c>
      <c r="AU196" s="20" t="s">
        <v>82</v>
      </c>
    </row>
    <row r="197" s="14" customFormat="1">
      <c r="A197" s="14"/>
      <c r="B197" s="236"/>
      <c r="C197" s="237"/>
      <c r="D197" s="227" t="s">
        <v>155</v>
      </c>
      <c r="E197" s="238" t="s">
        <v>19</v>
      </c>
      <c r="F197" s="239" t="s">
        <v>310</v>
      </c>
      <c r="G197" s="237"/>
      <c r="H197" s="240">
        <v>2.9969999999999999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6" t="s">
        <v>155</v>
      </c>
      <c r="AU197" s="246" t="s">
        <v>82</v>
      </c>
      <c r="AV197" s="14" t="s">
        <v>82</v>
      </c>
      <c r="AW197" s="14" t="s">
        <v>33</v>
      </c>
      <c r="AX197" s="14" t="s">
        <v>80</v>
      </c>
      <c r="AY197" s="246" t="s">
        <v>140</v>
      </c>
    </row>
    <row r="198" s="2" customFormat="1" ht="16.5" customHeight="1">
      <c r="A198" s="41"/>
      <c r="B198" s="42"/>
      <c r="C198" s="207" t="s">
        <v>311</v>
      </c>
      <c r="D198" s="207" t="s">
        <v>142</v>
      </c>
      <c r="E198" s="208" t="s">
        <v>312</v>
      </c>
      <c r="F198" s="209" t="s">
        <v>313</v>
      </c>
      <c r="G198" s="210" t="s">
        <v>239</v>
      </c>
      <c r="H198" s="211">
        <v>0.106</v>
      </c>
      <c r="I198" s="212"/>
      <c r="J198" s="213">
        <f>ROUND(I198*H198,2)</f>
        <v>0</v>
      </c>
      <c r="K198" s="209" t="s">
        <v>146</v>
      </c>
      <c r="L198" s="47"/>
      <c r="M198" s="214" t="s">
        <v>19</v>
      </c>
      <c r="N198" s="215" t="s">
        <v>43</v>
      </c>
      <c r="O198" s="87"/>
      <c r="P198" s="216">
        <f>O198*H198</f>
        <v>0</v>
      </c>
      <c r="Q198" s="216">
        <v>1.06277</v>
      </c>
      <c r="R198" s="216">
        <f>Q198*H198</f>
        <v>0.11265362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147</v>
      </c>
      <c r="AT198" s="218" t="s">
        <v>142</v>
      </c>
      <c r="AU198" s="218" t="s">
        <v>82</v>
      </c>
      <c r="AY198" s="20" t="s">
        <v>140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80</v>
      </c>
      <c r="BK198" s="219">
        <f>ROUND(I198*H198,2)</f>
        <v>0</v>
      </c>
      <c r="BL198" s="20" t="s">
        <v>147</v>
      </c>
      <c r="BM198" s="218" t="s">
        <v>314</v>
      </c>
    </row>
    <row r="199" s="2" customFormat="1">
      <c r="A199" s="41"/>
      <c r="B199" s="42"/>
      <c r="C199" s="43"/>
      <c r="D199" s="220" t="s">
        <v>149</v>
      </c>
      <c r="E199" s="43"/>
      <c r="F199" s="221" t="s">
        <v>315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149</v>
      </c>
      <c r="AU199" s="20" t="s">
        <v>82</v>
      </c>
    </row>
    <row r="200" s="14" customFormat="1">
      <c r="A200" s="14"/>
      <c r="B200" s="236"/>
      <c r="C200" s="237"/>
      <c r="D200" s="227" t="s">
        <v>155</v>
      </c>
      <c r="E200" s="238" t="s">
        <v>19</v>
      </c>
      <c r="F200" s="239" t="s">
        <v>316</v>
      </c>
      <c r="G200" s="237"/>
      <c r="H200" s="240">
        <v>0.106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155</v>
      </c>
      <c r="AU200" s="246" t="s">
        <v>82</v>
      </c>
      <c r="AV200" s="14" t="s">
        <v>82</v>
      </c>
      <c r="AW200" s="14" t="s">
        <v>33</v>
      </c>
      <c r="AX200" s="14" t="s">
        <v>80</v>
      </c>
      <c r="AY200" s="246" t="s">
        <v>140</v>
      </c>
    </row>
    <row r="201" s="12" customFormat="1" ht="22.8" customHeight="1">
      <c r="A201" s="12"/>
      <c r="B201" s="191"/>
      <c r="C201" s="192"/>
      <c r="D201" s="193" t="s">
        <v>71</v>
      </c>
      <c r="E201" s="205" t="s">
        <v>169</v>
      </c>
      <c r="F201" s="205" t="s">
        <v>317</v>
      </c>
      <c r="G201" s="192"/>
      <c r="H201" s="192"/>
      <c r="I201" s="195"/>
      <c r="J201" s="206">
        <f>BK201</f>
        <v>0</v>
      </c>
      <c r="K201" s="192"/>
      <c r="L201" s="197"/>
      <c r="M201" s="198"/>
      <c r="N201" s="199"/>
      <c r="O201" s="199"/>
      <c r="P201" s="200">
        <f>SUM(P202:P239)</f>
        <v>0</v>
      </c>
      <c r="Q201" s="199"/>
      <c r="R201" s="200">
        <f>SUM(R202:R239)</f>
        <v>26.133583000000002</v>
      </c>
      <c r="S201" s="199"/>
      <c r="T201" s="201">
        <f>SUM(T202:T239)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2" t="s">
        <v>80</v>
      </c>
      <c r="AT201" s="203" t="s">
        <v>71</v>
      </c>
      <c r="AU201" s="203" t="s">
        <v>80</v>
      </c>
      <c r="AY201" s="202" t="s">
        <v>140</v>
      </c>
      <c r="BK201" s="204">
        <f>SUM(BK202:BK239)</f>
        <v>0</v>
      </c>
    </row>
    <row r="202" s="2" customFormat="1" ht="21.75" customHeight="1">
      <c r="A202" s="41"/>
      <c r="B202" s="42"/>
      <c r="C202" s="207" t="s">
        <v>318</v>
      </c>
      <c r="D202" s="207" t="s">
        <v>142</v>
      </c>
      <c r="E202" s="208" t="s">
        <v>319</v>
      </c>
      <c r="F202" s="209" t="s">
        <v>320</v>
      </c>
      <c r="G202" s="210" t="s">
        <v>145</v>
      </c>
      <c r="H202" s="211">
        <v>59</v>
      </c>
      <c r="I202" s="212"/>
      <c r="J202" s="213">
        <f>ROUND(I202*H202,2)</f>
        <v>0</v>
      </c>
      <c r="K202" s="209" t="s">
        <v>146</v>
      </c>
      <c r="L202" s="47"/>
      <c r="M202" s="214" t="s">
        <v>19</v>
      </c>
      <c r="N202" s="215" t="s">
        <v>43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147</v>
      </c>
      <c r="AT202" s="218" t="s">
        <v>142</v>
      </c>
      <c r="AU202" s="218" t="s">
        <v>82</v>
      </c>
      <c r="AY202" s="20" t="s">
        <v>140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80</v>
      </c>
      <c r="BK202" s="219">
        <f>ROUND(I202*H202,2)</f>
        <v>0</v>
      </c>
      <c r="BL202" s="20" t="s">
        <v>147</v>
      </c>
      <c r="BM202" s="218" t="s">
        <v>321</v>
      </c>
    </row>
    <row r="203" s="2" customFormat="1">
      <c r="A203" s="41"/>
      <c r="B203" s="42"/>
      <c r="C203" s="43"/>
      <c r="D203" s="220" t="s">
        <v>149</v>
      </c>
      <c r="E203" s="43"/>
      <c r="F203" s="221" t="s">
        <v>322</v>
      </c>
      <c r="G203" s="43"/>
      <c r="H203" s="43"/>
      <c r="I203" s="222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149</v>
      </c>
      <c r="AU203" s="20" t="s">
        <v>82</v>
      </c>
    </row>
    <row r="204" s="13" customFormat="1">
      <c r="A204" s="13"/>
      <c r="B204" s="225"/>
      <c r="C204" s="226"/>
      <c r="D204" s="227" t="s">
        <v>155</v>
      </c>
      <c r="E204" s="228" t="s">
        <v>19</v>
      </c>
      <c r="F204" s="229" t="s">
        <v>188</v>
      </c>
      <c r="G204" s="226"/>
      <c r="H204" s="228" t="s">
        <v>19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155</v>
      </c>
      <c r="AU204" s="235" t="s">
        <v>82</v>
      </c>
      <c r="AV204" s="13" t="s">
        <v>80</v>
      </c>
      <c r="AW204" s="13" t="s">
        <v>33</v>
      </c>
      <c r="AX204" s="13" t="s">
        <v>72</v>
      </c>
      <c r="AY204" s="235" t="s">
        <v>140</v>
      </c>
    </row>
    <row r="205" s="14" customFormat="1">
      <c r="A205" s="14"/>
      <c r="B205" s="236"/>
      <c r="C205" s="237"/>
      <c r="D205" s="227" t="s">
        <v>155</v>
      </c>
      <c r="E205" s="238" t="s">
        <v>19</v>
      </c>
      <c r="F205" s="239" t="s">
        <v>323</v>
      </c>
      <c r="G205" s="237"/>
      <c r="H205" s="240">
        <v>59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155</v>
      </c>
      <c r="AU205" s="246" t="s">
        <v>82</v>
      </c>
      <c r="AV205" s="14" t="s">
        <v>82</v>
      </c>
      <c r="AW205" s="14" t="s">
        <v>33</v>
      </c>
      <c r="AX205" s="14" t="s">
        <v>80</v>
      </c>
      <c r="AY205" s="246" t="s">
        <v>140</v>
      </c>
    </row>
    <row r="206" s="2" customFormat="1" ht="21.75" customHeight="1">
      <c r="A206" s="41"/>
      <c r="B206" s="42"/>
      <c r="C206" s="207" t="s">
        <v>324</v>
      </c>
      <c r="D206" s="207" t="s">
        <v>142</v>
      </c>
      <c r="E206" s="208" t="s">
        <v>325</v>
      </c>
      <c r="F206" s="209" t="s">
        <v>326</v>
      </c>
      <c r="G206" s="210" t="s">
        <v>145</v>
      </c>
      <c r="H206" s="211">
        <v>59</v>
      </c>
      <c r="I206" s="212"/>
      <c r="J206" s="213">
        <f>ROUND(I206*H206,2)</f>
        <v>0</v>
      </c>
      <c r="K206" s="209" t="s">
        <v>146</v>
      </c>
      <c r="L206" s="47"/>
      <c r="M206" s="214" t="s">
        <v>19</v>
      </c>
      <c r="N206" s="215" t="s">
        <v>43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147</v>
      </c>
      <c r="AT206" s="218" t="s">
        <v>142</v>
      </c>
      <c r="AU206" s="218" t="s">
        <v>82</v>
      </c>
      <c r="AY206" s="20" t="s">
        <v>140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80</v>
      </c>
      <c r="BK206" s="219">
        <f>ROUND(I206*H206,2)</f>
        <v>0</v>
      </c>
      <c r="BL206" s="20" t="s">
        <v>147</v>
      </c>
      <c r="BM206" s="218" t="s">
        <v>327</v>
      </c>
    </row>
    <row r="207" s="2" customFormat="1">
      <c r="A207" s="41"/>
      <c r="B207" s="42"/>
      <c r="C207" s="43"/>
      <c r="D207" s="220" t="s">
        <v>149</v>
      </c>
      <c r="E207" s="43"/>
      <c r="F207" s="221" t="s">
        <v>328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149</v>
      </c>
      <c r="AU207" s="20" t="s">
        <v>82</v>
      </c>
    </row>
    <row r="208" s="13" customFormat="1">
      <c r="A208" s="13"/>
      <c r="B208" s="225"/>
      <c r="C208" s="226"/>
      <c r="D208" s="227" t="s">
        <v>155</v>
      </c>
      <c r="E208" s="228" t="s">
        <v>19</v>
      </c>
      <c r="F208" s="229" t="s">
        <v>188</v>
      </c>
      <c r="G208" s="226"/>
      <c r="H208" s="228" t="s">
        <v>19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155</v>
      </c>
      <c r="AU208" s="235" t="s">
        <v>82</v>
      </c>
      <c r="AV208" s="13" t="s">
        <v>80</v>
      </c>
      <c r="AW208" s="13" t="s">
        <v>33</v>
      </c>
      <c r="AX208" s="13" t="s">
        <v>72</v>
      </c>
      <c r="AY208" s="235" t="s">
        <v>140</v>
      </c>
    </row>
    <row r="209" s="14" customFormat="1">
      <c r="A209" s="14"/>
      <c r="B209" s="236"/>
      <c r="C209" s="237"/>
      <c r="D209" s="227" t="s">
        <v>155</v>
      </c>
      <c r="E209" s="238" t="s">
        <v>19</v>
      </c>
      <c r="F209" s="239" t="s">
        <v>323</v>
      </c>
      <c r="G209" s="237"/>
      <c r="H209" s="240">
        <v>59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155</v>
      </c>
      <c r="AU209" s="246" t="s">
        <v>82</v>
      </c>
      <c r="AV209" s="14" t="s">
        <v>82</v>
      </c>
      <c r="AW209" s="14" t="s">
        <v>33</v>
      </c>
      <c r="AX209" s="14" t="s">
        <v>80</v>
      </c>
      <c r="AY209" s="246" t="s">
        <v>140</v>
      </c>
    </row>
    <row r="210" s="2" customFormat="1" ht="21.75" customHeight="1">
      <c r="A210" s="41"/>
      <c r="B210" s="42"/>
      <c r="C210" s="207" t="s">
        <v>329</v>
      </c>
      <c r="D210" s="207" t="s">
        <v>142</v>
      </c>
      <c r="E210" s="208" t="s">
        <v>330</v>
      </c>
      <c r="F210" s="209" t="s">
        <v>331</v>
      </c>
      <c r="G210" s="210" t="s">
        <v>145</v>
      </c>
      <c r="H210" s="211">
        <v>39.5</v>
      </c>
      <c r="I210" s="212"/>
      <c r="J210" s="213">
        <f>ROUND(I210*H210,2)</f>
        <v>0</v>
      </c>
      <c r="K210" s="209" t="s">
        <v>146</v>
      </c>
      <c r="L210" s="47"/>
      <c r="M210" s="214" t="s">
        <v>19</v>
      </c>
      <c r="N210" s="215" t="s">
        <v>43</v>
      </c>
      <c r="O210" s="87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147</v>
      </c>
      <c r="AT210" s="218" t="s">
        <v>142</v>
      </c>
      <c r="AU210" s="218" t="s">
        <v>82</v>
      </c>
      <c r="AY210" s="20" t="s">
        <v>140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80</v>
      </c>
      <c r="BK210" s="219">
        <f>ROUND(I210*H210,2)</f>
        <v>0</v>
      </c>
      <c r="BL210" s="20" t="s">
        <v>147</v>
      </c>
      <c r="BM210" s="218" t="s">
        <v>332</v>
      </c>
    </row>
    <row r="211" s="2" customFormat="1">
      <c r="A211" s="41"/>
      <c r="B211" s="42"/>
      <c r="C211" s="43"/>
      <c r="D211" s="220" t="s">
        <v>149</v>
      </c>
      <c r="E211" s="43"/>
      <c r="F211" s="221" t="s">
        <v>333</v>
      </c>
      <c r="G211" s="43"/>
      <c r="H211" s="43"/>
      <c r="I211" s="222"/>
      <c r="J211" s="43"/>
      <c r="K211" s="43"/>
      <c r="L211" s="47"/>
      <c r="M211" s="223"/>
      <c r="N211" s="22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149</v>
      </c>
      <c r="AU211" s="20" t="s">
        <v>82</v>
      </c>
    </row>
    <row r="212" s="13" customFormat="1">
      <c r="A212" s="13"/>
      <c r="B212" s="225"/>
      <c r="C212" s="226"/>
      <c r="D212" s="227" t="s">
        <v>155</v>
      </c>
      <c r="E212" s="228" t="s">
        <v>19</v>
      </c>
      <c r="F212" s="229" t="s">
        <v>190</v>
      </c>
      <c r="G212" s="226"/>
      <c r="H212" s="228" t="s">
        <v>19</v>
      </c>
      <c r="I212" s="230"/>
      <c r="J212" s="226"/>
      <c r="K212" s="226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155</v>
      </c>
      <c r="AU212" s="235" t="s">
        <v>82</v>
      </c>
      <c r="AV212" s="13" t="s">
        <v>80</v>
      </c>
      <c r="AW212" s="13" t="s">
        <v>33</v>
      </c>
      <c r="AX212" s="13" t="s">
        <v>72</v>
      </c>
      <c r="AY212" s="235" t="s">
        <v>140</v>
      </c>
    </row>
    <row r="213" s="14" customFormat="1">
      <c r="A213" s="14"/>
      <c r="B213" s="236"/>
      <c r="C213" s="237"/>
      <c r="D213" s="227" t="s">
        <v>155</v>
      </c>
      <c r="E213" s="238" t="s">
        <v>19</v>
      </c>
      <c r="F213" s="239" t="s">
        <v>334</v>
      </c>
      <c r="G213" s="237"/>
      <c r="H213" s="240">
        <v>39.5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6" t="s">
        <v>155</v>
      </c>
      <c r="AU213" s="246" t="s">
        <v>82</v>
      </c>
      <c r="AV213" s="14" t="s">
        <v>82</v>
      </c>
      <c r="AW213" s="14" t="s">
        <v>33</v>
      </c>
      <c r="AX213" s="14" t="s">
        <v>80</v>
      </c>
      <c r="AY213" s="246" t="s">
        <v>140</v>
      </c>
    </row>
    <row r="214" s="2" customFormat="1" ht="24.15" customHeight="1">
      <c r="A214" s="41"/>
      <c r="B214" s="42"/>
      <c r="C214" s="207" t="s">
        <v>335</v>
      </c>
      <c r="D214" s="207" t="s">
        <v>142</v>
      </c>
      <c r="E214" s="208" t="s">
        <v>336</v>
      </c>
      <c r="F214" s="209" t="s">
        <v>337</v>
      </c>
      <c r="G214" s="210" t="s">
        <v>145</v>
      </c>
      <c r="H214" s="211">
        <v>4.9000000000000004</v>
      </c>
      <c r="I214" s="212"/>
      <c r="J214" s="213">
        <f>ROUND(I214*H214,2)</f>
        <v>0</v>
      </c>
      <c r="K214" s="209" t="s">
        <v>146</v>
      </c>
      <c r="L214" s="47"/>
      <c r="M214" s="214" t="s">
        <v>19</v>
      </c>
      <c r="N214" s="215" t="s">
        <v>43</v>
      </c>
      <c r="O214" s="87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147</v>
      </c>
      <c r="AT214" s="218" t="s">
        <v>142</v>
      </c>
      <c r="AU214" s="218" t="s">
        <v>82</v>
      </c>
      <c r="AY214" s="20" t="s">
        <v>140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80</v>
      </c>
      <c r="BK214" s="219">
        <f>ROUND(I214*H214,2)</f>
        <v>0</v>
      </c>
      <c r="BL214" s="20" t="s">
        <v>147</v>
      </c>
      <c r="BM214" s="218" t="s">
        <v>338</v>
      </c>
    </row>
    <row r="215" s="2" customFormat="1">
      <c r="A215" s="41"/>
      <c r="B215" s="42"/>
      <c r="C215" s="43"/>
      <c r="D215" s="220" t="s">
        <v>149</v>
      </c>
      <c r="E215" s="43"/>
      <c r="F215" s="221" t="s">
        <v>339</v>
      </c>
      <c r="G215" s="43"/>
      <c r="H215" s="43"/>
      <c r="I215" s="222"/>
      <c r="J215" s="43"/>
      <c r="K215" s="43"/>
      <c r="L215" s="47"/>
      <c r="M215" s="223"/>
      <c r="N215" s="22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149</v>
      </c>
      <c r="AU215" s="20" t="s">
        <v>82</v>
      </c>
    </row>
    <row r="216" s="13" customFormat="1">
      <c r="A216" s="13"/>
      <c r="B216" s="225"/>
      <c r="C216" s="226"/>
      <c r="D216" s="227" t="s">
        <v>155</v>
      </c>
      <c r="E216" s="228" t="s">
        <v>19</v>
      </c>
      <c r="F216" s="229" t="s">
        <v>340</v>
      </c>
      <c r="G216" s="226"/>
      <c r="H216" s="228" t="s">
        <v>19</v>
      </c>
      <c r="I216" s="230"/>
      <c r="J216" s="226"/>
      <c r="K216" s="226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155</v>
      </c>
      <c r="AU216" s="235" t="s">
        <v>82</v>
      </c>
      <c r="AV216" s="13" t="s">
        <v>80</v>
      </c>
      <c r="AW216" s="13" t="s">
        <v>33</v>
      </c>
      <c r="AX216" s="13" t="s">
        <v>72</v>
      </c>
      <c r="AY216" s="235" t="s">
        <v>140</v>
      </c>
    </row>
    <row r="217" s="14" customFormat="1">
      <c r="A217" s="14"/>
      <c r="B217" s="236"/>
      <c r="C217" s="237"/>
      <c r="D217" s="227" t="s">
        <v>155</v>
      </c>
      <c r="E217" s="238" t="s">
        <v>19</v>
      </c>
      <c r="F217" s="239" t="s">
        <v>157</v>
      </c>
      <c r="G217" s="237"/>
      <c r="H217" s="240">
        <v>4.9000000000000004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6" t="s">
        <v>155</v>
      </c>
      <c r="AU217" s="246" t="s">
        <v>82</v>
      </c>
      <c r="AV217" s="14" t="s">
        <v>82</v>
      </c>
      <c r="AW217" s="14" t="s">
        <v>33</v>
      </c>
      <c r="AX217" s="14" t="s">
        <v>80</v>
      </c>
      <c r="AY217" s="246" t="s">
        <v>140</v>
      </c>
    </row>
    <row r="218" s="2" customFormat="1" ht="16.5" customHeight="1">
      <c r="A218" s="41"/>
      <c r="B218" s="42"/>
      <c r="C218" s="207" t="s">
        <v>341</v>
      </c>
      <c r="D218" s="207" t="s">
        <v>142</v>
      </c>
      <c r="E218" s="208" t="s">
        <v>342</v>
      </c>
      <c r="F218" s="209" t="s">
        <v>343</v>
      </c>
      <c r="G218" s="210" t="s">
        <v>145</v>
      </c>
      <c r="H218" s="211">
        <v>4.9000000000000004</v>
      </c>
      <c r="I218" s="212"/>
      <c r="J218" s="213">
        <f>ROUND(I218*H218,2)</f>
        <v>0</v>
      </c>
      <c r="K218" s="209" t="s">
        <v>146</v>
      </c>
      <c r="L218" s="47"/>
      <c r="M218" s="214" t="s">
        <v>19</v>
      </c>
      <c r="N218" s="215" t="s">
        <v>43</v>
      </c>
      <c r="O218" s="87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147</v>
      </c>
      <c r="AT218" s="218" t="s">
        <v>142</v>
      </c>
      <c r="AU218" s="218" t="s">
        <v>82</v>
      </c>
      <c r="AY218" s="20" t="s">
        <v>140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80</v>
      </c>
      <c r="BK218" s="219">
        <f>ROUND(I218*H218,2)</f>
        <v>0</v>
      </c>
      <c r="BL218" s="20" t="s">
        <v>147</v>
      </c>
      <c r="BM218" s="218" t="s">
        <v>344</v>
      </c>
    </row>
    <row r="219" s="2" customFormat="1">
      <c r="A219" s="41"/>
      <c r="B219" s="42"/>
      <c r="C219" s="43"/>
      <c r="D219" s="220" t="s">
        <v>149</v>
      </c>
      <c r="E219" s="43"/>
      <c r="F219" s="221" t="s">
        <v>345</v>
      </c>
      <c r="G219" s="43"/>
      <c r="H219" s="43"/>
      <c r="I219" s="222"/>
      <c r="J219" s="43"/>
      <c r="K219" s="43"/>
      <c r="L219" s="47"/>
      <c r="M219" s="223"/>
      <c r="N219" s="22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149</v>
      </c>
      <c r="AU219" s="20" t="s">
        <v>82</v>
      </c>
    </row>
    <row r="220" s="13" customFormat="1">
      <c r="A220" s="13"/>
      <c r="B220" s="225"/>
      <c r="C220" s="226"/>
      <c r="D220" s="227" t="s">
        <v>155</v>
      </c>
      <c r="E220" s="228" t="s">
        <v>19</v>
      </c>
      <c r="F220" s="229" t="s">
        <v>340</v>
      </c>
      <c r="G220" s="226"/>
      <c r="H220" s="228" t="s">
        <v>19</v>
      </c>
      <c r="I220" s="230"/>
      <c r="J220" s="226"/>
      <c r="K220" s="226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155</v>
      </c>
      <c r="AU220" s="235" t="s">
        <v>82</v>
      </c>
      <c r="AV220" s="13" t="s">
        <v>80</v>
      </c>
      <c r="AW220" s="13" t="s">
        <v>33</v>
      </c>
      <c r="AX220" s="13" t="s">
        <v>72</v>
      </c>
      <c r="AY220" s="235" t="s">
        <v>140</v>
      </c>
    </row>
    <row r="221" s="14" customFormat="1">
      <c r="A221" s="14"/>
      <c r="B221" s="236"/>
      <c r="C221" s="237"/>
      <c r="D221" s="227" t="s">
        <v>155</v>
      </c>
      <c r="E221" s="238" t="s">
        <v>19</v>
      </c>
      <c r="F221" s="239" t="s">
        <v>157</v>
      </c>
      <c r="G221" s="237"/>
      <c r="H221" s="240">
        <v>4.9000000000000004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6" t="s">
        <v>155</v>
      </c>
      <c r="AU221" s="246" t="s">
        <v>82</v>
      </c>
      <c r="AV221" s="14" t="s">
        <v>82</v>
      </c>
      <c r="AW221" s="14" t="s">
        <v>33</v>
      </c>
      <c r="AX221" s="14" t="s">
        <v>80</v>
      </c>
      <c r="AY221" s="246" t="s">
        <v>140</v>
      </c>
    </row>
    <row r="222" s="2" customFormat="1" ht="24.15" customHeight="1">
      <c r="A222" s="41"/>
      <c r="B222" s="42"/>
      <c r="C222" s="207" t="s">
        <v>346</v>
      </c>
      <c r="D222" s="207" t="s">
        <v>142</v>
      </c>
      <c r="E222" s="208" t="s">
        <v>347</v>
      </c>
      <c r="F222" s="209" t="s">
        <v>348</v>
      </c>
      <c r="G222" s="210" t="s">
        <v>145</v>
      </c>
      <c r="H222" s="211">
        <v>4.9000000000000004</v>
      </c>
      <c r="I222" s="212"/>
      <c r="J222" s="213">
        <f>ROUND(I222*H222,2)</f>
        <v>0</v>
      </c>
      <c r="K222" s="209" t="s">
        <v>146</v>
      </c>
      <c r="L222" s="47"/>
      <c r="M222" s="214" t="s">
        <v>19</v>
      </c>
      <c r="N222" s="215" t="s">
        <v>43</v>
      </c>
      <c r="O222" s="87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147</v>
      </c>
      <c r="AT222" s="218" t="s">
        <v>142</v>
      </c>
      <c r="AU222" s="218" t="s">
        <v>82</v>
      </c>
      <c r="AY222" s="20" t="s">
        <v>140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80</v>
      </c>
      <c r="BK222" s="219">
        <f>ROUND(I222*H222,2)</f>
        <v>0</v>
      </c>
      <c r="BL222" s="20" t="s">
        <v>147</v>
      </c>
      <c r="BM222" s="218" t="s">
        <v>349</v>
      </c>
    </row>
    <row r="223" s="2" customFormat="1">
      <c r="A223" s="41"/>
      <c r="B223" s="42"/>
      <c r="C223" s="43"/>
      <c r="D223" s="220" t="s">
        <v>149</v>
      </c>
      <c r="E223" s="43"/>
      <c r="F223" s="221" t="s">
        <v>350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149</v>
      </c>
      <c r="AU223" s="20" t="s">
        <v>82</v>
      </c>
    </row>
    <row r="224" s="13" customFormat="1">
      <c r="A224" s="13"/>
      <c r="B224" s="225"/>
      <c r="C224" s="226"/>
      <c r="D224" s="227" t="s">
        <v>155</v>
      </c>
      <c r="E224" s="228" t="s">
        <v>19</v>
      </c>
      <c r="F224" s="229" t="s">
        <v>340</v>
      </c>
      <c r="G224" s="226"/>
      <c r="H224" s="228" t="s">
        <v>19</v>
      </c>
      <c r="I224" s="230"/>
      <c r="J224" s="226"/>
      <c r="K224" s="226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155</v>
      </c>
      <c r="AU224" s="235" t="s">
        <v>82</v>
      </c>
      <c r="AV224" s="13" t="s">
        <v>80</v>
      </c>
      <c r="AW224" s="13" t="s">
        <v>33</v>
      </c>
      <c r="AX224" s="13" t="s">
        <v>72</v>
      </c>
      <c r="AY224" s="235" t="s">
        <v>140</v>
      </c>
    </row>
    <row r="225" s="14" customFormat="1">
      <c r="A225" s="14"/>
      <c r="B225" s="236"/>
      <c r="C225" s="237"/>
      <c r="D225" s="227" t="s">
        <v>155</v>
      </c>
      <c r="E225" s="238" t="s">
        <v>19</v>
      </c>
      <c r="F225" s="239" t="s">
        <v>157</v>
      </c>
      <c r="G225" s="237"/>
      <c r="H225" s="240">
        <v>4.9000000000000004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155</v>
      </c>
      <c r="AU225" s="246" t="s">
        <v>82</v>
      </c>
      <c r="AV225" s="14" t="s">
        <v>82</v>
      </c>
      <c r="AW225" s="14" t="s">
        <v>33</v>
      </c>
      <c r="AX225" s="14" t="s">
        <v>80</v>
      </c>
      <c r="AY225" s="246" t="s">
        <v>140</v>
      </c>
    </row>
    <row r="226" s="2" customFormat="1" ht="37.8" customHeight="1">
      <c r="A226" s="41"/>
      <c r="B226" s="42"/>
      <c r="C226" s="207" t="s">
        <v>351</v>
      </c>
      <c r="D226" s="207" t="s">
        <v>142</v>
      </c>
      <c r="E226" s="208" t="s">
        <v>352</v>
      </c>
      <c r="F226" s="209" t="s">
        <v>353</v>
      </c>
      <c r="G226" s="210" t="s">
        <v>145</v>
      </c>
      <c r="H226" s="211">
        <v>39.5</v>
      </c>
      <c r="I226" s="212"/>
      <c r="J226" s="213">
        <f>ROUND(I226*H226,2)</f>
        <v>0</v>
      </c>
      <c r="K226" s="209" t="s">
        <v>146</v>
      </c>
      <c r="L226" s="47"/>
      <c r="M226" s="214" t="s">
        <v>19</v>
      </c>
      <c r="N226" s="215" t="s">
        <v>43</v>
      </c>
      <c r="O226" s="87"/>
      <c r="P226" s="216">
        <f>O226*H226</f>
        <v>0</v>
      </c>
      <c r="Q226" s="216">
        <v>0.089219999999999994</v>
      </c>
      <c r="R226" s="216">
        <f>Q226*H226</f>
        <v>3.5241899999999999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147</v>
      </c>
      <c r="AT226" s="218" t="s">
        <v>142</v>
      </c>
      <c r="AU226" s="218" t="s">
        <v>82</v>
      </c>
      <c r="AY226" s="20" t="s">
        <v>140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80</v>
      </c>
      <c r="BK226" s="219">
        <f>ROUND(I226*H226,2)</f>
        <v>0</v>
      </c>
      <c r="BL226" s="20" t="s">
        <v>147</v>
      </c>
      <c r="BM226" s="218" t="s">
        <v>354</v>
      </c>
    </row>
    <row r="227" s="2" customFormat="1">
      <c r="A227" s="41"/>
      <c r="B227" s="42"/>
      <c r="C227" s="43"/>
      <c r="D227" s="220" t="s">
        <v>149</v>
      </c>
      <c r="E227" s="43"/>
      <c r="F227" s="221" t="s">
        <v>355</v>
      </c>
      <c r="G227" s="43"/>
      <c r="H227" s="43"/>
      <c r="I227" s="222"/>
      <c r="J227" s="43"/>
      <c r="K227" s="43"/>
      <c r="L227" s="47"/>
      <c r="M227" s="223"/>
      <c r="N227" s="22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149</v>
      </c>
      <c r="AU227" s="20" t="s">
        <v>82</v>
      </c>
    </row>
    <row r="228" s="13" customFormat="1">
      <c r="A228" s="13"/>
      <c r="B228" s="225"/>
      <c r="C228" s="226"/>
      <c r="D228" s="227" t="s">
        <v>155</v>
      </c>
      <c r="E228" s="228" t="s">
        <v>19</v>
      </c>
      <c r="F228" s="229" t="s">
        <v>190</v>
      </c>
      <c r="G228" s="226"/>
      <c r="H228" s="228" t="s">
        <v>19</v>
      </c>
      <c r="I228" s="230"/>
      <c r="J228" s="226"/>
      <c r="K228" s="226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155</v>
      </c>
      <c r="AU228" s="235" t="s">
        <v>82</v>
      </c>
      <c r="AV228" s="13" t="s">
        <v>80</v>
      </c>
      <c r="AW228" s="13" t="s">
        <v>33</v>
      </c>
      <c r="AX228" s="13" t="s">
        <v>72</v>
      </c>
      <c r="AY228" s="235" t="s">
        <v>140</v>
      </c>
    </row>
    <row r="229" s="14" customFormat="1">
      <c r="A229" s="14"/>
      <c r="B229" s="236"/>
      <c r="C229" s="237"/>
      <c r="D229" s="227" t="s">
        <v>155</v>
      </c>
      <c r="E229" s="238" t="s">
        <v>19</v>
      </c>
      <c r="F229" s="239" t="s">
        <v>334</v>
      </c>
      <c r="G229" s="237"/>
      <c r="H229" s="240">
        <v>39.5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6" t="s">
        <v>155</v>
      </c>
      <c r="AU229" s="246" t="s">
        <v>82</v>
      </c>
      <c r="AV229" s="14" t="s">
        <v>82</v>
      </c>
      <c r="AW229" s="14" t="s">
        <v>33</v>
      </c>
      <c r="AX229" s="14" t="s">
        <v>80</v>
      </c>
      <c r="AY229" s="246" t="s">
        <v>140</v>
      </c>
    </row>
    <row r="230" s="2" customFormat="1" ht="16.5" customHeight="1">
      <c r="A230" s="41"/>
      <c r="B230" s="42"/>
      <c r="C230" s="258" t="s">
        <v>356</v>
      </c>
      <c r="D230" s="258" t="s">
        <v>236</v>
      </c>
      <c r="E230" s="259" t="s">
        <v>357</v>
      </c>
      <c r="F230" s="260" t="s">
        <v>358</v>
      </c>
      <c r="G230" s="261" t="s">
        <v>145</v>
      </c>
      <c r="H230" s="262">
        <v>40.685000000000002</v>
      </c>
      <c r="I230" s="263"/>
      <c r="J230" s="264">
        <f>ROUND(I230*H230,2)</f>
        <v>0</v>
      </c>
      <c r="K230" s="260" t="s">
        <v>146</v>
      </c>
      <c r="L230" s="265"/>
      <c r="M230" s="266" t="s">
        <v>19</v>
      </c>
      <c r="N230" s="267" t="s">
        <v>43</v>
      </c>
      <c r="O230" s="87"/>
      <c r="P230" s="216">
        <f>O230*H230</f>
        <v>0</v>
      </c>
      <c r="Q230" s="216">
        <v>0.13100000000000001</v>
      </c>
      <c r="R230" s="216">
        <f>Q230*H230</f>
        <v>5.3297350000000003</v>
      </c>
      <c r="S230" s="216">
        <v>0</v>
      </c>
      <c r="T230" s="21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8" t="s">
        <v>198</v>
      </c>
      <c r="AT230" s="218" t="s">
        <v>236</v>
      </c>
      <c r="AU230" s="218" t="s">
        <v>82</v>
      </c>
      <c r="AY230" s="20" t="s">
        <v>140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20" t="s">
        <v>80</v>
      </c>
      <c r="BK230" s="219">
        <f>ROUND(I230*H230,2)</f>
        <v>0</v>
      </c>
      <c r="BL230" s="20" t="s">
        <v>147</v>
      </c>
      <c r="BM230" s="218" t="s">
        <v>359</v>
      </c>
    </row>
    <row r="231" s="14" customFormat="1">
      <c r="A231" s="14"/>
      <c r="B231" s="236"/>
      <c r="C231" s="237"/>
      <c r="D231" s="227" t="s">
        <v>155</v>
      </c>
      <c r="E231" s="237"/>
      <c r="F231" s="239" t="s">
        <v>360</v>
      </c>
      <c r="G231" s="237"/>
      <c r="H231" s="240">
        <v>40.685000000000002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6" t="s">
        <v>155</v>
      </c>
      <c r="AU231" s="246" t="s">
        <v>82</v>
      </c>
      <c r="AV231" s="14" t="s">
        <v>82</v>
      </c>
      <c r="AW231" s="14" t="s">
        <v>4</v>
      </c>
      <c r="AX231" s="14" t="s">
        <v>80</v>
      </c>
      <c r="AY231" s="246" t="s">
        <v>140</v>
      </c>
    </row>
    <row r="232" s="2" customFormat="1" ht="44.25" customHeight="1">
      <c r="A232" s="41"/>
      <c r="B232" s="42"/>
      <c r="C232" s="207" t="s">
        <v>361</v>
      </c>
      <c r="D232" s="207" t="s">
        <v>142</v>
      </c>
      <c r="E232" s="208" t="s">
        <v>362</v>
      </c>
      <c r="F232" s="209" t="s">
        <v>363</v>
      </c>
      <c r="G232" s="210" t="s">
        <v>145</v>
      </c>
      <c r="H232" s="211">
        <v>59</v>
      </c>
      <c r="I232" s="212"/>
      <c r="J232" s="213">
        <f>ROUND(I232*H232,2)</f>
        <v>0</v>
      </c>
      <c r="K232" s="209" t="s">
        <v>146</v>
      </c>
      <c r="L232" s="47"/>
      <c r="M232" s="214" t="s">
        <v>19</v>
      </c>
      <c r="N232" s="215" t="s">
        <v>43</v>
      </c>
      <c r="O232" s="87"/>
      <c r="P232" s="216">
        <f>O232*H232</f>
        <v>0</v>
      </c>
      <c r="Q232" s="216">
        <v>0.11162</v>
      </c>
      <c r="R232" s="216">
        <f>Q232*H232</f>
        <v>6.5855800000000002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147</v>
      </c>
      <c r="AT232" s="218" t="s">
        <v>142</v>
      </c>
      <c r="AU232" s="218" t="s">
        <v>82</v>
      </c>
      <c r="AY232" s="20" t="s">
        <v>140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80</v>
      </c>
      <c r="BK232" s="219">
        <f>ROUND(I232*H232,2)</f>
        <v>0</v>
      </c>
      <c r="BL232" s="20" t="s">
        <v>147</v>
      </c>
      <c r="BM232" s="218" t="s">
        <v>364</v>
      </c>
    </row>
    <row r="233" s="2" customFormat="1">
      <c r="A233" s="41"/>
      <c r="B233" s="42"/>
      <c r="C233" s="43"/>
      <c r="D233" s="220" t="s">
        <v>149</v>
      </c>
      <c r="E233" s="43"/>
      <c r="F233" s="221" t="s">
        <v>365</v>
      </c>
      <c r="G233" s="43"/>
      <c r="H233" s="43"/>
      <c r="I233" s="222"/>
      <c r="J233" s="43"/>
      <c r="K233" s="43"/>
      <c r="L233" s="47"/>
      <c r="M233" s="223"/>
      <c r="N233" s="22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149</v>
      </c>
      <c r="AU233" s="20" t="s">
        <v>82</v>
      </c>
    </row>
    <row r="234" s="13" customFormat="1">
      <c r="A234" s="13"/>
      <c r="B234" s="225"/>
      <c r="C234" s="226"/>
      <c r="D234" s="227" t="s">
        <v>155</v>
      </c>
      <c r="E234" s="228" t="s">
        <v>19</v>
      </c>
      <c r="F234" s="229" t="s">
        <v>188</v>
      </c>
      <c r="G234" s="226"/>
      <c r="H234" s="228" t="s">
        <v>19</v>
      </c>
      <c r="I234" s="230"/>
      <c r="J234" s="226"/>
      <c r="K234" s="226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155</v>
      </c>
      <c r="AU234" s="235" t="s">
        <v>82</v>
      </c>
      <c r="AV234" s="13" t="s">
        <v>80</v>
      </c>
      <c r="AW234" s="13" t="s">
        <v>33</v>
      </c>
      <c r="AX234" s="13" t="s">
        <v>72</v>
      </c>
      <c r="AY234" s="235" t="s">
        <v>140</v>
      </c>
    </row>
    <row r="235" s="14" customFormat="1">
      <c r="A235" s="14"/>
      <c r="B235" s="236"/>
      <c r="C235" s="237"/>
      <c r="D235" s="227" t="s">
        <v>155</v>
      </c>
      <c r="E235" s="238" t="s">
        <v>19</v>
      </c>
      <c r="F235" s="239" t="s">
        <v>323</v>
      </c>
      <c r="G235" s="237"/>
      <c r="H235" s="240">
        <v>59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6" t="s">
        <v>155</v>
      </c>
      <c r="AU235" s="246" t="s">
        <v>82</v>
      </c>
      <c r="AV235" s="14" t="s">
        <v>82</v>
      </c>
      <c r="AW235" s="14" t="s">
        <v>33</v>
      </c>
      <c r="AX235" s="14" t="s">
        <v>80</v>
      </c>
      <c r="AY235" s="246" t="s">
        <v>140</v>
      </c>
    </row>
    <row r="236" s="2" customFormat="1" ht="16.5" customHeight="1">
      <c r="A236" s="41"/>
      <c r="B236" s="42"/>
      <c r="C236" s="258" t="s">
        <v>366</v>
      </c>
      <c r="D236" s="258" t="s">
        <v>236</v>
      </c>
      <c r="E236" s="259" t="s">
        <v>367</v>
      </c>
      <c r="F236" s="260" t="s">
        <v>368</v>
      </c>
      <c r="G236" s="261" t="s">
        <v>145</v>
      </c>
      <c r="H236" s="262">
        <v>59.328000000000003</v>
      </c>
      <c r="I236" s="263"/>
      <c r="J236" s="264">
        <f>ROUND(I236*H236,2)</f>
        <v>0</v>
      </c>
      <c r="K236" s="260" t="s">
        <v>146</v>
      </c>
      <c r="L236" s="265"/>
      <c r="M236" s="266" t="s">
        <v>19</v>
      </c>
      <c r="N236" s="267" t="s">
        <v>43</v>
      </c>
      <c r="O236" s="87"/>
      <c r="P236" s="216">
        <f>O236*H236</f>
        <v>0</v>
      </c>
      <c r="Q236" s="216">
        <v>0.17599999999999999</v>
      </c>
      <c r="R236" s="216">
        <f>Q236*H236</f>
        <v>10.441728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198</v>
      </c>
      <c r="AT236" s="218" t="s">
        <v>236</v>
      </c>
      <c r="AU236" s="218" t="s">
        <v>82</v>
      </c>
      <c r="AY236" s="20" t="s">
        <v>140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80</v>
      </c>
      <c r="BK236" s="219">
        <f>ROUND(I236*H236,2)</f>
        <v>0</v>
      </c>
      <c r="BL236" s="20" t="s">
        <v>147</v>
      </c>
      <c r="BM236" s="218" t="s">
        <v>369</v>
      </c>
    </row>
    <row r="237" s="14" customFormat="1">
      <c r="A237" s="14"/>
      <c r="B237" s="236"/>
      <c r="C237" s="237"/>
      <c r="D237" s="227" t="s">
        <v>155</v>
      </c>
      <c r="E237" s="237"/>
      <c r="F237" s="239" t="s">
        <v>370</v>
      </c>
      <c r="G237" s="237"/>
      <c r="H237" s="240">
        <v>59.328000000000003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6" t="s">
        <v>155</v>
      </c>
      <c r="AU237" s="246" t="s">
        <v>82</v>
      </c>
      <c r="AV237" s="14" t="s">
        <v>82</v>
      </c>
      <c r="AW237" s="14" t="s">
        <v>4</v>
      </c>
      <c r="AX237" s="14" t="s">
        <v>80</v>
      </c>
      <c r="AY237" s="246" t="s">
        <v>140</v>
      </c>
    </row>
    <row r="238" s="2" customFormat="1" ht="16.5" customHeight="1">
      <c r="A238" s="41"/>
      <c r="B238" s="42"/>
      <c r="C238" s="258" t="s">
        <v>371</v>
      </c>
      <c r="D238" s="258" t="s">
        <v>236</v>
      </c>
      <c r="E238" s="259" t="s">
        <v>372</v>
      </c>
      <c r="F238" s="260" t="s">
        <v>373</v>
      </c>
      <c r="G238" s="261" t="s">
        <v>145</v>
      </c>
      <c r="H238" s="262">
        <v>1.442</v>
      </c>
      <c r="I238" s="263"/>
      <c r="J238" s="264">
        <f>ROUND(I238*H238,2)</f>
        <v>0</v>
      </c>
      <c r="K238" s="260" t="s">
        <v>146</v>
      </c>
      <c r="L238" s="265"/>
      <c r="M238" s="266" t="s">
        <v>19</v>
      </c>
      <c r="N238" s="267" t="s">
        <v>43</v>
      </c>
      <c r="O238" s="87"/>
      <c r="P238" s="216">
        <f>O238*H238</f>
        <v>0</v>
      </c>
      <c r="Q238" s="216">
        <v>0.17499999999999999</v>
      </c>
      <c r="R238" s="216">
        <f>Q238*H238</f>
        <v>0.25234999999999996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198</v>
      </c>
      <c r="AT238" s="218" t="s">
        <v>236</v>
      </c>
      <c r="AU238" s="218" t="s">
        <v>82</v>
      </c>
      <c r="AY238" s="20" t="s">
        <v>140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80</v>
      </c>
      <c r="BK238" s="219">
        <f>ROUND(I238*H238,2)</f>
        <v>0</v>
      </c>
      <c r="BL238" s="20" t="s">
        <v>147</v>
      </c>
      <c r="BM238" s="218" t="s">
        <v>374</v>
      </c>
    </row>
    <row r="239" s="14" customFormat="1">
      <c r="A239" s="14"/>
      <c r="B239" s="236"/>
      <c r="C239" s="237"/>
      <c r="D239" s="227" t="s">
        <v>155</v>
      </c>
      <c r="E239" s="237"/>
      <c r="F239" s="239" t="s">
        <v>375</v>
      </c>
      <c r="G239" s="237"/>
      <c r="H239" s="240">
        <v>1.442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6" t="s">
        <v>155</v>
      </c>
      <c r="AU239" s="246" t="s">
        <v>82</v>
      </c>
      <c r="AV239" s="14" t="s">
        <v>82</v>
      </c>
      <c r="AW239" s="14" t="s">
        <v>4</v>
      </c>
      <c r="AX239" s="14" t="s">
        <v>80</v>
      </c>
      <c r="AY239" s="246" t="s">
        <v>140</v>
      </c>
    </row>
    <row r="240" s="12" customFormat="1" ht="22.8" customHeight="1">
      <c r="A240" s="12"/>
      <c r="B240" s="191"/>
      <c r="C240" s="192"/>
      <c r="D240" s="193" t="s">
        <v>71</v>
      </c>
      <c r="E240" s="205" t="s">
        <v>205</v>
      </c>
      <c r="F240" s="205" t="s">
        <v>376</v>
      </c>
      <c r="G240" s="192"/>
      <c r="H240" s="192"/>
      <c r="I240" s="195"/>
      <c r="J240" s="206">
        <f>BK240</f>
        <v>0</v>
      </c>
      <c r="K240" s="192"/>
      <c r="L240" s="197"/>
      <c r="M240" s="198"/>
      <c r="N240" s="199"/>
      <c r="O240" s="199"/>
      <c r="P240" s="200">
        <f>SUM(P241:P298)</f>
        <v>0</v>
      </c>
      <c r="Q240" s="199"/>
      <c r="R240" s="200">
        <f>SUM(R241:R298)</f>
        <v>7.938435300000001</v>
      </c>
      <c r="S240" s="199"/>
      <c r="T240" s="201">
        <f>SUM(T241:T298)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2" t="s">
        <v>80</v>
      </c>
      <c r="AT240" s="203" t="s">
        <v>71</v>
      </c>
      <c r="AU240" s="203" t="s">
        <v>80</v>
      </c>
      <c r="AY240" s="202" t="s">
        <v>140</v>
      </c>
      <c r="BK240" s="204">
        <f>SUM(BK241:BK298)</f>
        <v>0</v>
      </c>
    </row>
    <row r="241" s="2" customFormat="1" ht="16.5" customHeight="1">
      <c r="A241" s="41"/>
      <c r="B241" s="42"/>
      <c r="C241" s="207" t="s">
        <v>377</v>
      </c>
      <c r="D241" s="207" t="s">
        <v>142</v>
      </c>
      <c r="E241" s="208" t="s">
        <v>378</v>
      </c>
      <c r="F241" s="209" t="s">
        <v>379</v>
      </c>
      <c r="G241" s="210" t="s">
        <v>380</v>
      </c>
      <c r="H241" s="211">
        <v>2</v>
      </c>
      <c r="I241" s="212"/>
      <c r="J241" s="213">
        <f>ROUND(I241*H241,2)</f>
        <v>0</v>
      </c>
      <c r="K241" s="209" t="s">
        <v>146</v>
      </c>
      <c r="L241" s="47"/>
      <c r="M241" s="214" t="s">
        <v>19</v>
      </c>
      <c r="N241" s="215" t="s">
        <v>43</v>
      </c>
      <c r="O241" s="87"/>
      <c r="P241" s="216">
        <f>O241*H241</f>
        <v>0</v>
      </c>
      <c r="Q241" s="216">
        <v>0.00069999999999999999</v>
      </c>
      <c r="R241" s="216">
        <f>Q241*H241</f>
        <v>0.0014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147</v>
      </c>
      <c r="AT241" s="218" t="s">
        <v>142</v>
      </c>
      <c r="AU241" s="218" t="s">
        <v>82</v>
      </c>
      <c r="AY241" s="20" t="s">
        <v>140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80</v>
      </c>
      <c r="BK241" s="219">
        <f>ROUND(I241*H241,2)</f>
        <v>0</v>
      </c>
      <c r="BL241" s="20" t="s">
        <v>147</v>
      </c>
      <c r="BM241" s="218" t="s">
        <v>381</v>
      </c>
    </row>
    <row r="242" s="2" customFormat="1">
      <c r="A242" s="41"/>
      <c r="B242" s="42"/>
      <c r="C242" s="43"/>
      <c r="D242" s="220" t="s">
        <v>149</v>
      </c>
      <c r="E242" s="43"/>
      <c r="F242" s="221" t="s">
        <v>382</v>
      </c>
      <c r="G242" s="43"/>
      <c r="H242" s="43"/>
      <c r="I242" s="222"/>
      <c r="J242" s="43"/>
      <c r="K242" s="43"/>
      <c r="L242" s="47"/>
      <c r="M242" s="223"/>
      <c r="N242" s="22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149</v>
      </c>
      <c r="AU242" s="20" t="s">
        <v>82</v>
      </c>
    </row>
    <row r="243" s="2" customFormat="1" ht="16.5" customHeight="1">
      <c r="A243" s="41"/>
      <c r="B243" s="42"/>
      <c r="C243" s="258" t="s">
        <v>383</v>
      </c>
      <c r="D243" s="258" t="s">
        <v>236</v>
      </c>
      <c r="E243" s="259" t="s">
        <v>384</v>
      </c>
      <c r="F243" s="260" t="s">
        <v>385</v>
      </c>
      <c r="G243" s="261" t="s">
        <v>380</v>
      </c>
      <c r="H243" s="262">
        <v>1</v>
      </c>
      <c r="I243" s="263"/>
      <c r="J243" s="264">
        <f>ROUND(I243*H243,2)</f>
        <v>0</v>
      </c>
      <c r="K243" s="260" t="s">
        <v>146</v>
      </c>
      <c r="L243" s="265"/>
      <c r="M243" s="266" t="s">
        <v>19</v>
      </c>
      <c r="N243" s="267" t="s">
        <v>43</v>
      </c>
      <c r="O243" s="87"/>
      <c r="P243" s="216">
        <f>O243*H243</f>
        <v>0</v>
      </c>
      <c r="Q243" s="216">
        <v>0.0025000000000000001</v>
      </c>
      <c r="R243" s="216">
        <f>Q243*H243</f>
        <v>0.0025000000000000001</v>
      </c>
      <c r="S243" s="216">
        <v>0</v>
      </c>
      <c r="T243" s="21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8" t="s">
        <v>198</v>
      </c>
      <c r="AT243" s="218" t="s">
        <v>236</v>
      </c>
      <c r="AU243" s="218" t="s">
        <v>82</v>
      </c>
      <c r="AY243" s="20" t="s">
        <v>140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20" t="s">
        <v>80</v>
      </c>
      <c r="BK243" s="219">
        <f>ROUND(I243*H243,2)</f>
        <v>0</v>
      </c>
      <c r="BL243" s="20" t="s">
        <v>147</v>
      </c>
      <c r="BM243" s="218" t="s">
        <v>386</v>
      </c>
    </row>
    <row r="244" s="2" customFormat="1" ht="16.5" customHeight="1">
      <c r="A244" s="41"/>
      <c r="B244" s="42"/>
      <c r="C244" s="258" t="s">
        <v>387</v>
      </c>
      <c r="D244" s="258" t="s">
        <v>236</v>
      </c>
      <c r="E244" s="259" t="s">
        <v>388</v>
      </c>
      <c r="F244" s="260" t="s">
        <v>389</v>
      </c>
      <c r="G244" s="261" t="s">
        <v>380</v>
      </c>
      <c r="H244" s="262">
        <v>1</v>
      </c>
      <c r="I244" s="263"/>
      <c r="J244" s="264">
        <f>ROUND(I244*H244,2)</f>
        <v>0</v>
      </c>
      <c r="K244" s="260" t="s">
        <v>146</v>
      </c>
      <c r="L244" s="265"/>
      <c r="M244" s="266" t="s">
        <v>19</v>
      </c>
      <c r="N244" s="267" t="s">
        <v>43</v>
      </c>
      <c r="O244" s="87"/>
      <c r="P244" s="216">
        <f>O244*H244</f>
        <v>0</v>
      </c>
      <c r="Q244" s="216">
        <v>0.0016999999999999999</v>
      </c>
      <c r="R244" s="216">
        <f>Q244*H244</f>
        <v>0.0016999999999999999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198</v>
      </c>
      <c r="AT244" s="218" t="s">
        <v>236</v>
      </c>
      <c r="AU244" s="218" t="s">
        <v>82</v>
      </c>
      <c r="AY244" s="20" t="s">
        <v>140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80</v>
      </c>
      <c r="BK244" s="219">
        <f>ROUND(I244*H244,2)</f>
        <v>0</v>
      </c>
      <c r="BL244" s="20" t="s">
        <v>147</v>
      </c>
      <c r="BM244" s="218" t="s">
        <v>390</v>
      </c>
    </row>
    <row r="245" s="2" customFormat="1" ht="16.5" customHeight="1">
      <c r="A245" s="41"/>
      <c r="B245" s="42"/>
      <c r="C245" s="207" t="s">
        <v>391</v>
      </c>
      <c r="D245" s="207" t="s">
        <v>142</v>
      </c>
      <c r="E245" s="208" t="s">
        <v>392</v>
      </c>
      <c r="F245" s="209" t="s">
        <v>393</v>
      </c>
      <c r="G245" s="210" t="s">
        <v>380</v>
      </c>
      <c r="H245" s="211">
        <v>1</v>
      </c>
      <c r="I245" s="212"/>
      <c r="J245" s="213">
        <f>ROUND(I245*H245,2)</f>
        <v>0</v>
      </c>
      <c r="K245" s="209" t="s">
        <v>146</v>
      </c>
      <c r="L245" s="47"/>
      <c r="M245" s="214" t="s">
        <v>19</v>
      </c>
      <c r="N245" s="215" t="s">
        <v>43</v>
      </c>
      <c r="O245" s="87"/>
      <c r="P245" s="216">
        <f>O245*H245</f>
        <v>0</v>
      </c>
      <c r="Q245" s="216">
        <v>0.10940999999999999</v>
      </c>
      <c r="R245" s="216">
        <f>Q245*H245</f>
        <v>0.10940999999999999</v>
      </c>
      <c r="S245" s="216">
        <v>0</v>
      </c>
      <c r="T245" s="21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147</v>
      </c>
      <c r="AT245" s="218" t="s">
        <v>142</v>
      </c>
      <c r="AU245" s="218" t="s">
        <v>82</v>
      </c>
      <c r="AY245" s="20" t="s">
        <v>140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20" t="s">
        <v>80</v>
      </c>
      <c r="BK245" s="219">
        <f>ROUND(I245*H245,2)</f>
        <v>0</v>
      </c>
      <c r="BL245" s="20" t="s">
        <v>147</v>
      </c>
      <c r="BM245" s="218" t="s">
        <v>394</v>
      </c>
    </row>
    <row r="246" s="2" customFormat="1">
      <c r="A246" s="41"/>
      <c r="B246" s="42"/>
      <c r="C246" s="43"/>
      <c r="D246" s="220" t="s">
        <v>149</v>
      </c>
      <c r="E246" s="43"/>
      <c r="F246" s="221" t="s">
        <v>395</v>
      </c>
      <c r="G246" s="43"/>
      <c r="H246" s="43"/>
      <c r="I246" s="222"/>
      <c r="J246" s="43"/>
      <c r="K246" s="43"/>
      <c r="L246" s="47"/>
      <c r="M246" s="223"/>
      <c r="N246" s="224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149</v>
      </c>
      <c r="AU246" s="20" t="s">
        <v>82</v>
      </c>
    </row>
    <row r="247" s="2" customFormat="1" ht="16.5" customHeight="1">
      <c r="A247" s="41"/>
      <c r="B247" s="42"/>
      <c r="C247" s="258" t="s">
        <v>396</v>
      </c>
      <c r="D247" s="258" t="s">
        <v>236</v>
      </c>
      <c r="E247" s="259" t="s">
        <v>397</v>
      </c>
      <c r="F247" s="260" t="s">
        <v>398</v>
      </c>
      <c r="G247" s="261" t="s">
        <v>380</v>
      </c>
      <c r="H247" s="262">
        <v>1</v>
      </c>
      <c r="I247" s="263"/>
      <c r="J247" s="264">
        <f>ROUND(I247*H247,2)</f>
        <v>0</v>
      </c>
      <c r="K247" s="260" t="s">
        <v>146</v>
      </c>
      <c r="L247" s="265"/>
      <c r="M247" s="266" t="s">
        <v>19</v>
      </c>
      <c r="N247" s="267" t="s">
        <v>43</v>
      </c>
      <c r="O247" s="87"/>
      <c r="P247" s="216">
        <f>O247*H247</f>
        <v>0</v>
      </c>
      <c r="Q247" s="216">
        <v>0.0061000000000000004</v>
      </c>
      <c r="R247" s="216">
        <f>Q247*H247</f>
        <v>0.0061000000000000004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198</v>
      </c>
      <c r="AT247" s="218" t="s">
        <v>236</v>
      </c>
      <c r="AU247" s="218" t="s">
        <v>82</v>
      </c>
      <c r="AY247" s="20" t="s">
        <v>140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20" t="s">
        <v>80</v>
      </c>
      <c r="BK247" s="219">
        <f>ROUND(I247*H247,2)</f>
        <v>0</v>
      </c>
      <c r="BL247" s="20" t="s">
        <v>147</v>
      </c>
      <c r="BM247" s="218" t="s">
        <v>399</v>
      </c>
    </row>
    <row r="248" s="2" customFormat="1" ht="21.75" customHeight="1">
      <c r="A248" s="41"/>
      <c r="B248" s="42"/>
      <c r="C248" s="207" t="s">
        <v>400</v>
      </c>
      <c r="D248" s="207" t="s">
        <v>142</v>
      </c>
      <c r="E248" s="208" t="s">
        <v>401</v>
      </c>
      <c r="F248" s="209" t="s">
        <v>402</v>
      </c>
      <c r="G248" s="210" t="s">
        <v>172</v>
      </c>
      <c r="H248" s="211">
        <v>51.399999999999999</v>
      </c>
      <c r="I248" s="212"/>
      <c r="J248" s="213">
        <f>ROUND(I248*H248,2)</f>
        <v>0</v>
      </c>
      <c r="K248" s="209" t="s">
        <v>146</v>
      </c>
      <c r="L248" s="47"/>
      <c r="M248" s="214" t="s">
        <v>19</v>
      </c>
      <c r="N248" s="215" t="s">
        <v>43</v>
      </c>
      <c r="O248" s="87"/>
      <c r="P248" s="216">
        <f>O248*H248</f>
        <v>0</v>
      </c>
      <c r="Q248" s="216">
        <v>0.00033</v>
      </c>
      <c r="R248" s="216">
        <f>Q248*H248</f>
        <v>0.016961999999999998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147</v>
      </c>
      <c r="AT248" s="218" t="s">
        <v>142</v>
      </c>
      <c r="AU248" s="218" t="s">
        <v>82</v>
      </c>
      <c r="AY248" s="20" t="s">
        <v>140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80</v>
      </c>
      <c r="BK248" s="219">
        <f>ROUND(I248*H248,2)</f>
        <v>0</v>
      </c>
      <c r="BL248" s="20" t="s">
        <v>147</v>
      </c>
      <c r="BM248" s="218" t="s">
        <v>403</v>
      </c>
    </row>
    <row r="249" s="2" customFormat="1">
      <c r="A249" s="41"/>
      <c r="B249" s="42"/>
      <c r="C249" s="43"/>
      <c r="D249" s="220" t="s">
        <v>149</v>
      </c>
      <c r="E249" s="43"/>
      <c r="F249" s="221" t="s">
        <v>404</v>
      </c>
      <c r="G249" s="43"/>
      <c r="H249" s="43"/>
      <c r="I249" s="222"/>
      <c r="J249" s="43"/>
      <c r="K249" s="43"/>
      <c r="L249" s="47"/>
      <c r="M249" s="223"/>
      <c r="N249" s="22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149</v>
      </c>
      <c r="AU249" s="20" t="s">
        <v>82</v>
      </c>
    </row>
    <row r="250" s="14" customFormat="1">
      <c r="A250" s="14"/>
      <c r="B250" s="236"/>
      <c r="C250" s="237"/>
      <c r="D250" s="227" t="s">
        <v>155</v>
      </c>
      <c r="E250" s="238" t="s">
        <v>19</v>
      </c>
      <c r="F250" s="239" t="s">
        <v>405</v>
      </c>
      <c r="G250" s="237"/>
      <c r="H250" s="240">
        <v>24.600000000000001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6" t="s">
        <v>155</v>
      </c>
      <c r="AU250" s="246" t="s">
        <v>82</v>
      </c>
      <c r="AV250" s="14" t="s">
        <v>82</v>
      </c>
      <c r="AW250" s="14" t="s">
        <v>33</v>
      </c>
      <c r="AX250" s="14" t="s">
        <v>72</v>
      </c>
      <c r="AY250" s="246" t="s">
        <v>140</v>
      </c>
    </row>
    <row r="251" s="14" customFormat="1">
      <c r="A251" s="14"/>
      <c r="B251" s="236"/>
      <c r="C251" s="237"/>
      <c r="D251" s="227" t="s">
        <v>155</v>
      </c>
      <c r="E251" s="238" t="s">
        <v>19</v>
      </c>
      <c r="F251" s="239" t="s">
        <v>406</v>
      </c>
      <c r="G251" s="237"/>
      <c r="H251" s="240">
        <v>26.800000000000001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6" t="s">
        <v>155</v>
      </c>
      <c r="AU251" s="246" t="s">
        <v>82</v>
      </c>
      <c r="AV251" s="14" t="s">
        <v>82</v>
      </c>
      <c r="AW251" s="14" t="s">
        <v>33</v>
      </c>
      <c r="AX251" s="14" t="s">
        <v>72</v>
      </c>
      <c r="AY251" s="246" t="s">
        <v>140</v>
      </c>
    </row>
    <row r="252" s="15" customFormat="1">
      <c r="A252" s="15"/>
      <c r="B252" s="247"/>
      <c r="C252" s="248"/>
      <c r="D252" s="227" t="s">
        <v>155</v>
      </c>
      <c r="E252" s="249" t="s">
        <v>19</v>
      </c>
      <c r="F252" s="250" t="s">
        <v>197</v>
      </c>
      <c r="G252" s="248"/>
      <c r="H252" s="251">
        <v>51.399999999999999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7" t="s">
        <v>155</v>
      </c>
      <c r="AU252" s="257" t="s">
        <v>82</v>
      </c>
      <c r="AV252" s="15" t="s">
        <v>147</v>
      </c>
      <c r="AW252" s="15" t="s">
        <v>33</v>
      </c>
      <c r="AX252" s="15" t="s">
        <v>80</v>
      </c>
      <c r="AY252" s="257" t="s">
        <v>140</v>
      </c>
    </row>
    <row r="253" s="2" customFormat="1" ht="24.15" customHeight="1">
      <c r="A253" s="41"/>
      <c r="B253" s="42"/>
      <c r="C253" s="207" t="s">
        <v>407</v>
      </c>
      <c r="D253" s="207" t="s">
        <v>142</v>
      </c>
      <c r="E253" s="208" t="s">
        <v>408</v>
      </c>
      <c r="F253" s="209" t="s">
        <v>409</v>
      </c>
      <c r="G253" s="210" t="s">
        <v>172</v>
      </c>
      <c r="H253" s="211">
        <v>51.399999999999999</v>
      </c>
      <c r="I253" s="212"/>
      <c r="J253" s="213">
        <f>ROUND(I253*H253,2)</f>
        <v>0</v>
      </c>
      <c r="K253" s="209" t="s">
        <v>146</v>
      </c>
      <c r="L253" s="47"/>
      <c r="M253" s="214" t="s">
        <v>19</v>
      </c>
      <c r="N253" s="215" t="s">
        <v>43</v>
      </c>
      <c r="O253" s="87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147</v>
      </c>
      <c r="AT253" s="218" t="s">
        <v>142</v>
      </c>
      <c r="AU253" s="218" t="s">
        <v>82</v>
      </c>
      <c r="AY253" s="20" t="s">
        <v>140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80</v>
      </c>
      <c r="BK253" s="219">
        <f>ROUND(I253*H253,2)</f>
        <v>0</v>
      </c>
      <c r="BL253" s="20" t="s">
        <v>147</v>
      </c>
      <c r="BM253" s="218" t="s">
        <v>410</v>
      </c>
    </row>
    <row r="254" s="2" customFormat="1">
      <c r="A254" s="41"/>
      <c r="B254" s="42"/>
      <c r="C254" s="43"/>
      <c r="D254" s="220" t="s">
        <v>149</v>
      </c>
      <c r="E254" s="43"/>
      <c r="F254" s="221" t="s">
        <v>411</v>
      </c>
      <c r="G254" s="43"/>
      <c r="H254" s="43"/>
      <c r="I254" s="222"/>
      <c r="J254" s="43"/>
      <c r="K254" s="43"/>
      <c r="L254" s="47"/>
      <c r="M254" s="223"/>
      <c r="N254" s="22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149</v>
      </c>
      <c r="AU254" s="20" t="s">
        <v>82</v>
      </c>
    </row>
    <row r="255" s="14" customFormat="1">
      <c r="A255" s="14"/>
      <c r="B255" s="236"/>
      <c r="C255" s="237"/>
      <c r="D255" s="227" t="s">
        <v>155</v>
      </c>
      <c r="E255" s="238" t="s">
        <v>19</v>
      </c>
      <c r="F255" s="239" t="s">
        <v>405</v>
      </c>
      <c r="G255" s="237"/>
      <c r="H255" s="240">
        <v>24.600000000000001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6" t="s">
        <v>155</v>
      </c>
      <c r="AU255" s="246" t="s">
        <v>82</v>
      </c>
      <c r="AV255" s="14" t="s">
        <v>82</v>
      </c>
      <c r="AW255" s="14" t="s">
        <v>33</v>
      </c>
      <c r="AX255" s="14" t="s">
        <v>72</v>
      </c>
      <c r="AY255" s="246" t="s">
        <v>140</v>
      </c>
    </row>
    <row r="256" s="14" customFormat="1">
      <c r="A256" s="14"/>
      <c r="B256" s="236"/>
      <c r="C256" s="237"/>
      <c r="D256" s="227" t="s">
        <v>155</v>
      </c>
      <c r="E256" s="238" t="s">
        <v>19</v>
      </c>
      <c r="F256" s="239" t="s">
        <v>406</v>
      </c>
      <c r="G256" s="237"/>
      <c r="H256" s="240">
        <v>26.800000000000001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6" t="s">
        <v>155</v>
      </c>
      <c r="AU256" s="246" t="s">
        <v>82</v>
      </c>
      <c r="AV256" s="14" t="s">
        <v>82</v>
      </c>
      <c r="AW256" s="14" t="s">
        <v>33</v>
      </c>
      <c r="AX256" s="14" t="s">
        <v>72</v>
      </c>
      <c r="AY256" s="246" t="s">
        <v>140</v>
      </c>
    </row>
    <row r="257" s="15" customFormat="1">
      <c r="A257" s="15"/>
      <c r="B257" s="247"/>
      <c r="C257" s="248"/>
      <c r="D257" s="227" t="s">
        <v>155</v>
      </c>
      <c r="E257" s="249" t="s">
        <v>19</v>
      </c>
      <c r="F257" s="250" t="s">
        <v>197</v>
      </c>
      <c r="G257" s="248"/>
      <c r="H257" s="251">
        <v>51.399999999999999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7" t="s">
        <v>155</v>
      </c>
      <c r="AU257" s="257" t="s">
        <v>82</v>
      </c>
      <c r="AV257" s="15" t="s">
        <v>147</v>
      </c>
      <c r="AW257" s="15" t="s">
        <v>33</v>
      </c>
      <c r="AX257" s="15" t="s">
        <v>80</v>
      </c>
      <c r="AY257" s="257" t="s">
        <v>140</v>
      </c>
    </row>
    <row r="258" s="2" customFormat="1" ht="24.15" customHeight="1">
      <c r="A258" s="41"/>
      <c r="B258" s="42"/>
      <c r="C258" s="207" t="s">
        <v>412</v>
      </c>
      <c r="D258" s="207" t="s">
        <v>142</v>
      </c>
      <c r="E258" s="208" t="s">
        <v>413</v>
      </c>
      <c r="F258" s="209" t="s">
        <v>414</v>
      </c>
      <c r="G258" s="210" t="s">
        <v>172</v>
      </c>
      <c r="H258" s="211">
        <v>11.050000000000001</v>
      </c>
      <c r="I258" s="212"/>
      <c r="J258" s="213">
        <f>ROUND(I258*H258,2)</f>
        <v>0</v>
      </c>
      <c r="K258" s="209" t="s">
        <v>146</v>
      </c>
      <c r="L258" s="47"/>
      <c r="M258" s="214" t="s">
        <v>19</v>
      </c>
      <c r="N258" s="215" t="s">
        <v>43</v>
      </c>
      <c r="O258" s="87"/>
      <c r="P258" s="216">
        <f>O258*H258</f>
        <v>0</v>
      </c>
      <c r="Q258" s="216">
        <v>0.15540000000000001</v>
      </c>
      <c r="R258" s="216">
        <f>Q258*H258</f>
        <v>1.7171700000000003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147</v>
      </c>
      <c r="AT258" s="218" t="s">
        <v>142</v>
      </c>
      <c r="AU258" s="218" t="s">
        <v>82</v>
      </c>
      <c r="AY258" s="20" t="s">
        <v>140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80</v>
      </c>
      <c r="BK258" s="219">
        <f>ROUND(I258*H258,2)</f>
        <v>0</v>
      </c>
      <c r="BL258" s="20" t="s">
        <v>147</v>
      </c>
      <c r="BM258" s="218" t="s">
        <v>415</v>
      </c>
    </row>
    <row r="259" s="2" customFormat="1">
      <c r="A259" s="41"/>
      <c r="B259" s="42"/>
      <c r="C259" s="43"/>
      <c r="D259" s="220" t="s">
        <v>149</v>
      </c>
      <c r="E259" s="43"/>
      <c r="F259" s="221" t="s">
        <v>416</v>
      </c>
      <c r="G259" s="43"/>
      <c r="H259" s="43"/>
      <c r="I259" s="222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149</v>
      </c>
      <c r="AU259" s="20" t="s">
        <v>82</v>
      </c>
    </row>
    <row r="260" s="13" customFormat="1">
      <c r="A260" s="13"/>
      <c r="B260" s="225"/>
      <c r="C260" s="226"/>
      <c r="D260" s="227" t="s">
        <v>155</v>
      </c>
      <c r="E260" s="228" t="s">
        <v>19</v>
      </c>
      <c r="F260" s="229" t="s">
        <v>417</v>
      </c>
      <c r="G260" s="226"/>
      <c r="H260" s="228" t="s">
        <v>19</v>
      </c>
      <c r="I260" s="230"/>
      <c r="J260" s="226"/>
      <c r="K260" s="226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155</v>
      </c>
      <c r="AU260" s="235" t="s">
        <v>82</v>
      </c>
      <c r="AV260" s="13" t="s">
        <v>80</v>
      </c>
      <c r="AW260" s="13" t="s">
        <v>33</v>
      </c>
      <c r="AX260" s="13" t="s">
        <v>72</v>
      </c>
      <c r="AY260" s="235" t="s">
        <v>140</v>
      </c>
    </row>
    <row r="261" s="14" customFormat="1">
      <c r="A261" s="14"/>
      <c r="B261" s="236"/>
      <c r="C261" s="237"/>
      <c r="D261" s="227" t="s">
        <v>155</v>
      </c>
      <c r="E261" s="238" t="s">
        <v>19</v>
      </c>
      <c r="F261" s="239" t="s">
        <v>418</v>
      </c>
      <c r="G261" s="237"/>
      <c r="H261" s="240">
        <v>6.0499999999999998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6" t="s">
        <v>155</v>
      </c>
      <c r="AU261" s="246" t="s">
        <v>82</v>
      </c>
      <c r="AV261" s="14" t="s">
        <v>82</v>
      </c>
      <c r="AW261" s="14" t="s">
        <v>33</v>
      </c>
      <c r="AX261" s="14" t="s">
        <v>72</v>
      </c>
      <c r="AY261" s="246" t="s">
        <v>140</v>
      </c>
    </row>
    <row r="262" s="13" customFormat="1">
      <c r="A262" s="13"/>
      <c r="B262" s="225"/>
      <c r="C262" s="226"/>
      <c r="D262" s="227" t="s">
        <v>155</v>
      </c>
      <c r="E262" s="228" t="s">
        <v>19</v>
      </c>
      <c r="F262" s="229" t="s">
        <v>419</v>
      </c>
      <c r="G262" s="226"/>
      <c r="H262" s="228" t="s">
        <v>19</v>
      </c>
      <c r="I262" s="230"/>
      <c r="J262" s="226"/>
      <c r="K262" s="226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155</v>
      </c>
      <c r="AU262" s="235" t="s">
        <v>82</v>
      </c>
      <c r="AV262" s="13" t="s">
        <v>80</v>
      </c>
      <c r="AW262" s="13" t="s">
        <v>33</v>
      </c>
      <c r="AX262" s="13" t="s">
        <v>72</v>
      </c>
      <c r="AY262" s="235" t="s">
        <v>140</v>
      </c>
    </row>
    <row r="263" s="14" customFormat="1">
      <c r="A263" s="14"/>
      <c r="B263" s="236"/>
      <c r="C263" s="237"/>
      <c r="D263" s="227" t="s">
        <v>155</v>
      </c>
      <c r="E263" s="238" t="s">
        <v>19</v>
      </c>
      <c r="F263" s="239" t="s">
        <v>158</v>
      </c>
      <c r="G263" s="237"/>
      <c r="H263" s="240">
        <v>3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6" t="s">
        <v>155</v>
      </c>
      <c r="AU263" s="246" t="s">
        <v>82</v>
      </c>
      <c r="AV263" s="14" t="s">
        <v>82</v>
      </c>
      <c r="AW263" s="14" t="s">
        <v>33</v>
      </c>
      <c r="AX263" s="14" t="s">
        <v>72</v>
      </c>
      <c r="AY263" s="246" t="s">
        <v>140</v>
      </c>
    </row>
    <row r="264" s="13" customFormat="1">
      <c r="A264" s="13"/>
      <c r="B264" s="225"/>
      <c r="C264" s="226"/>
      <c r="D264" s="227" t="s">
        <v>155</v>
      </c>
      <c r="E264" s="228" t="s">
        <v>19</v>
      </c>
      <c r="F264" s="229" t="s">
        <v>420</v>
      </c>
      <c r="G264" s="226"/>
      <c r="H264" s="228" t="s">
        <v>19</v>
      </c>
      <c r="I264" s="230"/>
      <c r="J264" s="226"/>
      <c r="K264" s="226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155</v>
      </c>
      <c r="AU264" s="235" t="s">
        <v>82</v>
      </c>
      <c r="AV264" s="13" t="s">
        <v>80</v>
      </c>
      <c r="AW264" s="13" t="s">
        <v>33</v>
      </c>
      <c r="AX264" s="13" t="s">
        <v>72</v>
      </c>
      <c r="AY264" s="235" t="s">
        <v>140</v>
      </c>
    </row>
    <row r="265" s="14" customFormat="1">
      <c r="A265" s="14"/>
      <c r="B265" s="236"/>
      <c r="C265" s="237"/>
      <c r="D265" s="227" t="s">
        <v>155</v>
      </c>
      <c r="E265" s="238" t="s">
        <v>19</v>
      </c>
      <c r="F265" s="239" t="s">
        <v>82</v>
      </c>
      <c r="G265" s="237"/>
      <c r="H265" s="240">
        <v>2</v>
      </c>
      <c r="I265" s="241"/>
      <c r="J265" s="237"/>
      <c r="K265" s="237"/>
      <c r="L265" s="242"/>
      <c r="M265" s="243"/>
      <c r="N265" s="244"/>
      <c r="O265" s="244"/>
      <c r="P265" s="244"/>
      <c r="Q265" s="244"/>
      <c r="R265" s="244"/>
      <c r="S265" s="244"/>
      <c r="T265" s="24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6" t="s">
        <v>155</v>
      </c>
      <c r="AU265" s="246" t="s">
        <v>82</v>
      </c>
      <c r="AV265" s="14" t="s">
        <v>82</v>
      </c>
      <c r="AW265" s="14" t="s">
        <v>33</v>
      </c>
      <c r="AX265" s="14" t="s">
        <v>72</v>
      </c>
      <c r="AY265" s="246" t="s">
        <v>140</v>
      </c>
    </row>
    <row r="266" s="15" customFormat="1">
      <c r="A266" s="15"/>
      <c r="B266" s="247"/>
      <c r="C266" s="248"/>
      <c r="D266" s="227" t="s">
        <v>155</v>
      </c>
      <c r="E266" s="249" t="s">
        <v>19</v>
      </c>
      <c r="F266" s="250" t="s">
        <v>197</v>
      </c>
      <c r="G266" s="248"/>
      <c r="H266" s="251">
        <v>11.050000000000001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7" t="s">
        <v>155</v>
      </c>
      <c r="AU266" s="257" t="s">
        <v>82</v>
      </c>
      <c r="AV266" s="15" t="s">
        <v>147</v>
      </c>
      <c r="AW266" s="15" t="s">
        <v>33</v>
      </c>
      <c r="AX266" s="15" t="s">
        <v>80</v>
      </c>
      <c r="AY266" s="257" t="s">
        <v>140</v>
      </c>
    </row>
    <row r="267" s="2" customFormat="1" ht="16.5" customHeight="1">
      <c r="A267" s="41"/>
      <c r="B267" s="42"/>
      <c r="C267" s="258" t="s">
        <v>421</v>
      </c>
      <c r="D267" s="258" t="s">
        <v>236</v>
      </c>
      <c r="E267" s="259" t="s">
        <v>422</v>
      </c>
      <c r="F267" s="260" t="s">
        <v>423</v>
      </c>
      <c r="G267" s="261" t="s">
        <v>172</v>
      </c>
      <c r="H267" s="262">
        <v>3.0600000000000001</v>
      </c>
      <c r="I267" s="263"/>
      <c r="J267" s="264">
        <f>ROUND(I267*H267,2)</f>
        <v>0</v>
      </c>
      <c r="K267" s="260" t="s">
        <v>146</v>
      </c>
      <c r="L267" s="265"/>
      <c r="M267" s="266" t="s">
        <v>19</v>
      </c>
      <c r="N267" s="267" t="s">
        <v>43</v>
      </c>
      <c r="O267" s="87"/>
      <c r="P267" s="216">
        <f>O267*H267</f>
        <v>0</v>
      </c>
      <c r="Q267" s="216">
        <v>0.048300000000000003</v>
      </c>
      <c r="R267" s="216">
        <f>Q267*H267</f>
        <v>0.14779800000000001</v>
      </c>
      <c r="S267" s="216">
        <v>0</v>
      </c>
      <c r="T267" s="21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8" t="s">
        <v>198</v>
      </c>
      <c r="AT267" s="218" t="s">
        <v>236</v>
      </c>
      <c r="AU267" s="218" t="s">
        <v>82</v>
      </c>
      <c r="AY267" s="20" t="s">
        <v>140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20" t="s">
        <v>80</v>
      </c>
      <c r="BK267" s="219">
        <f>ROUND(I267*H267,2)</f>
        <v>0</v>
      </c>
      <c r="BL267" s="20" t="s">
        <v>147</v>
      </c>
      <c r="BM267" s="218" t="s">
        <v>424</v>
      </c>
    </row>
    <row r="268" s="14" customFormat="1">
      <c r="A268" s="14"/>
      <c r="B268" s="236"/>
      <c r="C268" s="237"/>
      <c r="D268" s="227" t="s">
        <v>155</v>
      </c>
      <c r="E268" s="237"/>
      <c r="F268" s="239" t="s">
        <v>425</v>
      </c>
      <c r="G268" s="237"/>
      <c r="H268" s="240">
        <v>3.0600000000000001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6" t="s">
        <v>155</v>
      </c>
      <c r="AU268" s="246" t="s">
        <v>82</v>
      </c>
      <c r="AV268" s="14" t="s">
        <v>82</v>
      </c>
      <c r="AW268" s="14" t="s">
        <v>4</v>
      </c>
      <c r="AX268" s="14" t="s">
        <v>80</v>
      </c>
      <c r="AY268" s="246" t="s">
        <v>140</v>
      </c>
    </row>
    <row r="269" s="2" customFormat="1" ht="16.5" customHeight="1">
      <c r="A269" s="41"/>
      <c r="B269" s="42"/>
      <c r="C269" s="258" t="s">
        <v>426</v>
      </c>
      <c r="D269" s="258" t="s">
        <v>236</v>
      </c>
      <c r="E269" s="259" t="s">
        <v>427</v>
      </c>
      <c r="F269" s="260" t="s">
        <v>428</v>
      </c>
      <c r="G269" s="261" t="s">
        <v>172</v>
      </c>
      <c r="H269" s="262">
        <v>6.1710000000000003</v>
      </c>
      <c r="I269" s="263"/>
      <c r="J269" s="264">
        <f>ROUND(I269*H269,2)</f>
        <v>0</v>
      </c>
      <c r="K269" s="260" t="s">
        <v>146</v>
      </c>
      <c r="L269" s="265"/>
      <c r="M269" s="266" t="s">
        <v>19</v>
      </c>
      <c r="N269" s="267" t="s">
        <v>43</v>
      </c>
      <c r="O269" s="87"/>
      <c r="P269" s="216">
        <f>O269*H269</f>
        <v>0</v>
      </c>
      <c r="Q269" s="216">
        <v>0.080000000000000002</v>
      </c>
      <c r="R269" s="216">
        <f>Q269*H269</f>
        <v>0.49368000000000001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198</v>
      </c>
      <c r="AT269" s="218" t="s">
        <v>236</v>
      </c>
      <c r="AU269" s="218" t="s">
        <v>82</v>
      </c>
      <c r="AY269" s="20" t="s">
        <v>140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80</v>
      </c>
      <c r="BK269" s="219">
        <f>ROUND(I269*H269,2)</f>
        <v>0</v>
      </c>
      <c r="BL269" s="20" t="s">
        <v>147</v>
      </c>
      <c r="BM269" s="218" t="s">
        <v>429</v>
      </c>
    </row>
    <row r="270" s="14" customFormat="1">
      <c r="A270" s="14"/>
      <c r="B270" s="236"/>
      <c r="C270" s="237"/>
      <c r="D270" s="227" t="s">
        <v>155</v>
      </c>
      <c r="E270" s="237"/>
      <c r="F270" s="239" t="s">
        <v>430</v>
      </c>
      <c r="G270" s="237"/>
      <c r="H270" s="240">
        <v>6.1710000000000003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6" t="s">
        <v>155</v>
      </c>
      <c r="AU270" s="246" t="s">
        <v>82</v>
      </c>
      <c r="AV270" s="14" t="s">
        <v>82</v>
      </c>
      <c r="AW270" s="14" t="s">
        <v>4</v>
      </c>
      <c r="AX270" s="14" t="s">
        <v>80</v>
      </c>
      <c r="AY270" s="246" t="s">
        <v>140</v>
      </c>
    </row>
    <row r="271" s="2" customFormat="1" ht="16.5" customHeight="1">
      <c r="A271" s="41"/>
      <c r="B271" s="42"/>
      <c r="C271" s="258" t="s">
        <v>431</v>
      </c>
      <c r="D271" s="258" t="s">
        <v>236</v>
      </c>
      <c r="E271" s="259" t="s">
        <v>432</v>
      </c>
      <c r="F271" s="260" t="s">
        <v>433</v>
      </c>
      <c r="G271" s="261" t="s">
        <v>172</v>
      </c>
      <c r="H271" s="262">
        <v>2.04</v>
      </c>
      <c r="I271" s="263"/>
      <c r="J271" s="264">
        <f>ROUND(I271*H271,2)</f>
        <v>0</v>
      </c>
      <c r="K271" s="260" t="s">
        <v>146</v>
      </c>
      <c r="L271" s="265"/>
      <c r="M271" s="266" t="s">
        <v>19</v>
      </c>
      <c r="N271" s="267" t="s">
        <v>43</v>
      </c>
      <c r="O271" s="87"/>
      <c r="P271" s="216">
        <f>O271*H271</f>
        <v>0</v>
      </c>
      <c r="Q271" s="216">
        <v>0.065670000000000006</v>
      </c>
      <c r="R271" s="216">
        <f>Q271*H271</f>
        <v>0.13396680000000003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198</v>
      </c>
      <c r="AT271" s="218" t="s">
        <v>236</v>
      </c>
      <c r="AU271" s="218" t="s">
        <v>82</v>
      </c>
      <c r="AY271" s="20" t="s">
        <v>140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80</v>
      </c>
      <c r="BK271" s="219">
        <f>ROUND(I271*H271,2)</f>
        <v>0</v>
      </c>
      <c r="BL271" s="20" t="s">
        <v>147</v>
      </c>
      <c r="BM271" s="218" t="s">
        <v>434</v>
      </c>
    </row>
    <row r="272" s="14" customFormat="1">
      <c r="A272" s="14"/>
      <c r="B272" s="236"/>
      <c r="C272" s="237"/>
      <c r="D272" s="227" t="s">
        <v>155</v>
      </c>
      <c r="E272" s="237"/>
      <c r="F272" s="239" t="s">
        <v>435</v>
      </c>
      <c r="G272" s="237"/>
      <c r="H272" s="240">
        <v>2.04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6" t="s">
        <v>155</v>
      </c>
      <c r="AU272" s="246" t="s">
        <v>82</v>
      </c>
      <c r="AV272" s="14" t="s">
        <v>82</v>
      </c>
      <c r="AW272" s="14" t="s">
        <v>4</v>
      </c>
      <c r="AX272" s="14" t="s">
        <v>80</v>
      </c>
      <c r="AY272" s="246" t="s">
        <v>140</v>
      </c>
    </row>
    <row r="273" s="2" customFormat="1" ht="24.15" customHeight="1">
      <c r="A273" s="41"/>
      <c r="B273" s="42"/>
      <c r="C273" s="207" t="s">
        <v>436</v>
      </c>
      <c r="D273" s="207" t="s">
        <v>142</v>
      </c>
      <c r="E273" s="208" t="s">
        <v>437</v>
      </c>
      <c r="F273" s="209" t="s">
        <v>438</v>
      </c>
      <c r="G273" s="210" t="s">
        <v>172</v>
      </c>
      <c r="H273" s="211">
        <v>30</v>
      </c>
      <c r="I273" s="212"/>
      <c r="J273" s="213">
        <f>ROUND(I273*H273,2)</f>
        <v>0</v>
      </c>
      <c r="K273" s="209" t="s">
        <v>146</v>
      </c>
      <c r="L273" s="47"/>
      <c r="M273" s="214" t="s">
        <v>19</v>
      </c>
      <c r="N273" s="215" t="s">
        <v>43</v>
      </c>
      <c r="O273" s="87"/>
      <c r="P273" s="216">
        <f>O273*H273</f>
        <v>0</v>
      </c>
      <c r="Q273" s="216">
        <v>0.1295</v>
      </c>
      <c r="R273" s="216">
        <f>Q273*H273</f>
        <v>3.8850000000000002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147</v>
      </c>
      <c r="AT273" s="218" t="s">
        <v>142</v>
      </c>
      <c r="AU273" s="218" t="s">
        <v>82</v>
      </c>
      <c r="AY273" s="20" t="s">
        <v>140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80</v>
      </c>
      <c r="BK273" s="219">
        <f>ROUND(I273*H273,2)</f>
        <v>0</v>
      </c>
      <c r="BL273" s="20" t="s">
        <v>147</v>
      </c>
      <c r="BM273" s="218" t="s">
        <v>439</v>
      </c>
    </row>
    <row r="274" s="2" customFormat="1">
      <c r="A274" s="41"/>
      <c r="B274" s="42"/>
      <c r="C274" s="43"/>
      <c r="D274" s="220" t="s">
        <v>149</v>
      </c>
      <c r="E274" s="43"/>
      <c r="F274" s="221" t="s">
        <v>440</v>
      </c>
      <c r="G274" s="43"/>
      <c r="H274" s="43"/>
      <c r="I274" s="222"/>
      <c r="J274" s="43"/>
      <c r="K274" s="43"/>
      <c r="L274" s="47"/>
      <c r="M274" s="223"/>
      <c r="N274" s="22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149</v>
      </c>
      <c r="AU274" s="20" t="s">
        <v>82</v>
      </c>
    </row>
    <row r="275" s="13" customFormat="1">
      <c r="A275" s="13"/>
      <c r="B275" s="225"/>
      <c r="C275" s="226"/>
      <c r="D275" s="227" t="s">
        <v>155</v>
      </c>
      <c r="E275" s="228" t="s">
        <v>19</v>
      </c>
      <c r="F275" s="229" t="s">
        <v>441</v>
      </c>
      <c r="G275" s="226"/>
      <c r="H275" s="228" t="s">
        <v>19</v>
      </c>
      <c r="I275" s="230"/>
      <c r="J275" s="226"/>
      <c r="K275" s="226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155</v>
      </c>
      <c r="AU275" s="235" t="s">
        <v>82</v>
      </c>
      <c r="AV275" s="13" t="s">
        <v>80</v>
      </c>
      <c r="AW275" s="13" t="s">
        <v>33</v>
      </c>
      <c r="AX275" s="13" t="s">
        <v>72</v>
      </c>
      <c r="AY275" s="235" t="s">
        <v>140</v>
      </c>
    </row>
    <row r="276" s="14" customFormat="1">
      <c r="A276" s="14"/>
      <c r="B276" s="236"/>
      <c r="C276" s="237"/>
      <c r="D276" s="227" t="s">
        <v>155</v>
      </c>
      <c r="E276" s="238" t="s">
        <v>19</v>
      </c>
      <c r="F276" s="239" t="s">
        <v>442</v>
      </c>
      <c r="G276" s="237"/>
      <c r="H276" s="240">
        <v>30</v>
      </c>
      <c r="I276" s="241"/>
      <c r="J276" s="237"/>
      <c r="K276" s="237"/>
      <c r="L276" s="242"/>
      <c r="M276" s="243"/>
      <c r="N276" s="244"/>
      <c r="O276" s="244"/>
      <c r="P276" s="244"/>
      <c r="Q276" s="244"/>
      <c r="R276" s="244"/>
      <c r="S276" s="244"/>
      <c r="T276" s="24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6" t="s">
        <v>155</v>
      </c>
      <c r="AU276" s="246" t="s">
        <v>82</v>
      </c>
      <c r="AV276" s="14" t="s">
        <v>82</v>
      </c>
      <c r="AW276" s="14" t="s">
        <v>33</v>
      </c>
      <c r="AX276" s="14" t="s">
        <v>80</v>
      </c>
      <c r="AY276" s="246" t="s">
        <v>140</v>
      </c>
    </row>
    <row r="277" s="2" customFormat="1" ht="16.5" customHeight="1">
      <c r="A277" s="41"/>
      <c r="B277" s="42"/>
      <c r="C277" s="258" t="s">
        <v>443</v>
      </c>
      <c r="D277" s="258" t="s">
        <v>236</v>
      </c>
      <c r="E277" s="259" t="s">
        <v>444</v>
      </c>
      <c r="F277" s="260" t="s">
        <v>445</v>
      </c>
      <c r="G277" s="261" t="s">
        <v>172</v>
      </c>
      <c r="H277" s="262">
        <v>30.600000000000001</v>
      </c>
      <c r="I277" s="263"/>
      <c r="J277" s="264">
        <f>ROUND(I277*H277,2)</f>
        <v>0</v>
      </c>
      <c r="K277" s="260" t="s">
        <v>146</v>
      </c>
      <c r="L277" s="265"/>
      <c r="M277" s="266" t="s">
        <v>19</v>
      </c>
      <c r="N277" s="267" t="s">
        <v>43</v>
      </c>
      <c r="O277" s="87"/>
      <c r="P277" s="216">
        <f>O277*H277</f>
        <v>0</v>
      </c>
      <c r="Q277" s="216">
        <v>0.044999999999999998</v>
      </c>
      <c r="R277" s="216">
        <f>Q277*H277</f>
        <v>1.377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198</v>
      </c>
      <c r="AT277" s="218" t="s">
        <v>236</v>
      </c>
      <c r="AU277" s="218" t="s">
        <v>82</v>
      </c>
      <c r="AY277" s="20" t="s">
        <v>140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20" t="s">
        <v>80</v>
      </c>
      <c r="BK277" s="219">
        <f>ROUND(I277*H277,2)</f>
        <v>0</v>
      </c>
      <c r="BL277" s="20" t="s">
        <v>147</v>
      </c>
      <c r="BM277" s="218" t="s">
        <v>446</v>
      </c>
    </row>
    <row r="278" s="14" customFormat="1">
      <c r="A278" s="14"/>
      <c r="B278" s="236"/>
      <c r="C278" s="237"/>
      <c r="D278" s="227" t="s">
        <v>155</v>
      </c>
      <c r="E278" s="237"/>
      <c r="F278" s="239" t="s">
        <v>447</v>
      </c>
      <c r="G278" s="237"/>
      <c r="H278" s="240">
        <v>30.600000000000001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6" t="s">
        <v>155</v>
      </c>
      <c r="AU278" s="246" t="s">
        <v>82</v>
      </c>
      <c r="AV278" s="14" t="s">
        <v>82</v>
      </c>
      <c r="AW278" s="14" t="s">
        <v>4</v>
      </c>
      <c r="AX278" s="14" t="s">
        <v>80</v>
      </c>
      <c r="AY278" s="246" t="s">
        <v>140</v>
      </c>
    </row>
    <row r="279" s="2" customFormat="1" ht="24.15" customHeight="1">
      <c r="A279" s="41"/>
      <c r="B279" s="42"/>
      <c r="C279" s="207" t="s">
        <v>448</v>
      </c>
      <c r="D279" s="207" t="s">
        <v>142</v>
      </c>
      <c r="E279" s="208" t="s">
        <v>449</v>
      </c>
      <c r="F279" s="209" t="s">
        <v>450</v>
      </c>
      <c r="G279" s="210" t="s">
        <v>172</v>
      </c>
      <c r="H279" s="211">
        <v>11.300000000000001</v>
      </c>
      <c r="I279" s="212"/>
      <c r="J279" s="213">
        <f>ROUND(I279*H279,2)</f>
        <v>0</v>
      </c>
      <c r="K279" s="209" t="s">
        <v>146</v>
      </c>
      <c r="L279" s="47"/>
      <c r="M279" s="214" t="s">
        <v>19</v>
      </c>
      <c r="N279" s="215" t="s">
        <v>43</v>
      </c>
      <c r="O279" s="87"/>
      <c r="P279" s="216">
        <f>O279*H279</f>
        <v>0</v>
      </c>
      <c r="Q279" s="216">
        <v>0.00017000000000000001</v>
      </c>
      <c r="R279" s="216">
        <f>Q279*H279</f>
        <v>0.0019210000000000002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147</v>
      </c>
      <c r="AT279" s="218" t="s">
        <v>142</v>
      </c>
      <c r="AU279" s="218" t="s">
        <v>82</v>
      </c>
      <c r="AY279" s="20" t="s">
        <v>140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20" t="s">
        <v>80</v>
      </c>
      <c r="BK279" s="219">
        <f>ROUND(I279*H279,2)</f>
        <v>0</v>
      </c>
      <c r="BL279" s="20" t="s">
        <v>147</v>
      </c>
      <c r="BM279" s="218" t="s">
        <v>451</v>
      </c>
    </row>
    <row r="280" s="2" customFormat="1">
      <c r="A280" s="41"/>
      <c r="B280" s="42"/>
      <c r="C280" s="43"/>
      <c r="D280" s="220" t="s">
        <v>149</v>
      </c>
      <c r="E280" s="43"/>
      <c r="F280" s="221" t="s">
        <v>452</v>
      </c>
      <c r="G280" s="43"/>
      <c r="H280" s="43"/>
      <c r="I280" s="222"/>
      <c r="J280" s="43"/>
      <c r="K280" s="43"/>
      <c r="L280" s="47"/>
      <c r="M280" s="223"/>
      <c r="N280" s="224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149</v>
      </c>
      <c r="AU280" s="20" t="s">
        <v>82</v>
      </c>
    </row>
    <row r="281" s="2" customFormat="1" ht="16.5" customHeight="1">
      <c r="A281" s="41"/>
      <c r="B281" s="42"/>
      <c r="C281" s="207" t="s">
        <v>453</v>
      </c>
      <c r="D281" s="207" t="s">
        <v>142</v>
      </c>
      <c r="E281" s="208" t="s">
        <v>454</v>
      </c>
      <c r="F281" s="209" t="s">
        <v>455</v>
      </c>
      <c r="G281" s="210" t="s">
        <v>145</v>
      </c>
      <c r="H281" s="211">
        <v>93.25</v>
      </c>
      <c r="I281" s="212"/>
      <c r="J281" s="213">
        <f>ROUND(I281*H281,2)</f>
        <v>0</v>
      </c>
      <c r="K281" s="209" t="s">
        <v>146</v>
      </c>
      <c r="L281" s="47"/>
      <c r="M281" s="214" t="s">
        <v>19</v>
      </c>
      <c r="N281" s="215" t="s">
        <v>43</v>
      </c>
      <c r="O281" s="87"/>
      <c r="P281" s="216">
        <f>O281*H281</f>
        <v>0</v>
      </c>
      <c r="Q281" s="216">
        <v>0.00046999999999999999</v>
      </c>
      <c r="R281" s="216">
        <f>Q281*H281</f>
        <v>0.043827499999999998</v>
      </c>
      <c r="S281" s="216">
        <v>0</v>
      </c>
      <c r="T281" s="21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8" t="s">
        <v>147</v>
      </c>
      <c r="AT281" s="218" t="s">
        <v>142</v>
      </c>
      <c r="AU281" s="218" t="s">
        <v>82</v>
      </c>
      <c r="AY281" s="20" t="s">
        <v>140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20" t="s">
        <v>80</v>
      </c>
      <c r="BK281" s="219">
        <f>ROUND(I281*H281,2)</f>
        <v>0</v>
      </c>
      <c r="BL281" s="20" t="s">
        <v>147</v>
      </c>
      <c r="BM281" s="218" t="s">
        <v>456</v>
      </c>
    </row>
    <row r="282" s="2" customFormat="1">
      <c r="A282" s="41"/>
      <c r="B282" s="42"/>
      <c r="C282" s="43"/>
      <c r="D282" s="220" t="s">
        <v>149</v>
      </c>
      <c r="E282" s="43"/>
      <c r="F282" s="221" t="s">
        <v>457</v>
      </c>
      <c r="G282" s="43"/>
      <c r="H282" s="43"/>
      <c r="I282" s="222"/>
      <c r="J282" s="43"/>
      <c r="K282" s="43"/>
      <c r="L282" s="47"/>
      <c r="M282" s="223"/>
      <c r="N282" s="224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149</v>
      </c>
      <c r="AU282" s="20" t="s">
        <v>82</v>
      </c>
    </row>
    <row r="283" s="13" customFormat="1">
      <c r="A283" s="13"/>
      <c r="B283" s="225"/>
      <c r="C283" s="226"/>
      <c r="D283" s="227" t="s">
        <v>155</v>
      </c>
      <c r="E283" s="228" t="s">
        <v>19</v>
      </c>
      <c r="F283" s="229" t="s">
        <v>188</v>
      </c>
      <c r="G283" s="226"/>
      <c r="H283" s="228" t="s">
        <v>19</v>
      </c>
      <c r="I283" s="230"/>
      <c r="J283" s="226"/>
      <c r="K283" s="226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155</v>
      </c>
      <c r="AU283" s="235" t="s">
        <v>82</v>
      </c>
      <c r="AV283" s="13" t="s">
        <v>80</v>
      </c>
      <c r="AW283" s="13" t="s">
        <v>33</v>
      </c>
      <c r="AX283" s="13" t="s">
        <v>72</v>
      </c>
      <c r="AY283" s="235" t="s">
        <v>140</v>
      </c>
    </row>
    <row r="284" s="14" customFormat="1">
      <c r="A284" s="14"/>
      <c r="B284" s="236"/>
      <c r="C284" s="237"/>
      <c r="D284" s="227" t="s">
        <v>155</v>
      </c>
      <c r="E284" s="238" t="s">
        <v>19</v>
      </c>
      <c r="F284" s="239" t="s">
        <v>284</v>
      </c>
      <c r="G284" s="237"/>
      <c r="H284" s="240">
        <v>59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6" t="s">
        <v>155</v>
      </c>
      <c r="AU284" s="246" t="s">
        <v>82</v>
      </c>
      <c r="AV284" s="14" t="s">
        <v>82</v>
      </c>
      <c r="AW284" s="14" t="s">
        <v>33</v>
      </c>
      <c r="AX284" s="14" t="s">
        <v>72</v>
      </c>
      <c r="AY284" s="246" t="s">
        <v>140</v>
      </c>
    </row>
    <row r="285" s="13" customFormat="1">
      <c r="A285" s="13"/>
      <c r="B285" s="225"/>
      <c r="C285" s="226"/>
      <c r="D285" s="227" t="s">
        <v>155</v>
      </c>
      <c r="E285" s="228" t="s">
        <v>19</v>
      </c>
      <c r="F285" s="229" t="s">
        <v>190</v>
      </c>
      <c r="G285" s="226"/>
      <c r="H285" s="228" t="s">
        <v>19</v>
      </c>
      <c r="I285" s="230"/>
      <c r="J285" s="226"/>
      <c r="K285" s="226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155</v>
      </c>
      <c r="AU285" s="235" t="s">
        <v>82</v>
      </c>
      <c r="AV285" s="13" t="s">
        <v>80</v>
      </c>
      <c r="AW285" s="13" t="s">
        <v>33</v>
      </c>
      <c r="AX285" s="13" t="s">
        <v>72</v>
      </c>
      <c r="AY285" s="235" t="s">
        <v>140</v>
      </c>
    </row>
    <row r="286" s="14" customFormat="1">
      <c r="A286" s="14"/>
      <c r="B286" s="236"/>
      <c r="C286" s="237"/>
      <c r="D286" s="227" t="s">
        <v>155</v>
      </c>
      <c r="E286" s="238" t="s">
        <v>19</v>
      </c>
      <c r="F286" s="239" t="s">
        <v>458</v>
      </c>
      <c r="G286" s="237"/>
      <c r="H286" s="240">
        <v>34.25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6" t="s">
        <v>155</v>
      </c>
      <c r="AU286" s="246" t="s">
        <v>82</v>
      </c>
      <c r="AV286" s="14" t="s">
        <v>82</v>
      </c>
      <c r="AW286" s="14" t="s">
        <v>33</v>
      </c>
      <c r="AX286" s="14" t="s">
        <v>72</v>
      </c>
      <c r="AY286" s="246" t="s">
        <v>140</v>
      </c>
    </row>
    <row r="287" s="15" customFormat="1">
      <c r="A287" s="15"/>
      <c r="B287" s="247"/>
      <c r="C287" s="248"/>
      <c r="D287" s="227" t="s">
        <v>155</v>
      </c>
      <c r="E287" s="249" t="s">
        <v>19</v>
      </c>
      <c r="F287" s="250" t="s">
        <v>197</v>
      </c>
      <c r="G287" s="248"/>
      <c r="H287" s="251">
        <v>93.25</v>
      </c>
      <c r="I287" s="252"/>
      <c r="J287" s="248"/>
      <c r="K287" s="248"/>
      <c r="L287" s="253"/>
      <c r="M287" s="254"/>
      <c r="N287" s="255"/>
      <c r="O287" s="255"/>
      <c r="P287" s="255"/>
      <c r="Q287" s="255"/>
      <c r="R287" s="255"/>
      <c r="S287" s="255"/>
      <c r="T287" s="25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7" t="s">
        <v>155</v>
      </c>
      <c r="AU287" s="257" t="s">
        <v>82</v>
      </c>
      <c r="AV287" s="15" t="s">
        <v>147</v>
      </c>
      <c r="AW287" s="15" t="s">
        <v>33</v>
      </c>
      <c r="AX287" s="15" t="s">
        <v>80</v>
      </c>
      <c r="AY287" s="257" t="s">
        <v>140</v>
      </c>
    </row>
    <row r="288" s="2" customFormat="1" ht="16.5" customHeight="1">
      <c r="A288" s="41"/>
      <c r="B288" s="42"/>
      <c r="C288" s="207" t="s">
        <v>459</v>
      </c>
      <c r="D288" s="207" t="s">
        <v>142</v>
      </c>
      <c r="E288" s="208" t="s">
        <v>460</v>
      </c>
      <c r="F288" s="209" t="s">
        <v>461</v>
      </c>
      <c r="G288" s="210" t="s">
        <v>172</v>
      </c>
      <c r="H288" s="211">
        <v>11.300000000000001</v>
      </c>
      <c r="I288" s="212"/>
      <c r="J288" s="213">
        <f>ROUND(I288*H288,2)</f>
        <v>0</v>
      </c>
      <c r="K288" s="209" t="s">
        <v>146</v>
      </c>
      <c r="L288" s="47"/>
      <c r="M288" s="214" t="s">
        <v>19</v>
      </c>
      <c r="N288" s="215" t="s">
        <v>43</v>
      </c>
      <c r="O288" s="87"/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8" t="s">
        <v>147</v>
      </c>
      <c r="AT288" s="218" t="s">
        <v>142</v>
      </c>
      <c r="AU288" s="218" t="s">
        <v>82</v>
      </c>
      <c r="AY288" s="20" t="s">
        <v>140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20" t="s">
        <v>80</v>
      </c>
      <c r="BK288" s="219">
        <f>ROUND(I288*H288,2)</f>
        <v>0</v>
      </c>
      <c r="BL288" s="20" t="s">
        <v>147</v>
      </c>
      <c r="BM288" s="218" t="s">
        <v>462</v>
      </c>
    </row>
    <row r="289" s="2" customFormat="1">
      <c r="A289" s="41"/>
      <c r="B289" s="42"/>
      <c r="C289" s="43"/>
      <c r="D289" s="220" t="s">
        <v>149</v>
      </c>
      <c r="E289" s="43"/>
      <c r="F289" s="221" t="s">
        <v>463</v>
      </c>
      <c r="G289" s="43"/>
      <c r="H289" s="43"/>
      <c r="I289" s="222"/>
      <c r="J289" s="43"/>
      <c r="K289" s="43"/>
      <c r="L289" s="47"/>
      <c r="M289" s="223"/>
      <c r="N289" s="224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149</v>
      </c>
      <c r="AU289" s="20" t="s">
        <v>82</v>
      </c>
    </row>
    <row r="290" s="14" customFormat="1">
      <c r="A290" s="14"/>
      <c r="B290" s="236"/>
      <c r="C290" s="237"/>
      <c r="D290" s="227" t="s">
        <v>155</v>
      </c>
      <c r="E290" s="238" t="s">
        <v>19</v>
      </c>
      <c r="F290" s="239" t="s">
        <v>464</v>
      </c>
      <c r="G290" s="237"/>
      <c r="H290" s="240">
        <v>11.300000000000001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6" t="s">
        <v>155</v>
      </c>
      <c r="AU290" s="246" t="s">
        <v>82</v>
      </c>
      <c r="AV290" s="14" t="s">
        <v>82</v>
      </c>
      <c r="AW290" s="14" t="s">
        <v>33</v>
      </c>
      <c r="AX290" s="14" t="s">
        <v>80</v>
      </c>
      <c r="AY290" s="246" t="s">
        <v>140</v>
      </c>
    </row>
    <row r="291" s="2" customFormat="1" ht="16.5" customHeight="1">
      <c r="A291" s="41"/>
      <c r="B291" s="42"/>
      <c r="C291" s="207" t="s">
        <v>164</v>
      </c>
      <c r="D291" s="207" t="s">
        <v>142</v>
      </c>
      <c r="E291" s="208" t="s">
        <v>465</v>
      </c>
      <c r="F291" s="209" t="s">
        <v>466</v>
      </c>
      <c r="G291" s="210" t="s">
        <v>467</v>
      </c>
      <c r="H291" s="211">
        <v>1</v>
      </c>
      <c r="I291" s="212"/>
      <c r="J291" s="213">
        <f>ROUND(I291*H291,2)</f>
        <v>0</v>
      </c>
      <c r="K291" s="209" t="s">
        <v>19</v>
      </c>
      <c r="L291" s="47"/>
      <c r="M291" s="214" t="s">
        <v>19</v>
      </c>
      <c r="N291" s="215" t="s">
        <v>43</v>
      </c>
      <c r="O291" s="87"/>
      <c r="P291" s="216">
        <f>O291*H291</f>
        <v>0</v>
      </c>
      <c r="Q291" s="216">
        <v>0</v>
      </c>
      <c r="R291" s="216">
        <f>Q291*H291</f>
        <v>0</v>
      </c>
      <c r="S291" s="216">
        <v>0</v>
      </c>
      <c r="T291" s="21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8" t="s">
        <v>147</v>
      </c>
      <c r="AT291" s="218" t="s">
        <v>142</v>
      </c>
      <c r="AU291" s="218" t="s">
        <v>82</v>
      </c>
      <c r="AY291" s="20" t="s">
        <v>140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20" t="s">
        <v>80</v>
      </c>
      <c r="BK291" s="219">
        <f>ROUND(I291*H291,2)</f>
        <v>0</v>
      </c>
      <c r="BL291" s="20" t="s">
        <v>147</v>
      </c>
      <c r="BM291" s="218" t="s">
        <v>468</v>
      </c>
    </row>
    <row r="292" s="13" customFormat="1">
      <c r="A292" s="13"/>
      <c r="B292" s="225"/>
      <c r="C292" s="226"/>
      <c r="D292" s="227" t="s">
        <v>155</v>
      </c>
      <c r="E292" s="228" t="s">
        <v>19</v>
      </c>
      <c r="F292" s="229" t="s">
        <v>469</v>
      </c>
      <c r="G292" s="226"/>
      <c r="H292" s="228" t="s">
        <v>19</v>
      </c>
      <c r="I292" s="230"/>
      <c r="J292" s="226"/>
      <c r="K292" s="226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155</v>
      </c>
      <c r="AU292" s="235" t="s">
        <v>82</v>
      </c>
      <c r="AV292" s="13" t="s">
        <v>80</v>
      </c>
      <c r="AW292" s="13" t="s">
        <v>33</v>
      </c>
      <c r="AX292" s="13" t="s">
        <v>72</v>
      </c>
      <c r="AY292" s="235" t="s">
        <v>140</v>
      </c>
    </row>
    <row r="293" s="13" customFormat="1">
      <c r="A293" s="13"/>
      <c r="B293" s="225"/>
      <c r="C293" s="226"/>
      <c r="D293" s="227" t="s">
        <v>155</v>
      </c>
      <c r="E293" s="228" t="s">
        <v>19</v>
      </c>
      <c r="F293" s="229" t="s">
        <v>470</v>
      </c>
      <c r="G293" s="226"/>
      <c r="H293" s="228" t="s">
        <v>19</v>
      </c>
      <c r="I293" s="230"/>
      <c r="J293" s="226"/>
      <c r="K293" s="226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155</v>
      </c>
      <c r="AU293" s="235" t="s">
        <v>82</v>
      </c>
      <c r="AV293" s="13" t="s">
        <v>80</v>
      </c>
      <c r="AW293" s="13" t="s">
        <v>33</v>
      </c>
      <c r="AX293" s="13" t="s">
        <v>72</v>
      </c>
      <c r="AY293" s="235" t="s">
        <v>140</v>
      </c>
    </row>
    <row r="294" s="14" customFormat="1">
      <c r="A294" s="14"/>
      <c r="B294" s="236"/>
      <c r="C294" s="237"/>
      <c r="D294" s="227" t="s">
        <v>155</v>
      </c>
      <c r="E294" s="238" t="s">
        <v>19</v>
      </c>
      <c r="F294" s="239" t="s">
        <v>80</v>
      </c>
      <c r="G294" s="237"/>
      <c r="H294" s="240">
        <v>1</v>
      </c>
      <c r="I294" s="241"/>
      <c r="J294" s="237"/>
      <c r="K294" s="237"/>
      <c r="L294" s="242"/>
      <c r="M294" s="243"/>
      <c r="N294" s="244"/>
      <c r="O294" s="244"/>
      <c r="P294" s="244"/>
      <c r="Q294" s="244"/>
      <c r="R294" s="244"/>
      <c r="S294" s="244"/>
      <c r="T294" s="24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6" t="s">
        <v>155</v>
      </c>
      <c r="AU294" s="246" t="s">
        <v>82</v>
      </c>
      <c r="AV294" s="14" t="s">
        <v>82</v>
      </c>
      <c r="AW294" s="14" t="s">
        <v>33</v>
      </c>
      <c r="AX294" s="14" t="s">
        <v>80</v>
      </c>
      <c r="AY294" s="246" t="s">
        <v>140</v>
      </c>
    </row>
    <row r="295" s="2" customFormat="1" ht="16.5" customHeight="1">
      <c r="A295" s="41"/>
      <c r="B295" s="42"/>
      <c r="C295" s="258" t="s">
        <v>471</v>
      </c>
      <c r="D295" s="258" t="s">
        <v>236</v>
      </c>
      <c r="E295" s="259" t="s">
        <v>472</v>
      </c>
      <c r="F295" s="260" t="s">
        <v>473</v>
      </c>
      <c r="G295" s="261" t="s">
        <v>380</v>
      </c>
      <c r="H295" s="262">
        <v>3</v>
      </c>
      <c r="I295" s="263"/>
      <c r="J295" s="264">
        <f>ROUND(I295*H295,2)</f>
        <v>0</v>
      </c>
      <c r="K295" s="260" t="s">
        <v>19</v>
      </c>
      <c r="L295" s="265"/>
      <c r="M295" s="266" t="s">
        <v>19</v>
      </c>
      <c r="N295" s="267" t="s">
        <v>43</v>
      </c>
      <c r="O295" s="87"/>
      <c r="P295" s="216">
        <f>O295*H295</f>
        <v>0</v>
      </c>
      <c r="Q295" s="216">
        <v>0</v>
      </c>
      <c r="R295" s="216">
        <f>Q295*H295</f>
        <v>0</v>
      </c>
      <c r="S295" s="216">
        <v>0</v>
      </c>
      <c r="T295" s="21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8" t="s">
        <v>198</v>
      </c>
      <c r="AT295" s="218" t="s">
        <v>236</v>
      </c>
      <c r="AU295" s="218" t="s">
        <v>82</v>
      </c>
      <c r="AY295" s="20" t="s">
        <v>140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20" t="s">
        <v>80</v>
      </c>
      <c r="BK295" s="219">
        <f>ROUND(I295*H295,2)</f>
        <v>0</v>
      </c>
      <c r="BL295" s="20" t="s">
        <v>147</v>
      </c>
      <c r="BM295" s="218" t="s">
        <v>474</v>
      </c>
    </row>
    <row r="296" s="2" customFormat="1" ht="16.5" customHeight="1">
      <c r="A296" s="41"/>
      <c r="B296" s="42"/>
      <c r="C296" s="258" t="s">
        <v>475</v>
      </c>
      <c r="D296" s="258" t="s">
        <v>236</v>
      </c>
      <c r="E296" s="259" t="s">
        <v>476</v>
      </c>
      <c r="F296" s="260" t="s">
        <v>477</v>
      </c>
      <c r="G296" s="261" t="s">
        <v>380</v>
      </c>
      <c r="H296" s="262">
        <v>1</v>
      </c>
      <c r="I296" s="263"/>
      <c r="J296" s="264">
        <f>ROUND(I296*H296,2)</f>
        <v>0</v>
      </c>
      <c r="K296" s="260" t="s">
        <v>19</v>
      </c>
      <c r="L296" s="265"/>
      <c r="M296" s="266" t="s">
        <v>19</v>
      </c>
      <c r="N296" s="267" t="s">
        <v>43</v>
      </c>
      <c r="O296" s="87"/>
      <c r="P296" s="216">
        <f>O296*H296</f>
        <v>0</v>
      </c>
      <c r="Q296" s="216">
        <v>0</v>
      </c>
      <c r="R296" s="216">
        <f>Q296*H296</f>
        <v>0</v>
      </c>
      <c r="S296" s="216">
        <v>0</v>
      </c>
      <c r="T296" s="21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198</v>
      </c>
      <c r="AT296" s="218" t="s">
        <v>236</v>
      </c>
      <c r="AU296" s="218" t="s">
        <v>82</v>
      </c>
      <c r="AY296" s="20" t="s">
        <v>140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80</v>
      </c>
      <c r="BK296" s="219">
        <f>ROUND(I296*H296,2)</f>
        <v>0</v>
      </c>
      <c r="BL296" s="20" t="s">
        <v>147</v>
      </c>
      <c r="BM296" s="218" t="s">
        <v>478</v>
      </c>
    </row>
    <row r="297" s="2" customFormat="1" ht="16.5" customHeight="1">
      <c r="A297" s="41"/>
      <c r="B297" s="42"/>
      <c r="C297" s="258" t="s">
        <v>479</v>
      </c>
      <c r="D297" s="258" t="s">
        <v>236</v>
      </c>
      <c r="E297" s="259" t="s">
        <v>480</v>
      </c>
      <c r="F297" s="260" t="s">
        <v>481</v>
      </c>
      <c r="G297" s="261" t="s">
        <v>380</v>
      </c>
      <c r="H297" s="262">
        <v>1</v>
      </c>
      <c r="I297" s="263"/>
      <c r="J297" s="264">
        <f>ROUND(I297*H297,2)</f>
        <v>0</v>
      </c>
      <c r="K297" s="260" t="s">
        <v>19</v>
      </c>
      <c r="L297" s="265"/>
      <c r="M297" s="266" t="s">
        <v>19</v>
      </c>
      <c r="N297" s="267" t="s">
        <v>43</v>
      </c>
      <c r="O297" s="87"/>
      <c r="P297" s="216">
        <f>O297*H297</f>
        <v>0</v>
      </c>
      <c r="Q297" s="216">
        <v>0</v>
      </c>
      <c r="R297" s="216">
        <f>Q297*H297</f>
        <v>0</v>
      </c>
      <c r="S297" s="216">
        <v>0</v>
      </c>
      <c r="T297" s="217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8" t="s">
        <v>198</v>
      </c>
      <c r="AT297" s="218" t="s">
        <v>236</v>
      </c>
      <c r="AU297" s="218" t="s">
        <v>82</v>
      </c>
      <c r="AY297" s="20" t="s">
        <v>140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20" t="s">
        <v>80</v>
      </c>
      <c r="BK297" s="219">
        <f>ROUND(I297*H297,2)</f>
        <v>0</v>
      </c>
      <c r="BL297" s="20" t="s">
        <v>147</v>
      </c>
      <c r="BM297" s="218" t="s">
        <v>482</v>
      </c>
    </row>
    <row r="298" s="2" customFormat="1" ht="21.75" customHeight="1">
      <c r="A298" s="41"/>
      <c r="B298" s="42"/>
      <c r="C298" s="258" t="s">
        <v>483</v>
      </c>
      <c r="D298" s="258" t="s">
        <v>236</v>
      </c>
      <c r="E298" s="259" t="s">
        <v>484</v>
      </c>
      <c r="F298" s="260" t="s">
        <v>485</v>
      </c>
      <c r="G298" s="261" t="s">
        <v>380</v>
      </c>
      <c r="H298" s="262">
        <v>1</v>
      </c>
      <c r="I298" s="263"/>
      <c r="J298" s="264">
        <f>ROUND(I298*H298,2)</f>
        <v>0</v>
      </c>
      <c r="K298" s="260" t="s">
        <v>19</v>
      </c>
      <c r="L298" s="265"/>
      <c r="M298" s="266" t="s">
        <v>19</v>
      </c>
      <c r="N298" s="267" t="s">
        <v>43</v>
      </c>
      <c r="O298" s="87"/>
      <c r="P298" s="216">
        <f>O298*H298</f>
        <v>0</v>
      </c>
      <c r="Q298" s="216">
        <v>0</v>
      </c>
      <c r="R298" s="216">
        <f>Q298*H298</f>
        <v>0</v>
      </c>
      <c r="S298" s="216">
        <v>0</v>
      </c>
      <c r="T298" s="217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8" t="s">
        <v>198</v>
      </c>
      <c r="AT298" s="218" t="s">
        <v>236</v>
      </c>
      <c r="AU298" s="218" t="s">
        <v>82</v>
      </c>
      <c r="AY298" s="20" t="s">
        <v>140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20" t="s">
        <v>80</v>
      </c>
      <c r="BK298" s="219">
        <f>ROUND(I298*H298,2)</f>
        <v>0</v>
      </c>
      <c r="BL298" s="20" t="s">
        <v>147</v>
      </c>
      <c r="BM298" s="218" t="s">
        <v>486</v>
      </c>
    </row>
    <row r="299" s="12" customFormat="1" ht="22.8" customHeight="1">
      <c r="A299" s="12"/>
      <c r="B299" s="191"/>
      <c r="C299" s="192"/>
      <c r="D299" s="193" t="s">
        <v>71</v>
      </c>
      <c r="E299" s="205" t="s">
        <v>487</v>
      </c>
      <c r="F299" s="205" t="s">
        <v>488</v>
      </c>
      <c r="G299" s="192"/>
      <c r="H299" s="192"/>
      <c r="I299" s="195"/>
      <c r="J299" s="206">
        <f>BK299</f>
        <v>0</v>
      </c>
      <c r="K299" s="192"/>
      <c r="L299" s="197"/>
      <c r="M299" s="198"/>
      <c r="N299" s="199"/>
      <c r="O299" s="199"/>
      <c r="P299" s="200">
        <f>SUM(P300:P315)</f>
        <v>0</v>
      </c>
      <c r="Q299" s="199"/>
      <c r="R299" s="200">
        <f>SUM(R300:R315)</f>
        <v>0</v>
      </c>
      <c r="S299" s="199"/>
      <c r="T299" s="201">
        <f>SUM(T300:T315)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2" t="s">
        <v>80</v>
      </c>
      <c r="AT299" s="203" t="s">
        <v>71</v>
      </c>
      <c r="AU299" s="203" t="s">
        <v>80</v>
      </c>
      <c r="AY299" s="202" t="s">
        <v>140</v>
      </c>
      <c r="BK299" s="204">
        <f>SUM(BK300:BK315)</f>
        <v>0</v>
      </c>
    </row>
    <row r="300" s="2" customFormat="1" ht="24.15" customHeight="1">
      <c r="A300" s="41"/>
      <c r="B300" s="42"/>
      <c r="C300" s="207" t="s">
        <v>489</v>
      </c>
      <c r="D300" s="207" t="s">
        <v>142</v>
      </c>
      <c r="E300" s="208" t="s">
        <v>490</v>
      </c>
      <c r="F300" s="209" t="s">
        <v>491</v>
      </c>
      <c r="G300" s="210" t="s">
        <v>239</v>
      </c>
      <c r="H300" s="211">
        <v>74.694999999999993</v>
      </c>
      <c r="I300" s="212"/>
      <c r="J300" s="213">
        <f>ROUND(I300*H300,2)</f>
        <v>0</v>
      </c>
      <c r="K300" s="209" t="s">
        <v>146</v>
      </c>
      <c r="L300" s="47"/>
      <c r="M300" s="214" t="s">
        <v>19</v>
      </c>
      <c r="N300" s="215" t="s">
        <v>43</v>
      </c>
      <c r="O300" s="87"/>
      <c r="P300" s="216">
        <f>O300*H300</f>
        <v>0</v>
      </c>
      <c r="Q300" s="216">
        <v>0</v>
      </c>
      <c r="R300" s="216">
        <f>Q300*H300</f>
        <v>0</v>
      </c>
      <c r="S300" s="216">
        <v>0</v>
      </c>
      <c r="T300" s="217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8" t="s">
        <v>147</v>
      </c>
      <c r="AT300" s="218" t="s">
        <v>142</v>
      </c>
      <c r="AU300" s="218" t="s">
        <v>82</v>
      </c>
      <c r="AY300" s="20" t="s">
        <v>140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20" t="s">
        <v>80</v>
      </c>
      <c r="BK300" s="219">
        <f>ROUND(I300*H300,2)</f>
        <v>0</v>
      </c>
      <c r="BL300" s="20" t="s">
        <v>147</v>
      </c>
      <c r="BM300" s="218" t="s">
        <v>492</v>
      </c>
    </row>
    <row r="301" s="2" customFormat="1">
      <c r="A301" s="41"/>
      <c r="B301" s="42"/>
      <c r="C301" s="43"/>
      <c r="D301" s="220" t="s">
        <v>149</v>
      </c>
      <c r="E301" s="43"/>
      <c r="F301" s="221" t="s">
        <v>493</v>
      </c>
      <c r="G301" s="43"/>
      <c r="H301" s="43"/>
      <c r="I301" s="222"/>
      <c r="J301" s="43"/>
      <c r="K301" s="43"/>
      <c r="L301" s="47"/>
      <c r="M301" s="223"/>
      <c r="N301" s="224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149</v>
      </c>
      <c r="AU301" s="20" t="s">
        <v>82</v>
      </c>
    </row>
    <row r="302" s="2" customFormat="1" ht="24.15" customHeight="1">
      <c r="A302" s="41"/>
      <c r="B302" s="42"/>
      <c r="C302" s="207" t="s">
        <v>494</v>
      </c>
      <c r="D302" s="207" t="s">
        <v>142</v>
      </c>
      <c r="E302" s="208" t="s">
        <v>495</v>
      </c>
      <c r="F302" s="209" t="s">
        <v>496</v>
      </c>
      <c r="G302" s="210" t="s">
        <v>239</v>
      </c>
      <c r="H302" s="211">
        <v>1045.73</v>
      </c>
      <c r="I302" s="212"/>
      <c r="J302" s="213">
        <f>ROUND(I302*H302,2)</f>
        <v>0</v>
      </c>
      <c r="K302" s="209" t="s">
        <v>146</v>
      </c>
      <c r="L302" s="47"/>
      <c r="M302" s="214" t="s">
        <v>19</v>
      </c>
      <c r="N302" s="215" t="s">
        <v>43</v>
      </c>
      <c r="O302" s="87"/>
      <c r="P302" s="216">
        <f>O302*H302</f>
        <v>0</v>
      </c>
      <c r="Q302" s="216">
        <v>0</v>
      </c>
      <c r="R302" s="216">
        <f>Q302*H302</f>
        <v>0</v>
      </c>
      <c r="S302" s="216">
        <v>0</v>
      </c>
      <c r="T302" s="217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8" t="s">
        <v>147</v>
      </c>
      <c r="AT302" s="218" t="s">
        <v>142</v>
      </c>
      <c r="AU302" s="218" t="s">
        <v>82</v>
      </c>
      <c r="AY302" s="20" t="s">
        <v>140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20" t="s">
        <v>80</v>
      </c>
      <c r="BK302" s="219">
        <f>ROUND(I302*H302,2)</f>
        <v>0</v>
      </c>
      <c r="BL302" s="20" t="s">
        <v>147</v>
      </c>
      <c r="BM302" s="218" t="s">
        <v>497</v>
      </c>
    </row>
    <row r="303" s="2" customFormat="1">
      <c r="A303" s="41"/>
      <c r="B303" s="42"/>
      <c r="C303" s="43"/>
      <c r="D303" s="220" t="s">
        <v>149</v>
      </c>
      <c r="E303" s="43"/>
      <c r="F303" s="221" t="s">
        <v>498</v>
      </c>
      <c r="G303" s="43"/>
      <c r="H303" s="43"/>
      <c r="I303" s="222"/>
      <c r="J303" s="43"/>
      <c r="K303" s="43"/>
      <c r="L303" s="47"/>
      <c r="M303" s="223"/>
      <c r="N303" s="224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149</v>
      </c>
      <c r="AU303" s="20" t="s">
        <v>82</v>
      </c>
    </row>
    <row r="304" s="14" customFormat="1">
      <c r="A304" s="14"/>
      <c r="B304" s="236"/>
      <c r="C304" s="237"/>
      <c r="D304" s="227" t="s">
        <v>155</v>
      </c>
      <c r="E304" s="238" t="s">
        <v>19</v>
      </c>
      <c r="F304" s="239" t="s">
        <v>499</v>
      </c>
      <c r="G304" s="237"/>
      <c r="H304" s="240">
        <v>1045.73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6" t="s">
        <v>155</v>
      </c>
      <c r="AU304" s="246" t="s">
        <v>82</v>
      </c>
      <c r="AV304" s="14" t="s">
        <v>82</v>
      </c>
      <c r="AW304" s="14" t="s">
        <v>33</v>
      </c>
      <c r="AX304" s="14" t="s">
        <v>80</v>
      </c>
      <c r="AY304" s="246" t="s">
        <v>140</v>
      </c>
    </row>
    <row r="305" s="2" customFormat="1" ht="16.5" customHeight="1">
      <c r="A305" s="41"/>
      <c r="B305" s="42"/>
      <c r="C305" s="207" t="s">
        <v>500</v>
      </c>
      <c r="D305" s="207" t="s">
        <v>142</v>
      </c>
      <c r="E305" s="208" t="s">
        <v>501</v>
      </c>
      <c r="F305" s="209" t="s">
        <v>502</v>
      </c>
      <c r="G305" s="210" t="s">
        <v>239</v>
      </c>
      <c r="H305" s="211">
        <v>74.694999999999993</v>
      </c>
      <c r="I305" s="212"/>
      <c r="J305" s="213">
        <f>ROUND(I305*H305,2)</f>
        <v>0</v>
      </c>
      <c r="K305" s="209" t="s">
        <v>146</v>
      </c>
      <c r="L305" s="47"/>
      <c r="M305" s="214" t="s">
        <v>19</v>
      </c>
      <c r="N305" s="215" t="s">
        <v>43</v>
      </c>
      <c r="O305" s="87"/>
      <c r="P305" s="216">
        <f>O305*H305</f>
        <v>0</v>
      </c>
      <c r="Q305" s="216">
        <v>0</v>
      </c>
      <c r="R305" s="216">
        <f>Q305*H305</f>
        <v>0</v>
      </c>
      <c r="S305" s="216">
        <v>0</v>
      </c>
      <c r="T305" s="217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8" t="s">
        <v>147</v>
      </c>
      <c r="AT305" s="218" t="s">
        <v>142</v>
      </c>
      <c r="AU305" s="218" t="s">
        <v>82</v>
      </c>
      <c r="AY305" s="20" t="s">
        <v>140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20" t="s">
        <v>80</v>
      </c>
      <c r="BK305" s="219">
        <f>ROUND(I305*H305,2)</f>
        <v>0</v>
      </c>
      <c r="BL305" s="20" t="s">
        <v>147</v>
      </c>
      <c r="BM305" s="218" t="s">
        <v>503</v>
      </c>
    </row>
    <row r="306" s="2" customFormat="1">
      <c r="A306" s="41"/>
      <c r="B306" s="42"/>
      <c r="C306" s="43"/>
      <c r="D306" s="220" t="s">
        <v>149</v>
      </c>
      <c r="E306" s="43"/>
      <c r="F306" s="221" t="s">
        <v>504</v>
      </c>
      <c r="G306" s="43"/>
      <c r="H306" s="43"/>
      <c r="I306" s="222"/>
      <c r="J306" s="43"/>
      <c r="K306" s="43"/>
      <c r="L306" s="47"/>
      <c r="M306" s="223"/>
      <c r="N306" s="224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149</v>
      </c>
      <c r="AU306" s="20" t="s">
        <v>82</v>
      </c>
    </row>
    <row r="307" s="2" customFormat="1" ht="24.15" customHeight="1">
      <c r="A307" s="41"/>
      <c r="B307" s="42"/>
      <c r="C307" s="207" t="s">
        <v>505</v>
      </c>
      <c r="D307" s="207" t="s">
        <v>142</v>
      </c>
      <c r="E307" s="208" t="s">
        <v>506</v>
      </c>
      <c r="F307" s="209" t="s">
        <v>507</v>
      </c>
      <c r="G307" s="210" t="s">
        <v>239</v>
      </c>
      <c r="H307" s="211">
        <v>57.487000000000002</v>
      </c>
      <c r="I307" s="212"/>
      <c r="J307" s="213">
        <f>ROUND(I307*H307,2)</f>
        <v>0</v>
      </c>
      <c r="K307" s="209" t="s">
        <v>146</v>
      </c>
      <c r="L307" s="47"/>
      <c r="M307" s="214" t="s">
        <v>19</v>
      </c>
      <c r="N307" s="215" t="s">
        <v>43</v>
      </c>
      <c r="O307" s="87"/>
      <c r="P307" s="216">
        <f>O307*H307</f>
        <v>0</v>
      </c>
      <c r="Q307" s="216">
        <v>0</v>
      </c>
      <c r="R307" s="216">
        <f>Q307*H307</f>
        <v>0</v>
      </c>
      <c r="S307" s="216">
        <v>0</v>
      </c>
      <c r="T307" s="217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8" t="s">
        <v>147</v>
      </c>
      <c r="AT307" s="218" t="s">
        <v>142</v>
      </c>
      <c r="AU307" s="218" t="s">
        <v>82</v>
      </c>
      <c r="AY307" s="20" t="s">
        <v>140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20" t="s">
        <v>80</v>
      </c>
      <c r="BK307" s="219">
        <f>ROUND(I307*H307,2)</f>
        <v>0</v>
      </c>
      <c r="BL307" s="20" t="s">
        <v>147</v>
      </c>
      <c r="BM307" s="218" t="s">
        <v>508</v>
      </c>
    </row>
    <row r="308" s="2" customFormat="1">
      <c r="A308" s="41"/>
      <c r="B308" s="42"/>
      <c r="C308" s="43"/>
      <c r="D308" s="220" t="s">
        <v>149</v>
      </c>
      <c r="E308" s="43"/>
      <c r="F308" s="221" t="s">
        <v>509</v>
      </c>
      <c r="G308" s="43"/>
      <c r="H308" s="43"/>
      <c r="I308" s="222"/>
      <c r="J308" s="43"/>
      <c r="K308" s="43"/>
      <c r="L308" s="47"/>
      <c r="M308" s="223"/>
      <c r="N308" s="224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149</v>
      </c>
      <c r="AU308" s="20" t="s">
        <v>82</v>
      </c>
    </row>
    <row r="309" s="14" customFormat="1">
      <c r="A309" s="14"/>
      <c r="B309" s="236"/>
      <c r="C309" s="237"/>
      <c r="D309" s="227" t="s">
        <v>155</v>
      </c>
      <c r="E309" s="238" t="s">
        <v>19</v>
      </c>
      <c r="F309" s="239" t="s">
        <v>510</v>
      </c>
      <c r="G309" s="237"/>
      <c r="H309" s="240">
        <v>57.487000000000002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6" t="s">
        <v>155</v>
      </c>
      <c r="AU309" s="246" t="s">
        <v>82</v>
      </c>
      <c r="AV309" s="14" t="s">
        <v>82</v>
      </c>
      <c r="AW309" s="14" t="s">
        <v>33</v>
      </c>
      <c r="AX309" s="14" t="s">
        <v>80</v>
      </c>
      <c r="AY309" s="246" t="s">
        <v>140</v>
      </c>
    </row>
    <row r="310" s="2" customFormat="1" ht="24.15" customHeight="1">
      <c r="A310" s="41"/>
      <c r="B310" s="42"/>
      <c r="C310" s="207" t="s">
        <v>511</v>
      </c>
      <c r="D310" s="207" t="s">
        <v>142</v>
      </c>
      <c r="E310" s="208" t="s">
        <v>512</v>
      </c>
      <c r="F310" s="209" t="s">
        <v>245</v>
      </c>
      <c r="G310" s="210" t="s">
        <v>239</v>
      </c>
      <c r="H310" s="211">
        <v>15.66</v>
      </c>
      <c r="I310" s="212"/>
      <c r="J310" s="213">
        <f>ROUND(I310*H310,2)</f>
        <v>0</v>
      </c>
      <c r="K310" s="209" t="s">
        <v>146</v>
      </c>
      <c r="L310" s="47"/>
      <c r="M310" s="214" t="s">
        <v>19</v>
      </c>
      <c r="N310" s="215" t="s">
        <v>43</v>
      </c>
      <c r="O310" s="87"/>
      <c r="P310" s="216">
        <f>O310*H310</f>
        <v>0</v>
      </c>
      <c r="Q310" s="216">
        <v>0</v>
      </c>
      <c r="R310" s="216">
        <f>Q310*H310</f>
        <v>0</v>
      </c>
      <c r="S310" s="216">
        <v>0</v>
      </c>
      <c r="T310" s="217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8" t="s">
        <v>147</v>
      </c>
      <c r="AT310" s="218" t="s">
        <v>142</v>
      </c>
      <c r="AU310" s="218" t="s">
        <v>82</v>
      </c>
      <c r="AY310" s="20" t="s">
        <v>140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20" t="s">
        <v>80</v>
      </c>
      <c r="BK310" s="219">
        <f>ROUND(I310*H310,2)</f>
        <v>0</v>
      </c>
      <c r="BL310" s="20" t="s">
        <v>147</v>
      </c>
      <c r="BM310" s="218" t="s">
        <v>513</v>
      </c>
    </row>
    <row r="311" s="2" customFormat="1">
      <c r="A311" s="41"/>
      <c r="B311" s="42"/>
      <c r="C311" s="43"/>
      <c r="D311" s="220" t="s">
        <v>149</v>
      </c>
      <c r="E311" s="43"/>
      <c r="F311" s="221" t="s">
        <v>514</v>
      </c>
      <c r="G311" s="43"/>
      <c r="H311" s="43"/>
      <c r="I311" s="222"/>
      <c r="J311" s="43"/>
      <c r="K311" s="43"/>
      <c r="L311" s="47"/>
      <c r="M311" s="223"/>
      <c r="N311" s="224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149</v>
      </c>
      <c r="AU311" s="20" t="s">
        <v>82</v>
      </c>
    </row>
    <row r="312" s="14" customFormat="1">
      <c r="A312" s="14"/>
      <c r="B312" s="236"/>
      <c r="C312" s="237"/>
      <c r="D312" s="227" t="s">
        <v>155</v>
      </c>
      <c r="E312" s="238" t="s">
        <v>19</v>
      </c>
      <c r="F312" s="239" t="s">
        <v>515</v>
      </c>
      <c r="G312" s="237"/>
      <c r="H312" s="240">
        <v>15.66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6" t="s">
        <v>155</v>
      </c>
      <c r="AU312" s="246" t="s">
        <v>82</v>
      </c>
      <c r="AV312" s="14" t="s">
        <v>82</v>
      </c>
      <c r="AW312" s="14" t="s">
        <v>33</v>
      </c>
      <c r="AX312" s="14" t="s">
        <v>80</v>
      </c>
      <c r="AY312" s="246" t="s">
        <v>140</v>
      </c>
    </row>
    <row r="313" s="2" customFormat="1" ht="24.15" customHeight="1">
      <c r="A313" s="41"/>
      <c r="B313" s="42"/>
      <c r="C313" s="207" t="s">
        <v>516</v>
      </c>
      <c r="D313" s="207" t="s">
        <v>142</v>
      </c>
      <c r="E313" s="208" t="s">
        <v>517</v>
      </c>
      <c r="F313" s="209" t="s">
        <v>518</v>
      </c>
      <c r="G313" s="210" t="s">
        <v>239</v>
      </c>
      <c r="H313" s="211">
        <v>1.548</v>
      </c>
      <c r="I313" s="212"/>
      <c r="J313" s="213">
        <f>ROUND(I313*H313,2)</f>
        <v>0</v>
      </c>
      <c r="K313" s="209" t="s">
        <v>146</v>
      </c>
      <c r="L313" s="47"/>
      <c r="M313" s="214" t="s">
        <v>19</v>
      </c>
      <c r="N313" s="215" t="s">
        <v>43</v>
      </c>
      <c r="O313" s="87"/>
      <c r="P313" s="216">
        <f>O313*H313</f>
        <v>0</v>
      </c>
      <c r="Q313" s="216">
        <v>0</v>
      </c>
      <c r="R313" s="216">
        <f>Q313*H313</f>
        <v>0</v>
      </c>
      <c r="S313" s="216">
        <v>0</v>
      </c>
      <c r="T313" s="217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8" t="s">
        <v>147</v>
      </c>
      <c r="AT313" s="218" t="s">
        <v>142</v>
      </c>
      <c r="AU313" s="218" t="s">
        <v>82</v>
      </c>
      <c r="AY313" s="20" t="s">
        <v>140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20" t="s">
        <v>80</v>
      </c>
      <c r="BK313" s="219">
        <f>ROUND(I313*H313,2)</f>
        <v>0</v>
      </c>
      <c r="BL313" s="20" t="s">
        <v>147</v>
      </c>
      <c r="BM313" s="218" t="s">
        <v>519</v>
      </c>
    </row>
    <row r="314" s="2" customFormat="1">
      <c r="A314" s="41"/>
      <c r="B314" s="42"/>
      <c r="C314" s="43"/>
      <c r="D314" s="220" t="s">
        <v>149</v>
      </c>
      <c r="E314" s="43"/>
      <c r="F314" s="221" t="s">
        <v>520</v>
      </c>
      <c r="G314" s="43"/>
      <c r="H314" s="43"/>
      <c r="I314" s="222"/>
      <c r="J314" s="43"/>
      <c r="K314" s="43"/>
      <c r="L314" s="47"/>
      <c r="M314" s="223"/>
      <c r="N314" s="224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149</v>
      </c>
      <c r="AU314" s="20" t="s">
        <v>82</v>
      </c>
    </row>
    <row r="315" s="14" customFormat="1">
      <c r="A315" s="14"/>
      <c r="B315" s="236"/>
      <c r="C315" s="237"/>
      <c r="D315" s="227" t="s">
        <v>155</v>
      </c>
      <c r="E315" s="238" t="s">
        <v>19</v>
      </c>
      <c r="F315" s="239" t="s">
        <v>521</v>
      </c>
      <c r="G315" s="237"/>
      <c r="H315" s="240">
        <v>1.548</v>
      </c>
      <c r="I315" s="241"/>
      <c r="J315" s="237"/>
      <c r="K315" s="237"/>
      <c r="L315" s="242"/>
      <c r="M315" s="243"/>
      <c r="N315" s="244"/>
      <c r="O315" s="244"/>
      <c r="P315" s="244"/>
      <c r="Q315" s="244"/>
      <c r="R315" s="244"/>
      <c r="S315" s="244"/>
      <c r="T315" s="24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6" t="s">
        <v>155</v>
      </c>
      <c r="AU315" s="246" t="s">
        <v>82</v>
      </c>
      <c r="AV315" s="14" t="s">
        <v>82</v>
      </c>
      <c r="AW315" s="14" t="s">
        <v>33</v>
      </c>
      <c r="AX315" s="14" t="s">
        <v>80</v>
      </c>
      <c r="AY315" s="246" t="s">
        <v>140</v>
      </c>
    </row>
    <row r="316" s="12" customFormat="1" ht="22.8" customHeight="1">
      <c r="A316" s="12"/>
      <c r="B316" s="191"/>
      <c r="C316" s="192"/>
      <c r="D316" s="193" t="s">
        <v>71</v>
      </c>
      <c r="E316" s="205" t="s">
        <v>522</v>
      </c>
      <c r="F316" s="205" t="s">
        <v>523</v>
      </c>
      <c r="G316" s="192"/>
      <c r="H316" s="192"/>
      <c r="I316" s="195"/>
      <c r="J316" s="206">
        <f>BK316</f>
        <v>0</v>
      </c>
      <c r="K316" s="192"/>
      <c r="L316" s="197"/>
      <c r="M316" s="198"/>
      <c r="N316" s="199"/>
      <c r="O316" s="199"/>
      <c r="P316" s="200">
        <f>SUM(P317:P318)</f>
        <v>0</v>
      </c>
      <c r="Q316" s="199"/>
      <c r="R316" s="200">
        <f>SUM(R317:R318)</f>
        <v>0</v>
      </c>
      <c r="S316" s="199"/>
      <c r="T316" s="201">
        <f>SUM(T317:T318)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2" t="s">
        <v>80</v>
      </c>
      <c r="AT316" s="203" t="s">
        <v>71</v>
      </c>
      <c r="AU316" s="203" t="s">
        <v>80</v>
      </c>
      <c r="AY316" s="202" t="s">
        <v>140</v>
      </c>
      <c r="BK316" s="204">
        <f>SUM(BK317:BK318)</f>
        <v>0</v>
      </c>
    </row>
    <row r="317" s="2" customFormat="1" ht="24.15" customHeight="1">
      <c r="A317" s="41"/>
      <c r="B317" s="42"/>
      <c r="C317" s="207" t="s">
        <v>524</v>
      </c>
      <c r="D317" s="207" t="s">
        <v>142</v>
      </c>
      <c r="E317" s="208" t="s">
        <v>525</v>
      </c>
      <c r="F317" s="209" t="s">
        <v>526</v>
      </c>
      <c r="G317" s="210" t="s">
        <v>239</v>
      </c>
      <c r="H317" s="211">
        <v>157.577</v>
      </c>
      <c r="I317" s="212"/>
      <c r="J317" s="213">
        <f>ROUND(I317*H317,2)</f>
        <v>0</v>
      </c>
      <c r="K317" s="209" t="s">
        <v>146</v>
      </c>
      <c r="L317" s="47"/>
      <c r="M317" s="214" t="s">
        <v>19</v>
      </c>
      <c r="N317" s="215" t="s">
        <v>43</v>
      </c>
      <c r="O317" s="87"/>
      <c r="P317" s="216">
        <f>O317*H317</f>
        <v>0</v>
      </c>
      <c r="Q317" s="216">
        <v>0</v>
      </c>
      <c r="R317" s="216">
        <f>Q317*H317</f>
        <v>0</v>
      </c>
      <c r="S317" s="216">
        <v>0</v>
      </c>
      <c r="T317" s="217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18" t="s">
        <v>147</v>
      </c>
      <c r="AT317" s="218" t="s">
        <v>142</v>
      </c>
      <c r="AU317" s="218" t="s">
        <v>82</v>
      </c>
      <c r="AY317" s="20" t="s">
        <v>140</v>
      </c>
      <c r="BE317" s="219">
        <f>IF(N317="základní",J317,0)</f>
        <v>0</v>
      </c>
      <c r="BF317" s="219">
        <f>IF(N317="snížená",J317,0)</f>
        <v>0</v>
      </c>
      <c r="BG317" s="219">
        <f>IF(N317="zákl. přenesená",J317,0)</f>
        <v>0</v>
      </c>
      <c r="BH317" s="219">
        <f>IF(N317="sníž. přenesená",J317,0)</f>
        <v>0</v>
      </c>
      <c r="BI317" s="219">
        <f>IF(N317="nulová",J317,0)</f>
        <v>0</v>
      </c>
      <c r="BJ317" s="20" t="s">
        <v>80</v>
      </c>
      <c r="BK317" s="219">
        <f>ROUND(I317*H317,2)</f>
        <v>0</v>
      </c>
      <c r="BL317" s="20" t="s">
        <v>147</v>
      </c>
      <c r="BM317" s="218" t="s">
        <v>527</v>
      </c>
    </row>
    <row r="318" s="2" customFormat="1">
      <c r="A318" s="41"/>
      <c r="B318" s="42"/>
      <c r="C318" s="43"/>
      <c r="D318" s="220" t="s">
        <v>149</v>
      </c>
      <c r="E318" s="43"/>
      <c r="F318" s="221" t="s">
        <v>528</v>
      </c>
      <c r="G318" s="43"/>
      <c r="H318" s="43"/>
      <c r="I318" s="222"/>
      <c r="J318" s="43"/>
      <c r="K318" s="43"/>
      <c r="L318" s="47"/>
      <c r="M318" s="223"/>
      <c r="N318" s="224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149</v>
      </c>
      <c r="AU318" s="20" t="s">
        <v>82</v>
      </c>
    </row>
    <row r="319" s="12" customFormat="1" ht="25.92" customHeight="1">
      <c r="A319" s="12"/>
      <c r="B319" s="191"/>
      <c r="C319" s="192"/>
      <c r="D319" s="193" t="s">
        <v>71</v>
      </c>
      <c r="E319" s="194" t="s">
        <v>529</v>
      </c>
      <c r="F319" s="194" t="s">
        <v>530</v>
      </c>
      <c r="G319" s="192"/>
      <c r="H319" s="192"/>
      <c r="I319" s="195"/>
      <c r="J319" s="196">
        <f>BK319</f>
        <v>0</v>
      </c>
      <c r="K319" s="192"/>
      <c r="L319" s="197"/>
      <c r="M319" s="198"/>
      <c r="N319" s="199"/>
      <c r="O319" s="199"/>
      <c r="P319" s="200">
        <f>P320+P328+P336</f>
        <v>0</v>
      </c>
      <c r="Q319" s="199"/>
      <c r="R319" s="200">
        <f>R320+R328+R336</f>
        <v>0</v>
      </c>
      <c r="S319" s="199"/>
      <c r="T319" s="201">
        <f>T320+T328+T336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2" t="s">
        <v>169</v>
      </c>
      <c r="AT319" s="203" t="s">
        <v>71</v>
      </c>
      <c r="AU319" s="203" t="s">
        <v>72</v>
      </c>
      <c r="AY319" s="202" t="s">
        <v>140</v>
      </c>
      <c r="BK319" s="204">
        <f>BK320+BK328+BK336</f>
        <v>0</v>
      </c>
    </row>
    <row r="320" s="12" customFormat="1" ht="22.8" customHeight="1">
      <c r="A320" s="12"/>
      <c r="B320" s="191"/>
      <c r="C320" s="192"/>
      <c r="D320" s="193" t="s">
        <v>71</v>
      </c>
      <c r="E320" s="205" t="s">
        <v>531</v>
      </c>
      <c r="F320" s="205" t="s">
        <v>532</v>
      </c>
      <c r="G320" s="192"/>
      <c r="H320" s="192"/>
      <c r="I320" s="195"/>
      <c r="J320" s="206">
        <f>BK320</f>
        <v>0</v>
      </c>
      <c r="K320" s="192"/>
      <c r="L320" s="197"/>
      <c r="M320" s="198"/>
      <c r="N320" s="199"/>
      <c r="O320" s="199"/>
      <c r="P320" s="200">
        <f>SUM(P321:P327)</f>
        <v>0</v>
      </c>
      <c r="Q320" s="199"/>
      <c r="R320" s="200">
        <f>SUM(R321:R327)</f>
        <v>0</v>
      </c>
      <c r="S320" s="199"/>
      <c r="T320" s="201">
        <f>SUM(T321:T327)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2" t="s">
        <v>169</v>
      </c>
      <c r="AT320" s="203" t="s">
        <v>71</v>
      </c>
      <c r="AU320" s="203" t="s">
        <v>80</v>
      </c>
      <c r="AY320" s="202" t="s">
        <v>140</v>
      </c>
      <c r="BK320" s="204">
        <f>SUM(BK321:BK327)</f>
        <v>0</v>
      </c>
    </row>
    <row r="321" s="2" customFormat="1" ht="16.5" customHeight="1">
      <c r="A321" s="41"/>
      <c r="B321" s="42"/>
      <c r="C321" s="207" t="s">
        <v>533</v>
      </c>
      <c r="D321" s="207" t="s">
        <v>142</v>
      </c>
      <c r="E321" s="208" t="s">
        <v>534</v>
      </c>
      <c r="F321" s="209" t="s">
        <v>535</v>
      </c>
      <c r="G321" s="210" t="s">
        <v>536</v>
      </c>
      <c r="H321" s="211">
        <v>10</v>
      </c>
      <c r="I321" s="212"/>
      <c r="J321" s="213">
        <f>ROUND(I321*H321,2)</f>
        <v>0</v>
      </c>
      <c r="K321" s="209" t="s">
        <v>19</v>
      </c>
      <c r="L321" s="47"/>
      <c r="M321" s="214" t="s">
        <v>19</v>
      </c>
      <c r="N321" s="215" t="s">
        <v>43</v>
      </c>
      <c r="O321" s="87"/>
      <c r="P321" s="216">
        <f>O321*H321</f>
        <v>0</v>
      </c>
      <c r="Q321" s="216">
        <v>0</v>
      </c>
      <c r="R321" s="216">
        <f>Q321*H321</f>
        <v>0</v>
      </c>
      <c r="S321" s="216">
        <v>0</v>
      </c>
      <c r="T321" s="217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18" t="s">
        <v>537</v>
      </c>
      <c r="AT321" s="218" t="s">
        <v>142</v>
      </c>
      <c r="AU321" s="218" t="s">
        <v>82</v>
      </c>
      <c r="AY321" s="20" t="s">
        <v>140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20" t="s">
        <v>80</v>
      </c>
      <c r="BK321" s="219">
        <f>ROUND(I321*H321,2)</f>
        <v>0</v>
      </c>
      <c r="BL321" s="20" t="s">
        <v>537</v>
      </c>
      <c r="BM321" s="218" t="s">
        <v>538</v>
      </c>
    </row>
    <row r="322" s="13" customFormat="1">
      <c r="A322" s="13"/>
      <c r="B322" s="225"/>
      <c r="C322" s="226"/>
      <c r="D322" s="227" t="s">
        <v>155</v>
      </c>
      <c r="E322" s="228" t="s">
        <v>19</v>
      </c>
      <c r="F322" s="229" t="s">
        <v>539</v>
      </c>
      <c r="G322" s="226"/>
      <c r="H322" s="228" t="s">
        <v>19</v>
      </c>
      <c r="I322" s="230"/>
      <c r="J322" s="226"/>
      <c r="K322" s="226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155</v>
      </c>
      <c r="AU322" s="235" t="s">
        <v>82</v>
      </c>
      <c r="AV322" s="13" t="s">
        <v>80</v>
      </c>
      <c r="AW322" s="13" t="s">
        <v>33</v>
      </c>
      <c r="AX322" s="13" t="s">
        <v>72</v>
      </c>
      <c r="AY322" s="235" t="s">
        <v>140</v>
      </c>
    </row>
    <row r="323" s="14" customFormat="1">
      <c r="A323" s="14"/>
      <c r="B323" s="236"/>
      <c r="C323" s="237"/>
      <c r="D323" s="227" t="s">
        <v>155</v>
      </c>
      <c r="E323" s="238" t="s">
        <v>19</v>
      </c>
      <c r="F323" s="239" t="s">
        <v>211</v>
      </c>
      <c r="G323" s="237"/>
      <c r="H323" s="240">
        <v>10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6" t="s">
        <v>155</v>
      </c>
      <c r="AU323" s="246" t="s">
        <v>82</v>
      </c>
      <c r="AV323" s="14" t="s">
        <v>82</v>
      </c>
      <c r="AW323" s="14" t="s">
        <v>33</v>
      </c>
      <c r="AX323" s="14" t="s">
        <v>80</v>
      </c>
      <c r="AY323" s="246" t="s">
        <v>140</v>
      </c>
    </row>
    <row r="324" s="2" customFormat="1" ht="16.5" customHeight="1">
      <c r="A324" s="41"/>
      <c r="B324" s="42"/>
      <c r="C324" s="207" t="s">
        <v>540</v>
      </c>
      <c r="D324" s="207" t="s">
        <v>142</v>
      </c>
      <c r="E324" s="208" t="s">
        <v>541</v>
      </c>
      <c r="F324" s="209" t="s">
        <v>542</v>
      </c>
      <c r="G324" s="210" t="s">
        <v>536</v>
      </c>
      <c r="H324" s="211">
        <v>10</v>
      </c>
      <c r="I324" s="212"/>
      <c r="J324" s="213">
        <f>ROUND(I324*H324,2)</f>
        <v>0</v>
      </c>
      <c r="K324" s="209" t="s">
        <v>19</v>
      </c>
      <c r="L324" s="47"/>
      <c r="M324" s="214" t="s">
        <v>19</v>
      </c>
      <c r="N324" s="215" t="s">
        <v>43</v>
      </c>
      <c r="O324" s="87"/>
      <c r="P324" s="216">
        <f>O324*H324</f>
        <v>0</v>
      </c>
      <c r="Q324" s="216">
        <v>0</v>
      </c>
      <c r="R324" s="216">
        <f>Q324*H324</f>
        <v>0</v>
      </c>
      <c r="S324" s="216">
        <v>0</v>
      </c>
      <c r="T324" s="217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8" t="s">
        <v>537</v>
      </c>
      <c r="AT324" s="218" t="s">
        <v>142</v>
      </c>
      <c r="AU324" s="218" t="s">
        <v>82</v>
      </c>
      <c r="AY324" s="20" t="s">
        <v>140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20" t="s">
        <v>80</v>
      </c>
      <c r="BK324" s="219">
        <f>ROUND(I324*H324,2)</f>
        <v>0</v>
      </c>
      <c r="BL324" s="20" t="s">
        <v>537</v>
      </c>
      <c r="BM324" s="218" t="s">
        <v>543</v>
      </c>
    </row>
    <row r="325" s="2" customFormat="1" ht="16.5" customHeight="1">
      <c r="A325" s="41"/>
      <c r="B325" s="42"/>
      <c r="C325" s="207" t="s">
        <v>544</v>
      </c>
      <c r="D325" s="207" t="s">
        <v>142</v>
      </c>
      <c r="E325" s="208" t="s">
        <v>545</v>
      </c>
      <c r="F325" s="209" t="s">
        <v>546</v>
      </c>
      <c r="G325" s="210" t="s">
        <v>536</v>
      </c>
      <c r="H325" s="211">
        <v>10</v>
      </c>
      <c r="I325" s="212"/>
      <c r="J325" s="213">
        <f>ROUND(I325*H325,2)</f>
        <v>0</v>
      </c>
      <c r="K325" s="209" t="s">
        <v>19</v>
      </c>
      <c r="L325" s="47"/>
      <c r="M325" s="214" t="s">
        <v>19</v>
      </c>
      <c r="N325" s="215" t="s">
        <v>43</v>
      </c>
      <c r="O325" s="87"/>
      <c r="P325" s="216">
        <f>O325*H325</f>
        <v>0</v>
      </c>
      <c r="Q325" s="216">
        <v>0</v>
      </c>
      <c r="R325" s="216">
        <f>Q325*H325</f>
        <v>0</v>
      </c>
      <c r="S325" s="216">
        <v>0</v>
      </c>
      <c r="T325" s="217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8" t="s">
        <v>537</v>
      </c>
      <c r="AT325" s="218" t="s">
        <v>142</v>
      </c>
      <c r="AU325" s="218" t="s">
        <v>82</v>
      </c>
      <c r="AY325" s="20" t="s">
        <v>140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20" t="s">
        <v>80</v>
      </c>
      <c r="BK325" s="219">
        <f>ROUND(I325*H325,2)</f>
        <v>0</v>
      </c>
      <c r="BL325" s="20" t="s">
        <v>537</v>
      </c>
      <c r="BM325" s="218" t="s">
        <v>547</v>
      </c>
    </row>
    <row r="326" s="13" customFormat="1">
      <c r="A326" s="13"/>
      <c r="B326" s="225"/>
      <c r="C326" s="226"/>
      <c r="D326" s="227" t="s">
        <v>155</v>
      </c>
      <c r="E326" s="228" t="s">
        <v>19</v>
      </c>
      <c r="F326" s="229" t="s">
        <v>548</v>
      </c>
      <c r="G326" s="226"/>
      <c r="H326" s="228" t="s">
        <v>19</v>
      </c>
      <c r="I326" s="230"/>
      <c r="J326" s="226"/>
      <c r="K326" s="226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155</v>
      </c>
      <c r="AU326" s="235" t="s">
        <v>82</v>
      </c>
      <c r="AV326" s="13" t="s">
        <v>80</v>
      </c>
      <c r="AW326" s="13" t="s">
        <v>33</v>
      </c>
      <c r="AX326" s="13" t="s">
        <v>72</v>
      </c>
      <c r="AY326" s="235" t="s">
        <v>140</v>
      </c>
    </row>
    <row r="327" s="14" customFormat="1">
      <c r="A327" s="14"/>
      <c r="B327" s="236"/>
      <c r="C327" s="237"/>
      <c r="D327" s="227" t="s">
        <v>155</v>
      </c>
      <c r="E327" s="238" t="s">
        <v>19</v>
      </c>
      <c r="F327" s="239" t="s">
        <v>211</v>
      </c>
      <c r="G327" s="237"/>
      <c r="H327" s="240">
        <v>10</v>
      </c>
      <c r="I327" s="241"/>
      <c r="J327" s="237"/>
      <c r="K327" s="237"/>
      <c r="L327" s="242"/>
      <c r="M327" s="243"/>
      <c r="N327" s="244"/>
      <c r="O327" s="244"/>
      <c r="P327" s="244"/>
      <c r="Q327" s="244"/>
      <c r="R327" s="244"/>
      <c r="S327" s="244"/>
      <c r="T327" s="24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6" t="s">
        <v>155</v>
      </c>
      <c r="AU327" s="246" t="s">
        <v>82</v>
      </c>
      <c r="AV327" s="14" t="s">
        <v>82</v>
      </c>
      <c r="AW327" s="14" t="s">
        <v>33</v>
      </c>
      <c r="AX327" s="14" t="s">
        <v>80</v>
      </c>
      <c r="AY327" s="246" t="s">
        <v>140</v>
      </c>
    </row>
    <row r="328" s="12" customFormat="1" ht="22.8" customHeight="1">
      <c r="A328" s="12"/>
      <c r="B328" s="191"/>
      <c r="C328" s="192"/>
      <c r="D328" s="193" t="s">
        <v>71</v>
      </c>
      <c r="E328" s="205" t="s">
        <v>549</v>
      </c>
      <c r="F328" s="205" t="s">
        <v>550</v>
      </c>
      <c r="G328" s="192"/>
      <c r="H328" s="192"/>
      <c r="I328" s="195"/>
      <c r="J328" s="206">
        <f>BK328</f>
        <v>0</v>
      </c>
      <c r="K328" s="192"/>
      <c r="L328" s="197"/>
      <c r="M328" s="198"/>
      <c r="N328" s="199"/>
      <c r="O328" s="199"/>
      <c r="P328" s="200">
        <f>SUM(P329:P335)</f>
        <v>0</v>
      </c>
      <c r="Q328" s="199"/>
      <c r="R328" s="200">
        <f>SUM(R329:R335)</f>
        <v>0</v>
      </c>
      <c r="S328" s="199"/>
      <c r="T328" s="201">
        <f>SUM(T329:T335)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02" t="s">
        <v>169</v>
      </c>
      <c r="AT328" s="203" t="s">
        <v>71</v>
      </c>
      <c r="AU328" s="203" t="s">
        <v>80</v>
      </c>
      <c r="AY328" s="202" t="s">
        <v>140</v>
      </c>
      <c r="BK328" s="204">
        <f>SUM(BK329:BK335)</f>
        <v>0</v>
      </c>
    </row>
    <row r="329" s="2" customFormat="1" ht="16.5" customHeight="1">
      <c r="A329" s="41"/>
      <c r="B329" s="42"/>
      <c r="C329" s="207" t="s">
        <v>551</v>
      </c>
      <c r="D329" s="207" t="s">
        <v>142</v>
      </c>
      <c r="E329" s="208" t="s">
        <v>552</v>
      </c>
      <c r="F329" s="209" t="s">
        <v>553</v>
      </c>
      <c r="G329" s="210" t="s">
        <v>467</v>
      </c>
      <c r="H329" s="211">
        <v>1</v>
      </c>
      <c r="I329" s="212"/>
      <c r="J329" s="213">
        <f>ROUND(I329*H329,2)</f>
        <v>0</v>
      </c>
      <c r="K329" s="209" t="s">
        <v>19</v>
      </c>
      <c r="L329" s="47"/>
      <c r="M329" s="214" t="s">
        <v>19</v>
      </c>
      <c r="N329" s="215" t="s">
        <v>43</v>
      </c>
      <c r="O329" s="87"/>
      <c r="P329" s="216">
        <f>O329*H329</f>
        <v>0</v>
      </c>
      <c r="Q329" s="216">
        <v>0</v>
      </c>
      <c r="R329" s="216">
        <f>Q329*H329</f>
        <v>0</v>
      </c>
      <c r="S329" s="216">
        <v>0</v>
      </c>
      <c r="T329" s="217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8" t="s">
        <v>537</v>
      </c>
      <c r="AT329" s="218" t="s">
        <v>142</v>
      </c>
      <c r="AU329" s="218" t="s">
        <v>82</v>
      </c>
      <c r="AY329" s="20" t="s">
        <v>140</v>
      </c>
      <c r="BE329" s="219">
        <f>IF(N329="základní",J329,0)</f>
        <v>0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20" t="s">
        <v>80</v>
      </c>
      <c r="BK329" s="219">
        <f>ROUND(I329*H329,2)</f>
        <v>0</v>
      </c>
      <c r="BL329" s="20" t="s">
        <v>537</v>
      </c>
      <c r="BM329" s="218" t="s">
        <v>554</v>
      </c>
    </row>
    <row r="330" s="2" customFormat="1" ht="16.5" customHeight="1">
      <c r="A330" s="41"/>
      <c r="B330" s="42"/>
      <c r="C330" s="207" t="s">
        <v>555</v>
      </c>
      <c r="D330" s="207" t="s">
        <v>142</v>
      </c>
      <c r="E330" s="208" t="s">
        <v>556</v>
      </c>
      <c r="F330" s="209" t="s">
        <v>557</v>
      </c>
      <c r="G330" s="210" t="s">
        <v>558</v>
      </c>
      <c r="H330" s="211">
        <v>1</v>
      </c>
      <c r="I330" s="212"/>
      <c r="J330" s="213">
        <f>ROUND(I330*H330,2)</f>
        <v>0</v>
      </c>
      <c r="K330" s="209" t="s">
        <v>19</v>
      </c>
      <c r="L330" s="47"/>
      <c r="M330" s="214" t="s">
        <v>19</v>
      </c>
      <c r="N330" s="215" t="s">
        <v>43</v>
      </c>
      <c r="O330" s="87"/>
      <c r="P330" s="216">
        <f>O330*H330</f>
        <v>0</v>
      </c>
      <c r="Q330" s="216">
        <v>0</v>
      </c>
      <c r="R330" s="216">
        <f>Q330*H330</f>
        <v>0</v>
      </c>
      <c r="S330" s="216">
        <v>0</v>
      </c>
      <c r="T330" s="217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18" t="s">
        <v>537</v>
      </c>
      <c r="AT330" s="218" t="s">
        <v>142</v>
      </c>
      <c r="AU330" s="218" t="s">
        <v>82</v>
      </c>
      <c r="AY330" s="20" t="s">
        <v>140</v>
      </c>
      <c r="BE330" s="219">
        <f>IF(N330="základní",J330,0)</f>
        <v>0</v>
      </c>
      <c r="BF330" s="219">
        <f>IF(N330="snížená",J330,0)</f>
        <v>0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20" t="s">
        <v>80</v>
      </c>
      <c r="BK330" s="219">
        <f>ROUND(I330*H330,2)</f>
        <v>0</v>
      </c>
      <c r="BL330" s="20" t="s">
        <v>537</v>
      </c>
      <c r="BM330" s="218" t="s">
        <v>559</v>
      </c>
    </row>
    <row r="331" s="14" customFormat="1">
      <c r="A331" s="14"/>
      <c r="B331" s="236"/>
      <c r="C331" s="237"/>
      <c r="D331" s="227" t="s">
        <v>155</v>
      </c>
      <c r="E331" s="238" t="s">
        <v>19</v>
      </c>
      <c r="F331" s="239" t="s">
        <v>80</v>
      </c>
      <c r="G331" s="237"/>
      <c r="H331" s="240">
        <v>1</v>
      </c>
      <c r="I331" s="241"/>
      <c r="J331" s="237"/>
      <c r="K331" s="237"/>
      <c r="L331" s="242"/>
      <c r="M331" s="243"/>
      <c r="N331" s="244"/>
      <c r="O331" s="244"/>
      <c r="P331" s="244"/>
      <c r="Q331" s="244"/>
      <c r="R331" s="244"/>
      <c r="S331" s="244"/>
      <c r="T331" s="24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6" t="s">
        <v>155</v>
      </c>
      <c r="AU331" s="246" t="s">
        <v>82</v>
      </c>
      <c r="AV331" s="14" t="s">
        <v>82</v>
      </c>
      <c r="AW331" s="14" t="s">
        <v>33</v>
      </c>
      <c r="AX331" s="14" t="s">
        <v>80</v>
      </c>
      <c r="AY331" s="246" t="s">
        <v>140</v>
      </c>
    </row>
    <row r="332" s="2" customFormat="1" ht="16.5" customHeight="1">
      <c r="A332" s="41"/>
      <c r="B332" s="42"/>
      <c r="C332" s="207" t="s">
        <v>560</v>
      </c>
      <c r="D332" s="207" t="s">
        <v>142</v>
      </c>
      <c r="E332" s="208" t="s">
        <v>561</v>
      </c>
      <c r="F332" s="209" t="s">
        <v>562</v>
      </c>
      <c r="G332" s="210" t="s">
        <v>558</v>
      </c>
      <c r="H332" s="211">
        <v>1</v>
      </c>
      <c r="I332" s="212"/>
      <c r="J332" s="213">
        <f>ROUND(I332*H332,2)</f>
        <v>0</v>
      </c>
      <c r="K332" s="209" t="s">
        <v>19</v>
      </c>
      <c r="L332" s="47"/>
      <c r="M332" s="214" t="s">
        <v>19</v>
      </c>
      <c r="N332" s="215" t="s">
        <v>43</v>
      </c>
      <c r="O332" s="87"/>
      <c r="P332" s="216">
        <f>O332*H332</f>
        <v>0</v>
      </c>
      <c r="Q332" s="216">
        <v>0</v>
      </c>
      <c r="R332" s="216">
        <f>Q332*H332</f>
        <v>0</v>
      </c>
      <c r="S332" s="216">
        <v>0</v>
      </c>
      <c r="T332" s="217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8" t="s">
        <v>537</v>
      </c>
      <c r="AT332" s="218" t="s">
        <v>142</v>
      </c>
      <c r="AU332" s="218" t="s">
        <v>82</v>
      </c>
      <c r="AY332" s="20" t="s">
        <v>140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20" t="s">
        <v>80</v>
      </c>
      <c r="BK332" s="219">
        <f>ROUND(I332*H332,2)</f>
        <v>0</v>
      </c>
      <c r="BL332" s="20" t="s">
        <v>537</v>
      </c>
      <c r="BM332" s="218" t="s">
        <v>563</v>
      </c>
    </row>
    <row r="333" s="13" customFormat="1">
      <c r="A333" s="13"/>
      <c r="B333" s="225"/>
      <c r="C333" s="226"/>
      <c r="D333" s="227" t="s">
        <v>155</v>
      </c>
      <c r="E333" s="228" t="s">
        <v>19</v>
      </c>
      <c r="F333" s="229" t="s">
        <v>564</v>
      </c>
      <c r="G333" s="226"/>
      <c r="H333" s="228" t="s">
        <v>19</v>
      </c>
      <c r="I333" s="230"/>
      <c r="J333" s="226"/>
      <c r="K333" s="226"/>
      <c r="L333" s="231"/>
      <c r="M333" s="232"/>
      <c r="N333" s="233"/>
      <c r="O333" s="233"/>
      <c r="P333" s="233"/>
      <c r="Q333" s="233"/>
      <c r="R333" s="233"/>
      <c r="S333" s="233"/>
      <c r="T333" s="23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5" t="s">
        <v>155</v>
      </c>
      <c r="AU333" s="235" t="s">
        <v>82</v>
      </c>
      <c r="AV333" s="13" t="s">
        <v>80</v>
      </c>
      <c r="AW333" s="13" t="s">
        <v>33</v>
      </c>
      <c r="AX333" s="13" t="s">
        <v>72</v>
      </c>
      <c r="AY333" s="235" t="s">
        <v>140</v>
      </c>
    </row>
    <row r="334" s="14" customFormat="1">
      <c r="A334" s="14"/>
      <c r="B334" s="236"/>
      <c r="C334" s="237"/>
      <c r="D334" s="227" t="s">
        <v>155</v>
      </c>
      <c r="E334" s="238" t="s">
        <v>19</v>
      </c>
      <c r="F334" s="239" t="s">
        <v>80</v>
      </c>
      <c r="G334" s="237"/>
      <c r="H334" s="240">
        <v>1</v>
      </c>
      <c r="I334" s="241"/>
      <c r="J334" s="237"/>
      <c r="K334" s="237"/>
      <c r="L334" s="242"/>
      <c r="M334" s="243"/>
      <c r="N334" s="244"/>
      <c r="O334" s="244"/>
      <c r="P334" s="244"/>
      <c r="Q334" s="244"/>
      <c r="R334" s="244"/>
      <c r="S334" s="244"/>
      <c r="T334" s="24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6" t="s">
        <v>155</v>
      </c>
      <c r="AU334" s="246" t="s">
        <v>82</v>
      </c>
      <c r="AV334" s="14" t="s">
        <v>82</v>
      </c>
      <c r="AW334" s="14" t="s">
        <v>33</v>
      </c>
      <c r="AX334" s="14" t="s">
        <v>80</v>
      </c>
      <c r="AY334" s="246" t="s">
        <v>140</v>
      </c>
    </row>
    <row r="335" s="2" customFormat="1" ht="16.5" customHeight="1">
      <c r="A335" s="41"/>
      <c r="B335" s="42"/>
      <c r="C335" s="207" t="s">
        <v>565</v>
      </c>
      <c r="D335" s="207" t="s">
        <v>142</v>
      </c>
      <c r="E335" s="208" t="s">
        <v>566</v>
      </c>
      <c r="F335" s="209" t="s">
        <v>567</v>
      </c>
      <c r="G335" s="210" t="s">
        <v>380</v>
      </c>
      <c r="H335" s="211">
        <v>1</v>
      </c>
      <c r="I335" s="212"/>
      <c r="J335" s="213">
        <f>ROUND(I335*H335,2)</f>
        <v>0</v>
      </c>
      <c r="K335" s="209" t="s">
        <v>19</v>
      </c>
      <c r="L335" s="47"/>
      <c r="M335" s="214" t="s">
        <v>19</v>
      </c>
      <c r="N335" s="215" t="s">
        <v>43</v>
      </c>
      <c r="O335" s="87"/>
      <c r="P335" s="216">
        <f>O335*H335</f>
        <v>0</v>
      </c>
      <c r="Q335" s="216">
        <v>0</v>
      </c>
      <c r="R335" s="216">
        <f>Q335*H335</f>
        <v>0</v>
      </c>
      <c r="S335" s="216">
        <v>0</v>
      </c>
      <c r="T335" s="217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18" t="s">
        <v>537</v>
      </c>
      <c r="AT335" s="218" t="s">
        <v>142</v>
      </c>
      <c r="AU335" s="218" t="s">
        <v>82</v>
      </c>
      <c r="AY335" s="20" t="s">
        <v>140</v>
      </c>
      <c r="BE335" s="219">
        <f>IF(N335="základní",J335,0)</f>
        <v>0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20" t="s">
        <v>80</v>
      </c>
      <c r="BK335" s="219">
        <f>ROUND(I335*H335,2)</f>
        <v>0</v>
      </c>
      <c r="BL335" s="20" t="s">
        <v>537</v>
      </c>
      <c r="BM335" s="218" t="s">
        <v>568</v>
      </c>
    </row>
    <row r="336" s="12" customFormat="1" ht="22.8" customHeight="1">
      <c r="A336" s="12"/>
      <c r="B336" s="191"/>
      <c r="C336" s="192"/>
      <c r="D336" s="193" t="s">
        <v>71</v>
      </c>
      <c r="E336" s="205" t="s">
        <v>569</v>
      </c>
      <c r="F336" s="205" t="s">
        <v>570</v>
      </c>
      <c r="G336" s="192"/>
      <c r="H336" s="192"/>
      <c r="I336" s="195"/>
      <c r="J336" s="206">
        <f>BK336</f>
        <v>0</v>
      </c>
      <c r="K336" s="192"/>
      <c r="L336" s="197"/>
      <c r="M336" s="198"/>
      <c r="N336" s="199"/>
      <c r="O336" s="199"/>
      <c r="P336" s="200">
        <f>P337</f>
        <v>0</v>
      </c>
      <c r="Q336" s="199"/>
      <c r="R336" s="200">
        <f>R337</f>
        <v>0</v>
      </c>
      <c r="S336" s="199"/>
      <c r="T336" s="201">
        <f>T337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02" t="s">
        <v>169</v>
      </c>
      <c r="AT336" s="203" t="s">
        <v>71</v>
      </c>
      <c r="AU336" s="203" t="s">
        <v>80</v>
      </c>
      <c r="AY336" s="202" t="s">
        <v>140</v>
      </c>
      <c r="BK336" s="204">
        <f>BK337</f>
        <v>0</v>
      </c>
    </row>
    <row r="337" s="2" customFormat="1" ht="16.5" customHeight="1">
      <c r="A337" s="41"/>
      <c r="B337" s="42"/>
      <c r="C337" s="207" t="s">
        <v>571</v>
      </c>
      <c r="D337" s="207" t="s">
        <v>142</v>
      </c>
      <c r="E337" s="208" t="s">
        <v>572</v>
      </c>
      <c r="F337" s="209" t="s">
        <v>573</v>
      </c>
      <c r="G337" s="210" t="s">
        <v>467</v>
      </c>
      <c r="H337" s="211">
        <v>2</v>
      </c>
      <c r="I337" s="212"/>
      <c r="J337" s="213">
        <f>ROUND(I337*H337,2)</f>
        <v>0</v>
      </c>
      <c r="K337" s="209" t="s">
        <v>19</v>
      </c>
      <c r="L337" s="47"/>
      <c r="M337" s="268" t="s">
        <v>19</v>
      </c>
      <c r="N337" s="269" t="s">
        <v>43</v>
      </c>
      <c r="O337" s="270"/>
      <c r="P337" s="271">
        <f>O337*H337</f>
        <v>0</v>
      </c>
      <c r="Q337" s="271">
        <v>0</v>
      </c>
      <c r="R337" s="271">
        <f>Q337*H337</f>
        <v>0</v>
      </c>
      <c r="S337" s="271">
        <v>0</v>
      </c>
      <c r="T337" s="272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8" t="s">
        <v>537</v>
      </c>
      <c r="AT337" s="218" t="s">
        <v>142</v>
      </c>
      <c r="AU337" s="218" t="s">
        <v>82</v>
      </c>
      <c r="AY337" s="20" t="s">
        <v>140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20" t="s">
        <v>80</v>
      </c>
      <c r="BK337" s="219">
        <f>ROUND(I337*H337,2)</f>
        <v>0</v>
      </c>
      <c r="BL337" s="20" t="s">
        <v>537</v>
      </c>
      <c r="BM337" s="218" t="s">
        <v>574</v>
      </c>
    </row>
    <row r="338" s="2" customFormat="1" ht="6.96" customHeight="1">
      <c r="A338" s="41"/>
      <c r="B338" s="62"/>
      <c r="C338" s="63"/>
      <c r="D338" s="63"/>
      <c r="E338" s="63"/>
      <c r="F338" s="63"/>
      <c r="G338" s="63"/>
      <c r="H338" s="63"/>
      <c r="I338" s="63"/>
      <c r="J338" s="63"/>
      <c r="K338" s="63"/>
      <c r="L338" s="47"/>
      <c r="M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</row>
  </sheetData>
  <sheetProtection sheet="1" autoFilter="0" formatColumns="0" formatRows="0" objects="1" scenarios="1" spinCount="100000" saltValue="Cx8Nw6qdmZz8h+qO/YWuUMEjGVn3S3bm7s656n3d3aFVECFjwV1jLIRzsN2+rvQ47NF8LRV66gZnDTKTvY3xiQ==" hashValue="qBMEKJO/dh0I4kIfbi2/9sFzhK/ZzGvh6/laXqJz6dgJBpG2VARcQtZwHZ5WeTCbwl7Ocfh8yypdNzgiiChmKA==" algorithmName="SHA-512" password="CC35"/>
  <autoFilter ref="C89:K337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1/113106123"/>
    <hyperlink ref="F96" r:id="rId2" display="https://podminky.urs.cz/item/CS_URS_2024_01/113107143"/>
    <hyperlink ref="F100" r:id="rId3" display="https://podminky.urs.cz/item/CS_URS_2024_01/113107322"/>
    <hyperlink ref="F104" r:id="rId4" display="https://podminky.urs.cz/item/CS_URS_2024_01/113107332"/>
    <hyperlink ref="F108" r:id="rId5" display="https://podminky.urs.cz/item/CS_URS_2024_01/113202111"/>
    <hyperlink ref="F111" r:id="rId6" display="https://podminky.urs.cz/item/CS_URS_2024_01/121151113"/>
    <hyperlink ref="F114" r:id="rId7" display="https://podminky.urs.cz/item/CS_URS_2024_01/122251103"/>
    <hyperlink ref="F128" r:id="rId8" display="https://podminky.urs.cz/item/CS_URS_2024_01/131213701"/>
    <hyperlink ref="F132" r:id="rId9" display="https://podminky.urs.cz/item/CS_URS_2024_01/131251102"/>
    <hyperlink ref="F135" r:id="rId10" display="https://podminky.urs.cz/item/CS_URS_2024_01/162751117"/>
    <hyperlink ref="F142" r:id="rId11" display="https://podminky.urs.cz/item/CS_URS_2024_01/162751119"/>
    <hyperlink ref="F145" r:id="rId12" display="https://podminky.urs.cz/item/CS_URS_2024_01/167151111"/>
    <hyperlink ref="F147" r:id="rId13" display="https://podminky.urs.cz/item/CS_URS_2024_01/171151112"/>
    <hyperlink ref="F159" r:id="rId14" display="https://podminky.urs.cz/item/CS_URS_2024_01/171201231"/>
    <hyperlink ref="F162" r:id="rId15" display="https://podminky.urs.cz/item/CS_URS_2024_01/171251201"/>
    <hyperlink ref="F165" r:id="rId16" display="https://podminky.urs.cz/item/CS_URS_2024_01/174111101"/>
    <hyperlink ref="F174" r:id="rId17" display="https://podminky.urs.cz/item/CS_URS_2024_01/181411131"/>
    <hyperlink ref="F179" r:id="rId18" display="https://podminky.urs.cz/item/CS_URS_2024_01/181951112"/>
    <hyperlink ref="F186" r:id="rId19" display="https://podminky.urs.cz/item/CS_URS_2024_01/182303111"/>
    <hyperlink ref="F193" r:id="rId20" display="https://podminky.urs.cz/item/CS_URS_2024_01/271542211"/>
    <hyperlink ref="F196" r:id="rId21" display="https://podminky.urs.cz/item/CS_URS_2024_01/273321411"/>
    <hyperlink ref="F199" r:id="rId22" display="https://podminky.urs.cz/item/CS_URS_2024_01/273362021"/>
    <hyperlink ref="F203" r:id="rId23" display="https://podminky.urs.cz/item/CS_URS_2024_01/564851011"/>
    <hyperlink ref="F207" r:id="rId24" display="https://podminky.urs.cz/item/CS_URS_2024_01/564861011"/>
    <hyperlink ref="F211" r:id="rId25" display="https://podminky.urs.cz/item/CS_URS_2024_01/564871011"/>
    <hyperlink ref="F215" r:id="rId26" display="https://podminky.urs.cz/item/CS_URS_2024_01/565145101"/>
    <hyperlink ref="F219" r:id="rId27" display="https://podminky.urs.cz/item/CS_URS_2024_01/573211108"/>
    <hyperlink ref="F223" r:id="rId28" display="https://podminky.urs.cz/item/CS_URS_2024_01/577134031"/>
    <hyperlink ref="F227" r:id="rId29" display="https://podminky.urs.cz/item/CS_URS_2024_01/596211110"/>
    <hyperlink ref="F233" r:id="rId30" display="https://podminky.urs.cz/item/CS_URS_2024_01/596212211"/>
    <hyperlink ref="F242" r:id="rId31" display="https://podminky.urs.cz/item/CS_URS_2024_01/914111111"/>
    <hyperlink ref="F246" r:id="rId32" display="https://podminky.urs.cz/item/CS_URS_2024_01/914511111"/>
    <hyperlink ref="F249" r:id="rId33" display="https://podminky.urs.cz/item/CS_URS_2024_01/915211116"/>
    <hyperlink ref="F254" r:id="rId34" display="https://podminky.urs.cz/item/CS_URS_2024_01/915611111"/>
    <hyperlink ref="F259" r:id="rId35" display="https://podminky.urs.cz/item/CS_URS_2024_01/916131213"/>
    <hyperlink ref="F274" r:id="rId36" display="https://podminky.urs.cz/item/CS_URS_2024_01/916231213"/>
    <hyperlink ref="F280" r:id="rId37" display="https://podminky.urs.cz/item/CS_URS_2024_01/919122122"/>
    <hyperlink ref="F282" r:id="rId38" display="https://podminky.urs.cz/item/CS_URS_2024_01/919726122"/>
    <hyperlink ref="F289" r:id="rId39" display="https://podminky.urs.cz/item/CS_URS_2024_01/919735113"/>
    <hyperlink ref="F301" r:id="rId40" display="https://podminky.urs.cz/item/CS_URS_2024_01/997221571"/>
    <hyperlink ref="F303" r:id="rId41" display="https://podminky.urs.cz/item/CS_URS_2024_01/997221579"/>
    <hyperlink ref="F306" r:id="rId42" display="https://podminky.urs.cz/item/CS_URS_2024_01/997221612"/>
    <hyperlink ref="F308" r:id="rId43" display="https://podminky.urs.cz/item/CS_URS_2024_01/997221861"/>
    <hyperlink ref="F311" r:id="rId44" display="https://podminky.urs.cz/item/CS_URS_2024_01/997221873"/>
    <hyperlink ref="F314" r:id="rId45" display="https://podminky.urs.cz/item/CS_URS_2024_01/997221875"/>
    <hyperlink ref="F318" r:id="rId46" display="https://podminky.urs.cz/item/CS_URS_2024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Polopodzemní kontejnery Březencká IV. etapa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575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22. 5. 2024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ROUND(J90,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ROUND((SUM(BE90:BE308)),  2)</f>
        <v>0</v>
      </c>
      <c r="G33" s="41"/>
      <c r="H33" s="41"/>
      <c r="I33" s="151">
        <v>0.20999999999999999</v>
      </c>
      <c r="J33" s="150">
        <f>ROUND(((SUM(BE90:BE308))*I33),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ROUND((SUM(BF90:BF308)),  2)</f>
        <v>0</v>
      </c>
      <c r="G34" s="41"/>
      <c r="H34" s="41"/>
      <c r="I34" s="151">
        <v>0.12</v>
      </c>
      <c r="J34" s="150">
        <f>ROUND(((SUM(BF90:BF308))*I34),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ROUND((SUM(BG90:BG308)),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ROUND((SUM(BH90:BH308)),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ROUND((SUM(BI90:BI308)),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Polopodzemní kontejnery Březencká IV. etapa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02 - Lokalita 3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Chomutov</v>
      </c>
      <c r="G52" s="43"/>
      <c r="H52" s="43"/>
      <c r="I52" s="35" t="s">
        <v>23</v>
      </c>
      <c r="J52" s="75" t="str">
        <f>IF(J12="","",J12)</f>
        <v>22. 5. 2024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Chomutov</v>
      </c>
      <c r="G54" s="43"/>
      <c r="H54" s="43"/>
      <c r="I54" s="35" t="s">
        <v>31</v>
      </c>
      <c r="J54" s="39" t="str">
        <f>E21</f>
        <v>KAP Atelier s.r.o.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Jaroslav Kudláček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114</v>
      </c>
      <c r="E60" s="171"/>
      <c r="F60" s="171"/>
      <c r="G60" s="171"/>
      <c r="H60" s="171"/>
      <c r="I60" s="171"/>
      <c r="J60" s="172">
        <f>J91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115</v>
      </c>
      <c r="E61" s="177"/>
      <c r="F61" s="177"/>
      <c r="G61" s="177"/>
      <c r="H61" s="177"/>
      <c r="I61" s="177"/>
      <c r="J61" s="178">
        <f>J92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116</v>
      </c>
      <c r="E62" s="177"/>
      <c r="F62" s="177"/>
      <c r="G62" s="177"/>
      <c r="H62" s="177"/>
      <c r="I62" s="177"/>
      <c r="J62" s="178">
        <f>J181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117</v>
      </c>
      <c r="E63" s="177"/>
      <c r="F63" s="177"/>
      <c r="G63" s="177"/>
      <c r="H63" s="177"/>
      <c r="I63" s="177"/>
      <c r="J63" s="178">
        <f>J191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118</v>
      </c>
      <c r="E64" s="177"/>
      <c r="F64" s="177"/>
      <c r="G64" s="177"/>
      <c r="H64" s="177"/>
      <c r="I64" s="177"/>
      <c r="J64" s="178">
        <f>J228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119</v>
      </c>
      <c r="E65" s="177"/>
      <c r="F65" s="177"/>
      <c r="G65" s="177"/>
      <c r="H65" s="177"/>
      <c r="I65" s="177"/>
      <c r="J65" s="178">
        <f>J273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120</v>
      </c>
      <c r="E66" s="177"/>
      <c r="F66" s="177"/>
      <c r="G66" s="177"/>
      <c r="H66" s="177"/>
      <c r="I66" s="177"/>
      <c r="J66" s="178">
        <f>J287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8"/>
      <c r="C67" s="169"/>
      <c r="D67" s="170" t="s">
        <v>121</v>
      </c>
      <c r="E67" s="171"/>
      <c r="F67" s="171"/>
      <c r="G67" s="171"/>
      <c r="H67" s="171"/>
      <c r="I67" s="171"/>
      <c r="J67" s="172">
        <f>J290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4"/>
      <c r="C68" s="175"/>
      <c r="D68" s="176" t="s">
        <v>122</v>
      </c>
      <c r="E68" s="177"/>
      <c r="F68" s="177"/>
      <c r="G68" s="177"/>
      <c r="H68" s="177"/>
      <c r="I68" s="177"/>
      <c r="J68" s="178">
        <f>J291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123</v>
      </c>
      <c r="E69" s="177"/>
      <c r="F69" s="177"/>
      <c r="G69" s="177"/>
      <c r="H69" s="177"/>
      <c r="I69" s="177"/>
      <c r="J69" s="178">
        <f>J299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124</v>
      </c>
      <c r="E70" s="177"/>
      <c r="F70" s="177"/>
      <c r="G70" s="177"/>
      <c r="H70" s="177"/>
      <c r="I70" s="177"/>
      <c r="J70" s="178">
        <f>J307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125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63" t="str">
        <f>E7</f>
        <v>Polopodzemní kontejnery Březencká IV. etapa</v>
      </c>
      <c r="F80" s="35"/>
      <c r="G80" s="35"/>
      <c r="H80" s="35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108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SO 02 - Lokalita 3</v>
      </c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>Chomutov</v>
      </c>
      <c r="G84" s="43"/>
      <c r="H84" s="43"/>
      <c r="I84" s="35" t="s">
        <v>23</v>
      </c>
      <c r="J84" s="75" t="str">
        <f>IF(J12="","",J12)</f>
        <v>22. 5. 2024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>Statutární město Chomutov</v>
      </c>
      <c r="G86" s="43"/>
      <c r="H86" s="43"/>
      <c r="I86" s="35" t="s">
        <v>31</v>
      </c>
      <c r="J86" s="39" t="str">
        <f>E21</f>
        <v>KAP Atelier s.r.o.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29</v>
      </c>
      <c r="D87" s="43"/>
      <c r="E87" s="43"/>
      <c r="F87" s="30" t="str">
        <f>IF(E18="","",E18)</f>
        <v>Vyplň údaj</v>
      </c>
      <c r="G87" s="43"/>
      <c r="H87" s="43"/>
      <c r="I87" s="35" t="s">
        <v>34</v>
      </c>
      <c r="J87" s="39" t="str">
        <f>E24</f>
        <v>Jaroslav Kudláček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0"/>
      <c r="B89" s="181"/>
      <c r="C89" s="182" t="s">
        <v>126</v>
      </c>
      <c r="D89" s="183" t="s">
        <v>57</v>
      </c>
      <c r="E89" s="183" t="s">
        <v>53</v>
      </c>
      <c r="F89" s="183" t="s">
        <v>54</v>
      </c>
      <c r="G89" s="183" t="s">
        <v>127</v>
      </c>
      <c r="H89" s="183" t="s">
        <v>128</v>
      </c>
      <c r="I89" s="183" t="s">
        <v>129</v>
      </c>
      <c r="J89" s="183" t="s">
        <v>112</v>
      </c>
      <c r="K89" s="184" t="s">
        <v>130</v>
      </c>
      <c r="L89" s="185"/>
      <c r="M89" s="95" t="s">
        <v>19</v>
      </c>
      <c r="N89" s="96" t="s">
        <v>42</v>
      </c>
      <c r="O89" s="96" t="s">
        <v>131</v>
      </c>
      <c r="P89" s="96" t="s">
        <v>132</v>
      </c>
      <c r="Q89" s="96" t="s">
        <v>133</v>
      </c>
      <c r="R89" s="96" t="s">
        <v>134</v>
      </c>
      <c r="S89" s="96" t="s">
        <v>135</v>
      </c>
      <c r="T89" s="97" t="s">
        <v>136</v>
      </c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</row>
    <row r="90" s="2" customFormat="1" ht="22.8" customHeight="1">
      <c r="A90" s="41"/>
      <c r="B90" s="42"/>
      <c r="C90" s="102" t="s">
        <v>137</v>
      </c>
      <c r="D90" s="43"/>
      <c r="E90" s="43"/>
      <c r="F90" s="43"/>
      <c r="G90" s="43"/>
      <c r="H90" s="43"/>
      <c r="I90" s="43"/>
      <c r="J90" s="186">
        <f>BK90</f>
        <v>0</v>
      </c>
      <c r="K90" s="43"/>
      <c r="L90" s="47"/>
      <c r="M90" s="98"/>
      <c r="N90" s="187"/>
      <c r="O90" s="99"/>
      <c r="P90" s="188">
        <f>P91+P290</f>
        <v>0</v>
      </c>
      <c r="Q90" s="99"/>
      <c r="R90" s="188">
        <f>R91+R290</f>
        <v>73.073097140000002</v>
      </c>
      <c r="S90" s="99"/>
      <c r="T90" s="189">
        <f>T91+T290</f>
        <v>5.6926999999999994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71</v>
      </c>
      <c r="AU90" s="20" t="s">
        <v>113</v>
      </c>
      <c r="BK90" s="190">
        <f>BK91+BK290</f>
        <v>0</v>
      </c>
    </row>
    <row r="91" s="12" customFormat="1" ht="25.92" customHeight="1">
      <c r="A91" s="12"/>
      <c r="B91" s="191"/>
      <c r="C91" s="192"/>
      <c r="D91" s="193" t="s">
        <v>71</v>
      </c>
      <c r="E91" s="194" t="s">
        <v>138</v>
      </c>
      <c r="F91" s="194" t="s">
        <v>139</v>
      </c>
      <c r="G91" s="192"/>
      <c r="H91" s="192"/>
      <c r="I91" s="195"/>
      <c r="J91" s="196">
        <f>BK91</f>
        <v>0</v>
      </c>
      <c r="K91" s="192"/>
      <c r="L91" s="197"/>
      <c r="M91" s="198"/>
      <c r="N91" s="199"/>
      <c r="O91" s="199"/>
      <c r="P91" s="200">
        <f>P92+P181+P191+P228+P273+P287</f>
        <v>0</v>
      </c>
      <c r="Q91" s="199"/>
      <c r="R91" s="200">
        <f>R92+R181+R191+R228+R273+R287</f>
        <v>73.073097140000002</v>
      </c>
      <c r="S91" s="199"/>
      <c r="T91" s="201">
        <f>T92+T181+T191+T228+T273+T287</f>
        <v>5.6926999999999994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80</v>
      </c>
      <c r="AT91" s="203" t="s">
        <v>71</v>
      </c>
      <c r="AU91" s="203" t="s">
        <v>72</v>
      </c>
      <c r="AY91" s="202" t="s">
        <v>140</v>
      </c>
      <c r="BK91" s="204">
        <f>BK92+BK181+BK191+BK228+BK273+BK287</f>
        <v>0</v>
      </c>
    </row>
    <row r="92" s="12" customFormat="1" ht="22.8" customHeight="1">
      <c r="A92" s="12"/>
      <c r="B92" s="191"/>
      <c r="C92" s="192"/>
      <c r="D92" s="193" t="s">
        <v>71</v>
      </c>
      <c r="E92" s="205" t="s">
        <v>80</v>
      </c>
      <c r="F92" s="205" t="s">
        <v>141</v>
      </c>
      <c r="G92" s="192"/>
      <c r="H92" s="192"/>
      <c r="I92" s="195"/>
      <c r="J92" s="206">
        <f>BK92</f>
        <v>0</v>
      </c>
      <c r="K92" s="192"/>
      <c r="L92" s="197"/>
      <c r="M92" s="198"/>
      <c r="N92" s="199"/>
      <c r="O92" s="199"/>
      <c r="P92" s="200">
        <f>SUM(P93:P180)</f>
        <v>0</v>
      </c>
      <c r="Q92" s="199"/>
      <c r="R92" s="200">
        <f>SUM(R93:R180)</f>
        <v>50.560210000000005</v>
      </c>
      <c r="S92" s="199"/>
      <c r="T92" s="201">
        <f>SUM(T93:T180)</f>
        <v>5.6106999999999996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80</v>
      </c>
      <c r="AT92" s="203" t="s">
        <v>71</v>
      </c>
      <c r="AU92" s="203" t="s">
        <v>80</v>
      </c>
      <c r="AY92" s="202" t="s">
        <v>140</v>
      </c>
      <c r="BK92" s="204">
        <f>SUM(BK93:BK180)</f>
        <v>0</v>
      </c>
    </row>
    <row r="93" s="2" customFormat="1" ht="24.15" customHeight="1">
      <c r="A93" s="41"/>
      <c r="B93" s="42"/>
      <c r="C93" s="207" t="s">
        <v>80</v>
      </c>
      <c r="D93" s="207" t="s">
        <v>142</v>
      </c>
      <c r="E93" s="208" t="s">
        <v>151</v>
      </c>
      <c r="F93" s="209" t="s">
        <v>152</v>
      </c>
      <c r="G93" s="210" t="s">
        <v>145</v>
      </c>
      <c r="H93" s="211">
        <v>7.7000000000000002</v>
      </c>
      <c r="I93" s="212"/>
      <c r="J93" s="213">
        <f>ROUND(I93*H93,2)</f>
        <v>0</v>
      </c>
      <c r="K93" s="209" t="s">
        <v>146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0.316</v>
      </c>
      <c r="T93" s="217">
        <f>S93*H93</f>
        <v>2.4332000000000003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147</v>
      </c>
      <c r="AT93" s="218" t="s">
        <v>142</v>
      </c>
      <c r="AU93" s="218" t="s">
        <v>82</v>
      </c>
      <c r="AY93" s="20" t="s">
        <v>140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80</v>
      </c>
      <c r="BK93" s="219">
        <f>ROUND(I93*H93,2)</f>
        <v>0</v>
      </c>
      <c r="BL93" s="20" t="s">
        <v>147</v>
      </c>
      <c r="BM93" s="218" t="s">
        <v>576</v>
      </c>
    </row>
    <row r="94" s="2" customFormat="1">
      <c r="A94" s="41"/>
      <c r="B94" s="42"/>
      <c r="C94" s="43"/>
      <c r="D94" s="220" t="s">
        <v>149</v>
      </c>
      <c r="E94" s="43"/>
      <c r="F94" s="221" t="s">
        <v>154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149</v>
      </c>
      <c r="AU94" s="20" t="s">
        <v>82</v>
      </c>
    </row>
    <row r="95" s="13" customFormat="1">
      <c r="A95" s="13"/>
      <c r="B95" s="225"/>
      <c r="C95" s="226"/>
      <c r="D95" s="227" t="s">
        <v>155</v>
      </c>
      <c r="E95" s="228" t="s">
        <v>19</v>
      </c>
      <c r="F95" s="229" t="s">
        <v>156</v>
      </c>
      <c r="G95" s="226"/>
      <c r="H95" s="228" t="s">
        <v>19</v>
      </c>
      <c r="I95" s="230"/>
      <c r="J95" s="226"/>
      <c r="K95" s="226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155</v>
      </c>
      <c r="AU95" s="235" t="s">
        <v>82</v>
      </c>
      <c r="AV95" s="13" t="s">
        <v>80</v>
      </c>
      <c r="AW95" s="13" t="s">
        <v>33</v>
      </c>
      <c r="AX95" s="13" t="s">
        <v>72</v>
      </c>
      <c r="AY95" s="235" t="s">
        <v>140</v>
      </c>
    </row>
    <row r="96" s="14" customFormat="1">
      <c r="A96" s="14"/>
      <c r="B96" s="236"/>
      <c r="C96" s="237"/>
      <c r="D96" s="227" t="s">
        <v>155</v>
      </c>
      <c r="E96" s="238" t="s">
        <v>19</v>
      </c>
      <c r="F96" s="239" t="s">
        <v>577</v>
      </c>
      <c r="G96" s="237"/>
      <c r="H96" s="240">
        <v>7.7000000000000002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155</v>
      </c>
      <c r="AU96" s="246" t="s">
        <v>82</v>
      </c>
      <c r="AV96" s="14" t="s">
        <v>82</v>
      </c>
      <c r="AW96" s="14" t="s">
        <v>33</v>
      </c>
      <c r="AX96" s="14" t="s">
        <v>80</v>
      </c>
      <c r="AY96" s="246" t="s">
        <v>140</v>
      </c>
    </row>
    <row r="97" s="2" customFormat="1" ht="24.15" customHeight="1">
      <c r="A97" s="41"/>
      <c r="B97" s="42"/>
      <c r="C97" s="207" t="s">
        <v>82</v>
      </c>
      <c r="D97" s="207" t="s">
        <v>142</v>
      </c>
      <c r="E97" s="208" t="s">
        <v>170</v>
      </c>
      <c r="F97" s="209" t="s">
        <v>171</v>
      </c>
      <c r="G97" s="210" t="s">
        <v>172</v>
      </c>
      <c r="H97" s="211">
        <v>15.5</v>
      </c>
      <c r="I97" s="212"/>
      <c r="J97" s="213">
        <f>ROUND(I97*H97,2)</f>
        <v>0</v>
      </c>
      <c r="K97" s="209" t="s">
        <v>146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0.20499999999999999</v>
      </c>
      <c r="T97" s="217">
        <f>S97*H97</f>
        <v>3.1774999999999998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147</v>
      </c>
      <c r="AT97" s="218" t="s">
        <v>142</v>
      </c>
      <c r="AU97" s="218" t="s">
        <v>82</v>
      </c>
      <c r="AY97" s="20" t="s">
        <v>140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80</v>
      </c>
      <c r="BK97" s="219">
        <f>ROUND(I97*H97,2)</f>
        <v>0</v>
      </c>
      <c r="BL97" s="20" t="s">
        <v>147</v>
      </c>
      <c r="BM97" s="218" t="s">
        <v>578</v>
      </c>
    </row>
    <row r="98" s="2" customFormat="1">
      <c r="A98" s="41"/>
      <c r="B98" s="42"/>
      <c r="C98" s="43"/>
      <c r="D98" s="220" t="s">
        <v>149</v>
      </c>
      <c r="E98" s="43"/>
      <c r="F98" s="221" t="s">
        <v>174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149</v>
      </c>
      <c r="AU98" s="20" t="s">
        <v>82</v>
      </c>
    </row>
    <row r="99" s="14" customFormat="1">
      <c r="A99" s="14"/>
      <c r="B99" s="236"/>
      <c r="C99" s="237"/>
      <c r="D99" s="227" t="s">
        <v>155</v>
      </c>
      <c r="E99" s="238" t="s">
        <v>19</v>
      </c>
      <c r="F99" s="239" t="s">
        <v>579</v>
      </c>
      <c r="G99" s="237"/>
      <c r="H99" s="240">
        <v>15.5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155</v>
      </c>
      <c r="AU99" s="246" t="s">
        <v>82</v>
      </c>
      <c r="AV99" s="14" t="s">
        <v>82</v>
      </c>
      <c r="AW99" s="14" t="s">
        <v>33</v>
      </c>
      <c r="AX99" s="14" t="s">
        <v>80</v>
      </c>
      <c r="AY99" s="246" t="s">
        <v>140</v>
      </c>
    </row>
    <row r="100" s="2" customFormat="1" ht="16.5" customHeight="1">
      <c r="A100" s="41"/>
      <c r="B100" s="42"/>
      <c r="C100" s="207" t="s">
        <v>158</v>
      </c>
      <c r="D100" s="207" t="s">
        <v>142</v>
      </c>
      <c r="E100" s="208" t="s">
        <v>580</v>
      </c>
      <c r="F100" s="209" t="s">
        <v>581</v>
      </c>
      <c r="G100" s="210" t="s">
        <v>145</v>
      </c>
      <c r="H100" s="211">
        <v>48.200000000000003</v>
      </c>
      <c r="I100" s="212"/>
      <c r="J100" s="213">
        <f>ROUND(I100*H100,2)</f>
        <v>0</v>
      </c>
      <c r="K100" s="209" t="s">
        <v>146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147</v>
      </c>
      <c r="AT100" s="218" t="s">
        <v>142</v>
      </c>
      <c r="AU100" s="218" t="s">
        <v>82</v>
      </c>
      <c r="AY100" s="20" t="s">
        <v>140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80</v>
      </c>
      <c r="BK100" s="219">
        <f>ROUND(I100*H100,2)</f>
        <v>0</v>
      </c>
      <c r="BL100" s="20" t="s">
        <v>147</v>
      </c>
      <c r="BM100" s="218" t="s">
        <v>582</v>
      </c>
    </row>
    <row r="101" s="2" customFormat="1">
      <c r="A101" s="41"/>
      <c r="B101" s="42"/>
      <c r="C101" s="43"/>
      <c r="D101" s="220" t="s">
        <v>149</v>
      </c>
      <c r="E101" s="43"/>
      <c r="F101" s="221" t="s">
        <v>583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149</v>
      </c>
      <c r="AU101" s="20" t="s">
        <v>82</v>
      </c>
    </row>
    <row r="102" s="14" customFormat="1">
      <c r="A102" s="14"/>
      <c r="B102" s="236"/>
      <c r="C102" s="237"/>
      <c r="D102" s="227" t="s">
        <v>155</v>
      </c>
      <c r="E102" s="238" t="s">
        <v>19</v>
      </c>
      <c r="F102" s="239" t="s">
        <v>584</v>
      </c>
      <c r="G102" s="237"/>
      <c r="H102" s="240">
        <v>48.200000000000003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155</v>
      </c>
      <c r="AU102" s="246" t="s">
        <v>82</v>
      </c>
      <c r="AV102" s="14" t="s">
        <v>82</v>
      </c>
      <c r="AW102" s="14" t="s">
        <v>33</v>
      </c>
      <c r="AX102" s="14" t="s">
        <v>80</v>
      </c>
      <c r="AY102" s="246" t="s">
        <v>140</v>
      </c>
    </row>
    <row r="103" s="2" customFormat="1" ht="21.75" customHeight="1">
      <c r="A103" s="41"/>
      <c r="B103" s="42"/>
      <c r="C103" s="207" t="s">
        <v>147</v>
      </c>
      <c r="D103" s="207" t="s">
        <v>142</v>
      </c>
      <c r="E103" s="208" t="s">
        <v>585</v>
      </c>
      <c r="F103" s="209" t="s">
        <v>586</v>
      </c>
      <c r="G103" s="210" t="s">
        <v>185</v>
      </c>
      <c r="H103" s="211">
        <v>20.696000000000002</v>
      </c>
      <c r="I103" s="212"/>
      <c r="J103" s="213">
        <f>ROUND(I103*H103,2)</f>
        <v>0</v>
      </c>
      <c r="K103" s="209" t="s">
        <v>146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147</v>
      </c>
      <c r="AT103" s="218" t="s">
        <v>142</v>
      </c>
      <c r="AU103" s="218" t="s">
        <v>82</v>
      </c>
      <c r="AY103" s="20" t="s">
        <v>140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80</v>
      </c>
      <c r="BK103" s="219">
        <f>ROUND(I103*H103,2)</f>
        <v>0</v>
      </c>
      <c r="BL103" s="20" t="s">
        <v>147</v>
      </c>
      <c r="BM103" s="218" t="s">
        <v>587</v>
      </c>
    </row>
    <row r="104" s="2" customFormat="1">
      <c r="A104" s="41"/>
      <c r="B104" s="42"/>
      <c r="C104" s="43"/>
      <c r="D104" s="220" t="s">
        <v>149</v>
      </c>
      <c r="E104" s="43"/>
      <c r="F104" s="221" t="s">
        <v>588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149</v>
      </c>
      <c r="AU104" s="20" t="s">
        <v>82</v>
      </c>
    </row>
    <row r="105" s="13" customFormat="1">
      <c r="A105" s="13"/>
      <c r="B105" s="225"/>
      <c r="C105" s="226"/>
      <c r="D105" s="227" t="s">
        <v>155</v>
      </c>
      <c r="E105" s="228" t="s">
        <v>19</v>
      </c>
      <c r="F105" s="229" t="s">
        <v>188</v>
      </c>
      <c r="G105" s="226"/>
      <c r="H105" s="228" t="s">
        <v>19</v>
      </c>
      <c r="I105" s="230"/>
      <c r="J105" s="226"/>
      <c r="K105" s="226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155</v>
      </c>
      <c r="AU105" s="235" t="s">
        <v>82</v>
      </c>
      <c r="AV105" s="13" t="s">
        <v>80</v>
      </c>
      <c r="AW105" s="13" t="s">
        <v>33</v>
      </c>
      <c r="AX105" s="13" t="s">
        <v>72</v>
      </c>
      <c r="AY105" s="235" t="s">
        <v>140</v>
      </c>
    </row>
    <row r="106" s="14" customFormat="1">
      <c r="A106" s="14"/>
      <c r="B106" s="236"/>
      <c r="C106" s="237"/>
      <c r="D106" s="227" t="s">
        <v>155</v>
      </c>
      <c r="E106" s="238" t="s">
        <v>19</v>
      </c>
      <c r="F106" s="239" t="s">
        <v>589</v>
      </c>
      <c r="G106" s="237"/>
      <c r="H106" s="240">
        <v>3.726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155</v>
      </c>
      <c r="AU106" s="246" t="s">
        <v>82</v>
      </c>
      <c r="AV106" s="14" t="s">
        <v>82</v>
      </c>
      <c r="AW106" s="14" t="s">
        <v>33</v>
      </c>
      <c r="AX106" s="14" t="s">
        <v>72</v>
      </c>
      <c r="AY106" s="246" t="s">
        <v>140</v>
      </c>
    </row>
    <row r="107" s="13" customFormat="1">
      <c r="A107" s="13"/>
      <c r="B107" s="225"/>
      <c r="C107" s="226"/>
      <c r="D107" s="227" t="s">
        <v>155</v>
      </c>
      <c r="E107" s="228" t="s">
        <v>19</v>
      </c>
      <c r="F107" s="229" t="s">
        <v>190</v>
      </c>
      <c r="G107" s="226"/>
      <c r="H107" s="228" t="s">
        <v>19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155</v>
      </c>
      <c r="AU107" s="235" t="s">
        <v>82</v>
      </c>
      <c r="AV107" s="13" t="s">
        <v>80</v>
      </c>
      <c r="AW107" s="13" t="s">
        <v>33</v>
      </c>
      <c r="AX107" s="13" t="s">
        <v>72</v>
      </c>
      <c r="AY107" s="235" t="s">
        <v>140</v>
      </c>
    </row>
    <row r="108" s="14" customFormat="1">
      <c r="A108" s="14"/>
      <c r="B108" s="236"/>
      <c r="C108" s="237"/>
      <c r="D108" s="227" t="s">
        <v>155</v>
      </c>
      <c r="E108" s="238" t="s">
        <v>19</v>
      </c>
      <c r="F108" s="239" t="s">
        <v>590</v>
      </c>
      <c r="G108" s="237"/>
      <c r="H108" s="240">
        <v>1.1399999999999999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155</v>
      </c>
      <c r="AU108" s="246" t="s">
        <v>82</v>
      </c>
      <c r="AV108" s="14" t="s">
        <v>82</v>
      </c>
      <c r="AW108" s="14" t="s">
        <v>33</v>
      </c>
      <c r="AX108" s="14" t="s">
        <v>72</v>
      </c>
      <c r="AY108" s="246" t="s">
        <v>140</v>
      </c>
    </row>
    <row r="109" s="13" customFormat="1">
      <c r="A109" s="13"/>
      <c r="B109" s="225"/>
      <c r="C109" s="226"/>
      <c r="D109" s="227" t="s">
        <v>155</v>
      </c>
      <c r="E109" s="228" t="s">
        <v>19</v>
      </c>
      <c r="F109" s="229" t="s">
        <v>192</v>
      </c>
      <c r="G109" s="226"/>
      <c r="H109" s="228" t="s">
        <v>19</v>
      </c>
      <c r="I109" s="230"/>
      <c r="J109" s="226"/>
      <c r="K109" s="226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155</v>
      </c>
      <c r="AU109" s="235" t="s">
        <v>82</v>
      </c>
      <c r="AV109" s="13" t="s">
        <v>80</v>
      </c>
      <c r="AW109" s="13" t="s">
        <v>33</v>
      </c>
      <c r="AX109" s="13" t="s">
        <v>72</v>
      </c>
      <c r="AY109" s="235" t="s">
        <v>140</v>
      </c>
    </row>
    <row r="110" s="13" customFormat="1">
      <c r="A110" s="13"/>
      <c r="B110" s="225"/>
      <c r="C110" s="226"/>
      <c r="D110" s="227" t="s">
        <v>155</v>
      </c>
      <c r="E110" s="228" t="s">
        <v>19</v>
      </c>
      <c r="F110" s="229" t="s">
        <v>188</v>
      </c>
      <c r="G110" s="226"/>
      <c r="H110" s="228" t="s">
        <v>19</v>
      </c>
      <c r="I110" s="230"/>
      <c r="J110" s="226"/>
      <c r="K110" s="226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155</v>
      </c>
      <c r="AU110" s="235" t="s">
        <v>82</v>
      </c>
      <c r="AV110" s="13" t="s">
        <v>80</v>
      </c>
      <c r="AW110" s="13" t="s">
        <v>33</v>
      </c>
      <c r="AX110" s="13" t="s">
        <v>72</v>
      </c>
      <c r="AY110" s="235" t="s">
        <v>140</v>
      </c>
    </row>
    <row r="111" s="14" customFormat="1">
      <c r="A111" s="14"/>
      <c r="B111" s="236"/>
      <c r="C111" s="237"/>
      <c r="D111" s="227" t="s">
        <v>155</v>
      </c>
      <c r="E111" s="238" t="s">
        <v>19</v>
      </c>
      <c r="F111" s="239" t="s">
        <v>591</v>
      </c>
      <c r="G111" s="237"/>
      <c r="H111" s="240">
        <v>6.9000000000000004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155</v>
      </c>
      <c r="AU111" s="246" t="s">
        <v>82</v>
      </c>
      <c r="AV111" s="14" t="s">
        <v>82</v>
      </c>
      <c r="AW111" s="14" t="s">
        <v>33</v>
      </c>
      <c r="AX111" s="14" t="s">
        <v>72</v>
      </c>
      <c r="AY111" s="246" t="s">
        <v>140</v>
      </c>
    </row>
    <row r="112" s="13" customFormat="1">
      <c r="A112" s="13"/>
      <c r="B112" s="225"/>
      <c r="C112" s="226"/>
      <c r="D112" s="227" t="s">
        <v>155</v>
      </c>
      <c r="E112" s="228" t="s">
        <v>19</v>
      </c>
      <c r="F112" s="229" t="s">
        <v>195</v>
      </c>
      <c r="G112" s="226"/>
      <c r="H112" s="228" t="s">
        <v>19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155</v>
      </c>
      <c r="AU112" s="235" t="s">
        <v>82</v>
      </c>
      <c r="AV112" s="13" t="s">
        <v>80</v>
      </c>
      <c r="AW112" s="13" t="s">
        <v>33</v>
      </c>
      <c r="AX112" s="13" t="s">
        <v>72</v>
      </c>
      <c r="AY112" s="235" t="s">
        <v>140</v>
      </c>
    </row>
    <row r="113" s="14" customFormat="1">
      <c r="A113" s="14"/>
      <c r="B113" s="236"/>
      <c r="C113" s="237"/>
      <c r="D113" s="227" t="s">
        <v>155</v>
      </c>
      <c r="E113" s="238" t="s">
        <v>19</v>
      </c>
      <c r="F113" s="239" t="s">
        <v>592</v>
      </c>
      <c r="G113" s="237"/>
      <c r="H113" s="240">
        <v>6.6500000000000004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155</v>
      </c>
      <c r="AU113" s="246" t="s">
        <v>82</v>
      </c>
      <c r="AV113" s="14" t="s">
        <v>82</v>
      </c>
      <c r="AW113" s="14" t="s">
        <v>33</v>
      </c>
      <c r="AX113" s="14" t="s">
        <v>72</v>
      </c>
      <c r="AY113" s="246" t="s">
        <v>140</v>
      </c>
    </row>
    <row r="114" s="13" customFormat="1">
      <c r="A114" s="13"/>
      <c r="B114" s="225"/>
      <c r="C114" s="226"/>
      <c r="D114" s="227" t="s">
        <v>155</v>
      </c>
      <c r="E114" s="228" t="s">
        <v>19</v>
      </c>
      <c r="F114" s="229" t="s">
        <v>190</v>
      </c>
      <c r="G114" s="226"/>
      <c r="H114" s="228" t="s">
        <v>19</v>
      </c>
      <c r="I114" s="230"/>
      <c r="J114" s="226"/>
      <c r="K114" s="226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155</v>
      </c>
      <c r="AU114" s="235" t="s">
        <v>82</v>
      </c>
      <c r="AV114" s="13" t="s">
        <v>80</v>
      </c>
      <c r="AW114" s="13" t="s">
        <v>33</v>
      </c>
      <c r="AX114" s="13" t="s">
        <v>72</v>
      </c>
      <c r="AY114" s="235" t="s">
        <v>140</v>
      </c>
    </row>
    <row r="115" s="14" customFormat="1">
      <c r="A115" s="14"/>
      <c r="B115" s="236"/>
      <c r="C115" s="237"/>
      <c r="D115" s="227" t="s">
        <v>155</v>
      </c>
      <c r="E115" s="238" t="s">
        <v>19</v>
      </c>
      <c r="F115" s="239" t="s">
        <v>593</v>
      </c>
      <c r="G115" s="237"/>
      <c r="H115" s="240">
        <v>2.2799999999999998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155</v>
      </c>
      <c r="AU115" s="246" t="s">
        <v>82</v>
      </c>
      <c r="AV115" s="14" t="s">
        <v>82</v>
      </c>
      <c r="AW115" s="14" t="s">
        <v>33</v>
      </c>
      <c r="AX115" s="14" t="s">
        <v>72</v>
      </c>
      <c r="AY115" s="246" t="s">
        <v>140</v>
      </c>
    </row>
    <row r="116" s="15" customFormat="1">
      <c r="A116" s="15"/>
      <c r="B116" s="247"/>
      <c r="C116" s="248"/>
      <c r="D116" s="227" t="s">
        <v>155</v>
      </c>
      <c r="E116" s="249" t="s">
        <v>19</v>
      </c>
      <c r="F116" s="250" t="s">
        <v>197</v>
      </c>
      <c r="G116" s="248"/>
      <c r="H116" s="251">
        <v>20.696000000000002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7" t="s">
        <v>155</v>
      </c>
      <c r="AU116" s="257" t="s">
        <v>82</v>
      </c>
      <c r="AV116" s="15" t="s">
        <v>147</v>
      </c>
      <c r="AW116" s="15" t="s">
        <v>33</v>
      </c>
      <c r="AX116" s="15" t="s">
        <v>80</v>
      </c>
      <c r="AY116" s="257" t="s">
        <v>140</v>
      </c>
    </row>
    <row r="117" s="2" customFormat="1" ht="24.15" customHeight="1">
      <c r="A117" s="41"/>
      <c r="B117" s="42"/>
      <c r="C117" s="207" t="s">
        <v>169</v>
      </c>
      <c r="D117" s="207" t="s">
        <v>142</v>
      </c>
      <c r="E117" s="208" t="s">
        <v>199</v>
      </c>
      <c r="F117" s="209" t="s">
        <v>200</v>
      </c>
      <c r="G117" s="210" t="s">
        <v>185</v>
      </c>
      <c r="H117" s="211">
        <v>0.34999999999999998</v>
      </c>
      <c r="I117" s="212"/>
      <c r="J117" s="213">
        <f>ROUND(I117*H117,2)</f>
        <v>0</v>
      </c>
      <c r="K117" s="209" t="s">
        <v>146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147</v>
      </c>
      <c r="AT117" s="218" t="s">
        <v>142</v>
      </c>
      <c r="AU117" s="218" t="s">
        <v>82</v>
      </c>
      <c r="AY117" s="20" t="s">
        <v>140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80</v>
      </c>
      <c r="BK117" s="219">
        <f>ROUND(I117*H117,2)</f>
        <v>0</v>
      </c>
      <c r="BL117" s="20" t="s">
        <v>147</v>
      </c>
      <c r="BM117" s="218" t="s">
        <v>594</v>
      </c>
    </row>
    <row r="118" s="2" customFormat="1">
      <c r="A118" s="41"/>
      <c r="B118" s="42"/>
      <c r="C118" s="43"/>
      <c r="D118" s="220" t="s">
        <v>149</v>
      </c>
      <c r="E118" s="43"/>
      <c r="F118" s="221" t="s">
        <v>202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149</v>
      </c>
      <c r="AU118" s="20" t="s">
        <v>82</v>
      </c>
    </row>
    <row r="119" s="13" customFormat="1">
      <c r="A119" s="13"/>
      <c r="B119" s="225"/>
      <c r="C119" s="226"/>
      <c r="D119" s="227" t="s">
        <v>155</v>
      </c>
      <c r="E119" s="228" t="s">
        <v>19</v>
      </c>
      <c r="F119" s="229" t="s">
        <v>203</v>
      </c>
      <c r="G119" s="226"/>
      <c r="H119" s="228" t="s">
        <v>19</v>
      </c>
      <c r="I119" s="230"/>
      <c r="J119" s="226"/>
      <c r="K119" s="226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155</v>
      </c>
      <c r="AU119" s="235" t="s">
        <v>82</v>
      </c>
      <c r="AV119" s="13" t="s">
        <v>80</v>
      </c>
      <c r="AW119" s="13" t="s">
        <v>33</v>
      </c>
      <c r="AX119" s="13" t="s">
        <v>72</v>
      </c>
      <c r="AY119" s="235" t="s">
        <v>140</v>
      </c>
    </row>
    <row r="120" s="14" customFormat="1">
      <c r="A120" s="14"/>
      <c r="B120" s="236"/>
      <c r="C120" s="237"/>
      <c r="D120" s="227" t="s">
        <v>155</v>
      </c>
      <c r="E120" s="238" t="s">
        <v>19</v>
      </c>
      <c r="F120" s="239" t="s">
        <v>595</v>
      </c>
      <c r="G120" s="237"/>
      <c r="H120" s="240">
        <v>0.34999999999999998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155</v>
      </c>
      <c r="AU120" s="246" t="s">
        <v>82</v>
      </c>
      <c r="AV120" s="14" t="s">
        <v>82</v>
      </c>
      <c r="AW120" s="14" t="s">
        <v>33</v>
      </c>
      <c r="AX120" s="14" t="s">
        <v>80</v>
      </c>
      <c r="AY120" s="246" t="s">
        <v>140</v>
      </c>
    </row>
    <row r="121" s="2" customFormat="1" ht="24.15" customHeight="1">
      <c r="A121" s="41"/>
      <c r="B121" s="42"/>
      <c r="C121" s="207" t="s">
        <v>176</v>
      </c>
      <c r="D121" s="207" t="s">
        <v>142</v>
      </c>
      <c r="E121" s="208" t="s">
        <v>206</v>
      </c>
      <c r="F121" s="209" t="s">
        <v>207</v>
      </c>
      <c r="G121" s="210" t="s">
        <v>185</v>
      </c>
      <c r="H121" s="211">
        <v>33.863</v>
      </c>
      <c r="I121" s="212"/>
      <c r="J121" s="213">
        <f>ROUND(I121*H121,2)</f>
        <v>0</v>
      </c>
      <c r="K121" s="209" t="s">
        <v>146</v>
      </c>
      <c r="L121" s="47"/>
      <c r="M121" s="214" t="s">
        <v>19</v>
      </c>
      <c r="N121" s="215" t="s">
        <v>43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147</v>
      </c>
      <c r="AT121" s="218" t="s">
        <v>142</v>
      </c>
      <c r="AU121" s="218" t="s">
        <v>82</v>
      </c>
      <c r="AY121" s="20" t="s">
        <v>140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80</v>
      </c>
      <c r="BK121" s="219">
        <f>ROUND(I121*H121,2)</f>
        <v>0</v>
      </c>
      <c r="BL121" s="20" t="s">
        <v>147</v>
      </c>
      <c r="BM121" s="218" t="s">
        <v>596</v>
      </c>
    </row>
    <row r="122" s="2" customFormat="1">
      <c r="A122" s="41"/>
      <c r="B122" s="42"/>
      <c r="C122" s="43"/>
      <c r="D122" s="220" t="s">
        <v>149</v>
      </c>
      <c r="E122" s="43"/>
      <c r="F122" s="221" t="s">
        <v>209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149</v>
      </c>
      <c r="AU122" s="20" t="s">
        <v>82</v>
      </c>
    </row>
    <row r="123" s="14" customFormat="1">
      <c r="A123" s="14"/>
      <c r="B123" s="236"/>
      <c r="C123" s="237"/>
      <c r="D123" s="227" t="s">
        <v>155</v>
      </c>
      <c r="E123" s="238" t="s">
        <v>19</v>
      </c>
      <c r="F123" s="239" t="s">
        <v>597</v>
      </c>
      <c r="G123" s="237"/>
      <c r="H123" s="240">
        <v>33.863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155</v>
      </c>
      <c r="AU123" s="246" t="s">
        <v>82</v>
      </c>
      <c r="AV123" s="14" t="s">
        <v>82</v>
      </c>
      <c r="AW123" s="14" t="s">
        <v>33</v>
      </c>
      <c r="AX123" s="14" t="s">
        <v>80</v>
      </c>
      <c r="AY123" s="246" t="s">
        <v>140</v>
      </c>
    </row>
    <row r="124" s="2" customFormat="1" ht="37.8" customHeight="1">
      <c r="A124" s="41"/>
      <c r="B124" s="42"/>
      <c r="C124" s="207" t="s">
        <v>182</v>
      </c>
      <c r="D124" s="207" t="s">
        <v>142</v>
      </c>
      <c r="E124" s="208" t="s">
        <v>212</v>
      </c>
      <c r="F124" s="209" t="s">
        <v>213</v>
      </c>
      <c r="G124" s="210" t="s">
        <v>185</v>
      </c>
      <c r="H124" s="211">
        <v>64.549000000000007</v>
      </c>
      <c r="I124" s="212"/>
      <c r="J124" s="213">
        <f>ROUND(I124*H124,2)</f>
        <v>0</v>
      </c>
      <c r="K124" s="209" t="s">
        <v>146</v>
      </c>
      <c r="L124" s="47"/>
      <c r="M124" s="214" t="s">
        <v>19</v>
      </c>
      <c r="N124" s="215" t="s">
        <v>43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147</v>
      </c>
      <c r="AT124" s="218" t="s">
        <v>142</v>
      </c>
      <c r="AU124" s="218" t="s">
        <v>82</v>
      </c>
      <c r="AY124" s="20" t="s">
        <v>140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80</v>
      </c>
      <c r="BK124" s="219">
        <f>ROUND(I124*H124,2)</f>
        <v>0</v>
      </c>
      <c r="BL124" s="20" t="s">
        <v>147</v>
      </c>
      <c r="BM124" s="218" t="s">
        <v>598</v>
      </c>
    </row>
    <row r="125" s="2" customFormat="1">
      <c r="A125" s="41"/>
      <c r="B125" s="42"/>
      <c r="C125" s="43"/>
      <c r="D125" s="220" t="s">
        <v>149</v>
      </c>
      <c r="E125" s="43"/>
      <c r="F125" s="221" t="s">
        <v>215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149</v>
      </c>
      <c r="AU125" s="20" t="s">
        <v>82</v>
      </c>
    </row>
    <row r="126" s="14" customFormat="1">
      <c r="A126" s="14"/>
      <c r="B126" s="236"/>
      <c r="C126" s="237"/>
      <c r="D126" s="227" t="s">
        <v>155</v>
      </c>
      <c r="E126" s="238" t="s">
        <v>19</v>
      </c>
      <c r="F126" s="239" t="s">
        <v>599</v>
      </c>
      <c r="G126" s="237"/>
      <c r="H126" s="240">
        <v>20.696000000000002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155</v>
      </c>
      <c r="AU126" s="246" t="s">
        <v>82</v>
      </c>
      <c r="AV126" s="14" t="s">
        <v>82</v>
      </c>
      <c r="AW126" s="14" t="s">
        <v>33</v>
      </c>
      <c r="AX126" s="14" t="s">
        <v>72</v>
      </c>
      <c r="AY126" s="246" t="s">
        <v>140</v>
      </c>
    </row>
    <row r="127" s="14" customFormat="1">
      <c r="A127" s="14"/>
      <c r="B127" s="236"/>
      <c r="C127" s="237"/>
      <c r="D127" s="227" t="s">
        <v>155</v>
      </c>
      <c r="E127" s="238" t="s">
        <v>19</v>
      </c>
      <c r="F127" s="239" t="s">
        <v>600</v>
      </c>
      <c r="G127" s="237"/>
      <c r="H127" s="240">
        <v>9.6400000000000006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155</v>
      </c>
      <c r="AU127" s="246" t="s">
        <v>82</v>
      </c>
      <c r="AV127" s="14" t="s">
        <v>82</v>
      </c>
      <c r="AW127" s="14" t="s">
        <v>33</v>
      </c>
      <c r="AX127" s="14" t="s">
        <v>72</v>
      </c>
      <c r="AY127" s="246" t="s">
        <v>140</v>
      </c>
    </row>
    <row r="128" s="14" customFormat="1">
      <c r="A128" s="14"/>
      <c r="B128" s="236"/>
      <c r="C128" s="237"/>
      <c r="D128" s="227" t="s">
        <v>155</v>
      </c>
      <c r="E128" s="238" t="s">
        <v>19</v>
      </c>
      <c r="F128" s="239" t="s">
        <v>601</v>
      </c>
      <c r="G128" s="237"/>
      <c r="H128" s="240">
        <v>0.34999999999999998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155</v>
      </c>
      <c r="AU128" s="246" t="s">
        <v>82</v>
      </c>
      <c r="AV128" s="14" t="s">
        <v>82</v>
      </c>
      <c r="AW128" s="14" t="s">
        <v>33</v>
      </c>
      <c r="AX128" s="14" t="s">
        <v>72</v>
      </c>
      <c r="AY128" s="246" t="s">
        <v>140</v>
      </c>
    </row>
    <row r="129" s="14" customFormat="1">
      <c r="A129" s="14"/>
      <c r="B129" s="236"/>
      <c r="C129" s="237"/>
      <c r="D129" s="227" t="s">
        <v>155</v>
      </c>
      <c r="E129" s="238" t="s">
        <v>19</v>
      </c>
      <c r="F129" s="239" t="s">
        <v>602</v>
      </c>
      <c r="G129" s="237"/>
      <c r="H129" s="240">
        <v>33.863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155</v>
      </c>
      <c r="AU129" s="246" t="s">
        <v>82</v>
      </c>
      <c r="AV129" s="14" t="s">
        <v>82</v>
      </c>
      <c r="AW129" s="14" t="s">
        <v>33</v>
      </c>
      <c r="AX129" s="14" t="s">
        <v>72</v>
      </c>
      <c r="AY129" s="246" t="s">
        <v>140</v>
      </c>
    </row>
    <row r="130" s="15" customFormat="1">
      <c r="A130" s="15"/>
      <c r="B130" s="247"/>
      <c r="C130" s="248"/>
      <c r="D130" s="227" t="s">
        <v>155</v>
      </c>
      <c r="E130" s="249" t="s">
        <v>19</v>
      </c>
      <c r="F130" s="250" t="s">
        <v>197</v>
      </c>
      <c r="G130" s="248"/>
      <c r="H130" s="251">
        <v>64.549000000000007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7" t="s">
        <v>155</v>
      </c>
      <c r="AU130" s="257" t="s">
        <v>82</v>
      </c>
      <c r="AV130" s="15" t="s">
        <v>147</v>
      </c>
      <c r="AW130" s="15" t="s">
        <v>33</v>
      </c>
      <c r="AX130" s="15" t="s">
        <v>80</v>
      </c>
      <c r="AY130" s="257" t="s">
        <v>140</v>
      </c>
    </row>
    <row r="131" s="2" customFormat="1" ht="37.8" customHeight="1">
      <c r="A131" s="41"/>
      <c r="B131" s="42"/>
      <c r="C131" s="207" t="s">
        <v>198</v>
      </c>
      <c r="D131" s="207" t="s">
        <v>142</v>
      </c>
      <c r="E131" s="208" t="s">
        <v>221</v>
      </c>
      <c r="F131" s="209" t="s">
        <v>222</v>
      </c>
      <c r="G131" s="210" t="s">
        <v>185</v>
      </c>
      <c r="H131" s="211">
        <v>322.745</v>
      </c>
      <c r="I131" s="212"/>
      <c r="J131" s="213">
        <f>ROUND(I131*H131,2)</f>
        <v>0</v>
      </c>
      <c r="K131" s="209" t="s">
        <v>146</v>
      </c>
      <c r="L131" s="47"/>
      <c r="M131" s="214" t="s">
        <v>19</v>
      </c>
      <c r="N131" s="215" t="s">
        <v>43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147</v>
      </c>
      <c r="AT131" s="218" t="s">
        <v>142</v>
      </c>
      <c r="AU131" s="218" t="s">
        <v>82</v>
      </c>
      <c r="AY131" s="20" t="s">
        <v>140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80</v>
      </c>
      <c r="BK131" s="219">
        <f>ROUND(I131*H131,2)</f>
        <v>0</v>
      </c>
      <c r="BL131" s="20" t="s">
        <v>147</v>
      </c>
      <c r="BM131" s="218" t="s">
        <v>603</v>
      </c>
    </row>
    <row r="132" s="2" customFormat="1">
      <c r="A132" s="41"/>
      <c r="B132" s="42"/>
      <c r="C132" s="43"/>
      <c r="D132" s="220" t="s">
        <v>149</v>
      </c>
      <c r="E132" s="43"/>
      <c r="F132" s="221" t="s">
        <v>224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149</v>
      </c>
      <c r="AU132" s="20" t="s">
        <v>82</v>
      </c>
    </row>
    <row r="133" s="14" customFormat="1">
      <c r="A133" s="14"/>
      <c r="B133" s="236"/>
      <c r="C133" s="237"/>
      <c r="D133" s="227" t="s">
        <v>155</v>
      </c>
      <c r="E133" s="238" t="s">
        <v>19</v>
      </c>
      <c r="F133" s="239" t="s">
        <v>604</v>
      </c>
      <c r="G133" s="237"/>
      <c r="H133" s="240">
        <v>322.745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155</v>
      </c>
      <c r="AU133" s="246" t="s">
        <v>82</v>
      </c>
      <c r="AV133" s="14" t="s">
        <v>82</v>
      </c>
      <c r="AW133" s="14" t="s">
        <v>33</v>
      </c>
      <c r="AX133" s="14" t="s">
        <v>80</v>
      </c>
      <c r="AY133" s="246" t="s">
        <v>140</v>
      </c>
    </row>
    <row r="134" s="2" customFormat="1" ht="24.15" customHeight="1">
      <c r="A134" s="41"/>
      <c r="B134" s="42"/>
      <c r="C134" s="207" t="s">
        <v>205</v>
      </c>
      <c r="D134" s="207" t="s">
        <v>142</v>
      </c>
      <c r="E134" s="208" t="s">
        <v>605</v>
      </c>
      <c r="F134" s="209" t="s">
        <v>606</v>
      </c>
      <c r="G134" s="210" t="s">
        <v>185</v>
      </c>
      <c r="H134" s="211">
        <v>64.549000000000007</v>
      </c>
      <c r="I134" s="212"/>
      <c r="J134" s="213">
        <f>ROUND(I134*H134,2)</f>
        <v>0</v>
      </c>
      <c r="K134" s="209" t="s">
        <v>146</v>
      </c>
      <c r="L134" s="47"/>
      <c r="M134" s="214" t="s">
        <v>19</v>
      </c>
      <c r="N134" s="215" t="s">
        <v>43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147</v>
      </c>
      <c r="AT134" s="218" t="s">
        <v>142</v>
      </c>
      <c r="AU134" s="218" t="s">
        <v>82</v>
      </c>
      <c r="AY134" s="20" t="s">
        <v>140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80</v>
      </c>
      <c r="BK134" s="219">
        <f>ROUND(I134*H134,2)</f>
        <v>0</v>
      </c>
      <c r="BL134" s="20" t="s">
        <v>147</v>
      </c>
      <c r="BM134" s="218" t="s">
        <v>607</v>
      </c>
    </row>
    <row r="135" s="2" customFormat="1">
      <c r="A135" s="41"/>
      <c r="B135" s="42"/>
      <c r="C135" s="43"/>
      <c r="D135" s="220" t="s">
        <v>149</v>
      </c>
      <c r="E135" s="43"/>
      <c r="F135" s="221" t="s">
        <v>608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149</v>
      </c>
      <c r="AU135" s="20" t="s">
        <v>82</v>
      </c>
    </row>
    <row r="136" s="2" customFormat="1" ht="24.15" customHeight="1">
      <c r="A136" s="41"/>
      <c r="B136" s="42"/>
      <c r="C136" s="207" t="s">
        <v>211</v>
      </c>
      <c r="D136" s="207" t="s">
        <v>142</v>
      </c>
      <c r="E136" s="208" t="s">
        <v>231</v>
      </c>
      <c r="F136" s="209" t="s">
        <v>232</v>
      </c>
      <c r="G136" s="210" t="s">
        <v>185</v>
      </c>
      <c r="H136" s="211">
        <v>15.83</v>
      </c>
      <c r="I136" s="212"/>
      <c r="J136" s="213">
        <f>ROUND(I136*H136,2)</f>
        <v>0</v>
      </c>
      <c r="K136" s="209" t="s">
        <v>146</v>
      </c>
      <c r="L136" s="47"/>
      <c r="M136" s="214" t="s">
        <v>19</v>
      </c>
      <c r="N136" s="215" t="s">
        <v>43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147</v>
      </c>
      <c r="AT136" s="218" t="s">
        <v>142</v>
      </c>
      <c r="AU136" s="218" t="s">
        <v>82</v>
      </c>
      <c r="AY136" s="20" t="s">
        <v>140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80</v>
      </c>
      <c r="BK136" s="219">
        <f>ROUND(I136*H136,2)</f>
        <v>0</v>
      </c>
      <c r="BL136" s="20" t="s">
        <v>147</v>
      </c>
      <c r="BM136" s="218" t="s">
        <v>609</v>
      </c>
    </row>
    <row r="137" s="2" customFormat="1">
      <c r="A137" s="41"/>
      <c r="B137" s="42"/>
      <c r="C137" s="43"/>
      <c r="D137" s="220" t="s">
        <v>149</v>
      </c>
      <c r="E137" s="43"/>
      <c r="F137" s="221" t="s">
        <v>234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149</v>
      </c>
      <c r="AU137" s="20" t="s">
        <v>82</v>
      </c>
    </row>
    <row r="138" s="13" customFormat="1">
      <c r="A138" s="13"/>
      <c r="B138" s="225"/>
      <c r="C138" s="226"/>
      <c r="D138" s="227" t="s">
        <v>155</v>
      </c>
      <c r="E138" s="228" t="s">
        <v>19</v>
      </c>
      <c r="F138" s="229" t="s">
        <v>192</v>
      </c>
      <c r="G138" s="226"/>
      <c r="H138" s="228" t="s">
        <v>19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155</v>
      </c>
      <c r="AU138" s="235" t="s">
        <v>82</v>
      </c>
      <c r="AV138" s="13" t="s">
        <v>80</v>
      </c>
      <c r="AW138" s="13" t="s">
        <v>33</v>
      </c>
      <c r="AX138" s="13" t="s">
        <v>72</v>
      </c>
      <c r="AY138" s="235" t="s">
        <v>140</v>
      </c>
    </row>
    <row r="139" s="13" customFormat="1">
      <c r="A139" s="13"/>
      <c r="B139" s="225"/>
      <c r="C139" s="226"/>
      <c r="D139" s="227" t="s">
        <v>155</v>
      </c>
      <c r="E139" s="228" t="s">
        <v>19</v>
      </c>
      <c r="F139" s="229" t="s">
        <v>188</v>
      </c>
      <c r="G139" s="226"/>
      <c r="H139" s="228" t="s">
        <v>19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155</v>
      </c>
      <c r="AU139" s="235" t="s">
        <v>82</v>
      </c>
      <c r="AV139" s="13" t="s">
        <v>80</v>
      </c>
      <c r="AW139" s="13" t="s">
        <v>33</v>
      </c>
      <c r="AX139" s="13" t="s">
        <v>72</v>
      </c>
      <c r="AY139" s="235" t="s">
        <v>140</v>
      </c>
    </row>
    <row r="140" s="14" customFormat="1">
      <c r="A140" s="14"/>
      <c r="B140" s="236"/>
      <c r="C140" s="237"/>
      <c r="D140" s="227" t="s">
        <v>155</v>
      </c>
      <c r="E140" s="238" t="s">
        <v>19</v>
      </c>
      <c r="F140" s="239" t="s">
        <v>591</v>
      </c>
      <c r="G140" s="237"/>
      <c r="H140" s="240">
        <v>6.9000000000000004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155</v>
      </c>
      <c r="AU140" s="246" t="s">
        <v>82</v>
      </c>
      <c r="AV140" s="14" t="s">
        <v>82</v>
      </c>
      <c r="AW140" s="14" t="s">
        <v>33</v>
      </c>
      <c r="AX140" s="14" t="s">
        <v>72</v>
      </c>
      <c r="AY140" s="246" t="s">
        <v>140</v>
      </c>
    </row>
    <row r="141" s="13" customFormat="1">
      <c r="A141" s="13"/>
      <c r="B141" s="225"/>
      <c r="C141" s="226"/>
      <c r="D141" s="227" t="s">
        <v>155</v>
      </c>
      <c r="E141" s="228" t="s">
        <v>19</v>
      </c>
      <c r="F141" s="229" t="s">
        <v>195</v>
      </c>
      <c r="G141" s="226"/>
      <c r="H141" s="228" t="s">
        <v>19</v>
      </c>
      <c r="I141" s="230"/>
      <c r="J141" s="226"/>
      <c r="K141" s="226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155</v>
      </c>
      <c r="AU141" s="235" t="s">
        <v>82</v>
      </c>
      <c r="AV141" s="13" t="s">
        <v>80</v>
      </c>
      <c r="AW141" s="13" t="s">
        <v>33</v>
      </c>
      <c r="AX141" s="13" t="s">
        <v>72</v>
      </c>
      <c r="AY141" s="235" t="s">
        <v>140</v>
      </c>
    </row>
    <row r="142" s="14" customFormat="1">
      <c r="A142" s="14"/>
      <c r="B142" s="236"/>
      <c r="C142" s="237"/>
      <c r="D142" s="227" t="s">
        <v>155</v>
      </c>
      <c r="E142" s="238" t="s">
        <v>19</v>
      </c>
      <c r="F142" s="239" t="s">
        <v>592</v>
      </c>
      <c r="G142" s="237"/>
      <c r="H142" s="240">
        <v>6.6500000000000004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155</v>
      </c>
      <c r="AU142" s="246" t="s">
        <v>82</v>
      </c>
      <c r="AV142" s="14" t="s">
        <v>82</v>
      </c>
      <c r="AW142" s="14" t="s">
        <v>33</v>
      </c>
      <c r="AX142" s="14" t="s">
        <v>72</v>
      </c>
      <c r="AY142" s="246" t="s">
        <v>140</v>
      </c>
    </row>
    <row r="143" s="13" customFormat="1">
      <c r="A143" s="13"/>
      <c r="B143" s="225"/>
      <c r="C143" s="226"/>
      <c r="D143" s="227" t="s">
        <v>155</v>
      </c>
      <c r="E143" s="228" t="s">
        <v>19</v>
      </c>
      <c r="F143" s="229" t="s">
        <v>190</v>
      </c>
      <c r="G143" s="226"/>
      <c r="H143" s="228" t="s">
        <v>19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155</v>
      </c>
      <c r="AU143" s="235" t="s">
        <v>82</v>
      </c>
      <c r="AV143" s="13" t="s">
        <v>80</v>
      </c>
      <c r="AW143" s="13" t="s">
        <v>33</v>
      </c>
      <c r="AX143" s="13" t="s">
        <v>72</v>
      </c>
      <c r="AY143" s="235" t="s">
        <v>140</v>
      </c>
    </row>
    <row r="144" s="14" customFormat="1">
      <c r="A144" s="14"/>
      <c r="B144" s="236"/>
      <c r="C144" s="237"/>
      <c r="D144" s="227" t="s">
        <v>155</v>
      </c>
      <c r="E144" s="238" t="s">
        <v>19</v>
      </c>
      <c r="F144" s="239" t="s">
        <v>593</v>
      </c>
      <c r="G144" s="237"/>
      <c r="H144" s="240">
        <v>2.2799999999999998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155</v>
      </c>
      <c r="AU144" s="246" t="s">
        <v>82</v>
      </c>
      <c r="AV144" s="14" t="s">
        <v>82</v>
      </c>
      <c r="AW144" s="14" t="s">
        <v>33</v>
      </c>
      <c r="AX144" s="14" t="s">
        <v>72</v>
      </c>
      <c r="AY144" s="246" t="s">
        <v>140</v>
      </c>
    </row>
    <row r="145" s="15" customFormat="1">
      <c r="A145" s="15"/>
      <c r="B145" s="247"/>
      <c r="C145" s="248"/>
      <c r="D145" s="227" t="s">
        <v>155</v>
      </c>
      <c r="E145" s="249" t="s">
        <v>19</v>
      </c>
      <c r="F145" s="250" t="s">
        <v>197</v>
      </c>
      <c r="G145" s="248"/>
      <c r="H145" s="251">
        <v>15.83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7" t="s">
        <v>155</v>
      </c>
      <c r="AU145" s="257" t="s">
        <v>82</v>
      </c>
      <c r="AV145" s="15" t="s">
        <v>147</v>
      </c>
      <c r="AW145" s="15" t="s">
        <v>33</v>
      </c>
      <c r="AX145" s="15" t="s">
        <v>80</v>
      </c>
      <c r="AY145" s="257" t="s">
        <v>140</v>
      </c>
    </row>
    <row r="146" s="2" customFormat="1" ht="16.5" customHeight="1">
      <c r="A146" s="41"/>
      <c r="B146" s="42"/>
      <c r="C146" s="258" t="s">
        <v>220</v>
      </c>
      <c r="D146" s="258" t="s">
        <v>236</v>
      </c>
      <c r="E146" s="259" t="s">
        <v>237</v>
      </c>
      <c r="F146" s="260" t="s">
        <v>238</v>
      </c>
      <c r="G146" s="261" t="s">
        <v>239</v>
      </c>
      <c r="H146" s="262">
        <v>31.66</v>
      </c>
      <c r="I146" s="263"/>
      <c r="J146" s="264">
        <f>ROUND(I146*H146,2)</f>
        <v>0</v>
      </c>
      <c r="K146" s="260" t="s">
        <v>240</v>
      </c>
      <c r="L146" s="265"/>
      <c r="M146" s="266" t="s">
        <v>19</v>
      </c>
      <c r="N146" s="267" t="s">
        <v>43</v>
      </c>
      <c r="O146" s="87"/>
      <c r="P146" s="216">
        <f>O146*H146</f>
        <v>0</v>
      </c>
      <c r="Q146" s="216">
        <v>1</v>
      </c>
      <c r="R146" s="216">
        <f>Q146*H146</f>
        <v>31.66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198</v>
      </c>
      <c r="AT146" s="218" t="s">
        <v>236</v>
      </c>
      <c r="AU146" s="218" t="s">
        <v>82</v>
      </c>
      <c r="AY146" s="20" t="s">
        <v>140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80</v>
      </c>
      <c r="BK146" s="219">
        <f>ROUND(I146*H146,2)</f>
        <v>0</v>
      </c>
      <c r="BL146" s="20" t="s">
        <v>147</v>
      </c>
      <c r="BM146" s="218" t="s">
        <v>610</v>
      </c>
    </row>
    <row r="147" s="14" customFormat="1">
      <c r="A147" s="14"/>
      <c r="B147" s="236"/>
      <c r="C147" s="237"/>
      <c r="D147" s="227" t="s">
        <v>155</v>
      </c>
      <c r="E147" s="238" t="s">
        <v>19</v>
      </c>
      <c r="F147" s="239" t="s">
        <v>611</v>
      </c>
      <c r="G147" s="237"/>
      <c r="H147" s="240">
        <v>31.66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155</v>
      </c>
      <c r="AU147" s="246" t="s">
        <v>82</v>
      </c>
      <c r="AV147" s="14" t="s">
        <v>82</v>
      </c>
      <c r="AW147" s="14" t="s">
        <v>33</v>
      </c>
      <c r="AX147" s="14" t="s">
        <v>80</v>
      </c>
      <c r="AY147" s="246" t="s">
        <v>140</v>
      </c>
    </row>
    <row r="148" s="2" customFormat="1" ht="24.15" customHeight="1">
      <c r="A148" s="41"/>
      <c r="B148" s="42"/>
      <c r="C148" s="207" t="s">
        <v>8</v>
      </c>
      <c r="D148" s="207" t="s">
        <v>142</v>
      </c>
      <c r="E148" s="208" t="s">
        <v>244</v>
      </c>
      <c r="F148" s="209" t="s">
        <v>245</v>
      </c>
      <c r="G148" s="210" t="s">
        <v>239</v>
      </c>
      <c r="H148" s="211">
        <v>116.188</v>
      </c>
      <c r="I148" s="212"/>
      <c r="J148" s="213">
        <f>ROUND(I148*H148,2)</f>
        <v>0</v>
      </c>
      <c r="K148" s="209" t="s">
        <v>146</v>
      </c>
      <c r="L148" s="47"/>
      <c r="M148" s="214" t="s">
        <v>19</v>
      </c>
      <c r="N148" s="215" t="s">
        <v>43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147</v>
      </c>
      <c r="AT148" s="218" t="s">
        <v>142</v>
      </c>
      <c r="AU148" s="218" t="s">
        <v>82</v>
      </c>
      <c r="AY148" s="20" t="s">
        <v>140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80</v>
      </c>
      <c r="BK148" s="219">
        <f>ROUND(I148*H148,2)</f>
        <v>0</v>
      </c>
      <c r="BL148" s="20" t="s">
        <v>147</v>
      </c>
      <c r="BM148" s="218" t="s">
        <v>612</v>
      </c>
    </row>
    <row r="149" s="2" customFormat="1">
      <c r="A149" s="41"/>
      <c r="B149" s="42"/>
      <c r="C149" s="43"/>
      <c r="D149" s="220" t="s">
        <v>149</v>
      </c>
      <c r="E149" s="43"/>
      <c r="F149" s="221" t="s">
        <v>247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149</v>
      </c>
      <c r="AU149" s="20" t="s">
        <v>82</v>
      </c>
    </row>
    <row r="150" s="14" customFormat="1">
      <c r="A150" s="14"/>
      <c r="B150" s="236"/>
      <c r="C150" s="237"/>
      <c r="D150" s="227" t="s">
        <v>155</v>
      </c>
      <c r="E150" s="238" t="s">
        <v>19</v>
      </c>
      <c r="F150" s="239" t="s">
        <v>613</v>
      </c>
      <c r="G150" s="237"/>
      <c r="H150" s="240">
        <v>116.188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155</v>
      </c>
      <c r="AU150" s="246" t="s">
        <v>82</v>
      </c>
      <c r="AV150" s="14" t="s">
        <v>82</v>
      </c>
      <c r="AW150" s="14" t="s">
        <v>33</v>
      </c>
      <c r="AX150" s="14" t="s">
        <v>80</v>
      </c>
      <c r="AY150" s="246" t="s">
        <v>140</v>
      </c>
    </row>
    <row r="151" s="2" customFormat="1" ht="24.15" customHeight="1">
      <c r="A151" s="41"/>
      <c r="B151" s="42"/>
      <c r="C151" s="207" t="s">
        <v>230</v>
      </c>
      <c r="D151" s="207" t="s">
        <v>142</v>
      </c>
      <c r="E151" s="208" t="s">
        <v>250</v>
      </c>
      <c r="F151" s="209" t="s">
        <v>251</v>
      </c>
      <c r="G151" s="210" t="s">
        <v>185</v>
      </c>
      <c r="H151" s="211">
        <v>64.549000000000007</v>
      </c>
      <c r="I151" s="212"/>
      <c r="J151" s="213">
        <f>ROUND(I151*H151,2)</f>
        <v>0</v>
      </c>
      <c r="K151" s="209" t="s">
        <v>146</v>
      </c>
      <c r="L151" s="47"/>
      <c r="M151" s="214" t="s">
        <v>19</v>
      </c>
      <c r="N151" s="215" t="s">
        <v>43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147</v>
      </c>
      <c r="AT151" s="218" t="s">
        <v>142</v>
      </c>
      <c r="AU151" s="218" t="s">
        <v>82</v>
      </c>
      <c r="AY151" s="20" t="s">
        <v>140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80</v>
      </c>
      <c r="BK151" s="219">
        <f>ROUND(I151*H151,2)</f>
        <v>0</v>
      </c>
      <c r="BL151" s="20" t="s">
        <v>147</v>
      </c>
      <c r="BM151" s="218" t="s">
        <v>614</v>
      </c>
    </row>
    <row r="152" s="2" customFormat="1">
      <c r="A152" s="41"/>
      <c r="B152" s="42"/>
      <c r="C152" s="43"/>
      <c r="D152" s="220" t="s">
        <v>149</v>
      </c>
      <c r="E152" s="43"/>
      <c r="F152" s="221" t="s">
        <v>253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149</v>
      </c>
      <c r="AU152" s="20" t="s">
        <v>82</v>
      </c>
    </row>
    <row r="153" s="14" customFormat="1">
      <c r="A153" s="14"/>
      <c r="B153" s="236"/>
      <c r="C153" s="237"/>
      <c r="D153" s="227" t="s">
        <v>155</v>
      </c>
      <c r="E153" s="238" t="s">
        <v>19</v>
      </c>
      <c r="F153" s="239" t="s">
        <v>615</v>
      </c>
      <c r="G153" s="237"/>
      <c r="H153" s="240">
        <v>64.549000000000007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155</v>
      </c>
      <c r="AU153" s="246" t="s">
        <v>82</v>
      </c>
      <c r="AV153" s="14" t="s">
        <v>82</v>
      </c>
      <c r="AW153" s="14" t="s">
        <v>33</v>
      </c>
      <c r="AX153" s="14" t="s">
        <v>80</v>
      </c>
      <c r="AY153" s="246" t="s">
        <v>140</v>
      </c>
    </row>
    <row r="154" s="2" customFormat="1" ht="24.15" customHeight="1">
      <c r="A154" s="41"/>
      <c r="B154" s="42"/>
      <c r="C154" s="207" t="s">
        <v>235</v>
      </c>
      <c r="D154" s="207" t="s">
        <v>142</v>
      </c>
      <c r="E154" s="208" t="s">
        <v>256</v>
      </c>
      <c r="F154" s="209" t="s">
        <v>257</v>
      </c>
      <c r="G154" s="210" t="s">
        <v>185</v>
      </c>
      <c r="H154" s="211">
        <v>8.1899999999999995</v>
      </c>
      <c r="I154" s="212"/>
      <c r="J154" s="213">
        <f>ROUND(I154*H154,2)</f>
        <v>0</v>
      </c>
      <c r="K154" s="209" t="s">
        <v>146</v>
      </c>
      <c r="L154" s="47"/>
      <c r="M154" s="214" t="s">
        <v>19</v>
      </c>
      <c r="N154" s="215" t="s">
        <v>43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147</v>
      </c>
      <c r="AT154" s="218" t="s">
        <v>142</v>
      </c>
      <c r="AU154" s="218" t="s">
        <v>82</v>
      </c>
      <c r="AY154" s="20" t="s">
        <v>140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80</v>
      </c>
      <c r="BK154" s="219">
        <f>ROUND(I154*H154,2)</f>
        <v>0</v>
      </c>
      <c r="BL154" s="20" t="s">
        <v>147</v>
      </c>
      <c r="BM154" s="218" t="s">
        <v>616</v>
      </c>
    </row>
    <row r="155" s="2" customFormat="1">
      <c r="A155" s="41"/>
      <c r="B155" s="42"/>
      <c r="C155" s="43"/>
      <c r="D155" s="220" t="s">
        <v>149</v>
      </c>
      <c r="E155" s="43"/>
      <c r="F155" s="221" t="s">
        <v>259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149</v>
      </c>
      <c r="AU155" s="20" t="s">
        <v>82</v>
      </c>
    </row>
    <row r="156" s="13" customFormat="1">
      <c r="A156" s="13"/>
      <c r="B156" s="225"/>
      <c r="C156" s="226"/>
      <c r="D156" s="227" t="s">
        <v>155</v>
      </c>
      <c r="E156" s="228" t="s">
        <v>19</v>
      </c>
      <c r="F156" s="229" t="s">
        <v>260</v>
      </c>
      <c r="G156" s="226"/>
      <c r="H156" s="228" t="s">
        <v>19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155</v>
      </c>
      <c r="AU156" s="235" t="s">
        <v>82</v>
      </c>
      <c r="AV156" s="13" t="s">
        <v>80</v>
      </c>
      <c r="AW156" s="13" t="s">
        <v>33</v>
      </c>
      <c r="AX156" s="13" t="s">
        <v>72</v>
      </c>
      <c r="AY156" s="235" t="s">
        <v>140</v>
      </c>
    </row>
    <row r="157" s="14" customFormat="1">
      <c r="A157" s="14"/>
      <c r="B157" s="236"/>
      <c r="C157" s="237"/>
      <c r="D157" s="227" t="s">
        <v>155</v>
      </c>
      <c r="E157" s="238" t="s">
        <v>19</v>
      </c>
      <c r="F157" s="239" t="s">
        <v>602</v>
      </c>
      <c r="G157" s="237"/>
      <c r="H157" s="240">
        <v>33.863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155</v>
      </c>
      <c r="AU157" s="246" t="s">
        <v>82</v>
      </c>
      <c r="AV157" s="14" t="s">
        <v>82</v>
      </c>
      <c r="AW157" s="14" t="s">
        <v>33</v>
      </c>
      <c r="AX157" s="14" t="s">
        <v>72</v>
      </c>
      <c r="AY157" s="246" t="s">
        <v>140</v>
      </c>
    </row>
    <row r="158" s="14" customFormat="1">
      <c r="A158" s="14"/>
      <c r="B158" s="236"/>
      <c r="C158" s="237"/>
      <c r="D158" s="227" t="s">
        <v>155</v>
      </c>
      <c r="E158" s="238" t="s">
        <v>19</v>
      </c>
      <c r="F158" s="239" t="s">
        <v>617</v>
      </c>
      <c r="G158" s="237"/>
      <c r="H158" s="240">
        <v>-3.7629999999999999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155</v>
      </c>
      <c r="AU158" s="246" t="s">
        <v>82</v>
      </c>
      <c r="AV158" s="14" t="s">
        <v>82</v>
      </c>
      <c r="AW158" s="14" t="s">
        <v>33</v>
      </c>
      <c r="AX158" s="14" t="s">
        <v>72</v>
      </c>
      <c r="AY158" s="246" t="s">
        <v>140</v>
      </c>
    </row>
    <row r="159" s="14" customFormat="1">
      <c r="A159" s="14"/>
      <c r="B159" s="236"/>
      <c r="C159" s="237"/>
      <c r="D159" s="227" t="s">
        <v>155</v>
      </c>
      <c r="E159" s="238" t="s">
        <v>19</v>
      </c>
      <c r="F159" s="239" t="s">
        <v>618</v>
      </c>
      <c r="G159" s="237"/>
      <c r="H159" s="240">
        <v>-21.91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155</v>
      </c>
      <c r="AU159" s="246" t="s">
        <v>82</v>
      </c>
      <c r="AV159" s="14" t="s">
        <v>82</v>
      </c>
      <c r="AW159" s="14" t="s">
        <v>33</v>
      </c>
      <c r="AX159" s="14" t="s">
        <v>72</v>
      </c>
      <c r="AY159" s="246" t="s">
        <v>140</v>
      </c>
    </row>
    <row r="160" s="15" customFormat="1">
      <c r="A160" s="15"/>
      <c r="B160" s="247"/>
      <c r="C160" s="248"/>
      <c r="D160" s="227" t="s">
        <v>155</v>
      </c>
      <c r="E160" s="249" t="s">
        <v>19</v>
      </c>
      <c r="F160" s="250" t="s">
        <v>197</v>
      </c>
      <c r="G160" s="248"/>
      <c r="H160" s="251">
        <v>8.1899999999999995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7" t="s">
        <v>155</v>
      </c>
      <c r="AU160" s="257" t="s">
        <v>82</v>
      </c>
      <c r="AV160" s="15" t="s">
        <v>147</v>
      </c>
      <c r="AW160" s="15" t="s">
        <v>33</v>
      </c>
      <c r="AX160" s="15" t="s">
        <v>80</v>
      </c>
      <c r="AY160" s="257" t="s">
        <v>140</v>
      </c>
    </row>
    <row r="161" s="2" customFormat="1" ht="16.5" customHeight="1">
      <c r="A161" s="41"/>
      <c r="B161" s="42"/>
      <c r="C161" s="258" t="s">
        <v>243</v>
      </c>
      <c r="D161" s="258" t="s">
        <v>236</v>
      </c>
      <c r="E161" s="259" t="s">
        <v>264</v>
      </c>
      <c r="F161" s="260" t="s">
        <v>265</v>
      </c>
      <c r="G161" s="261" t="s">
        <v>239</v>
      </c>
      <c r="H161" s="262">
        <v>16.379999999999999</v>
      </c>
      <c r="I161" s="263"/>
      <c r="J161" s="264">
        <f>ROUND(I161*H161,2)</f>
        <v>0</v>
      </c>
      <c r="K161" s="260" t="s">
        <v>146</v>
      </c>
      <c r="L161" s="265"/>
      <c r="M161" s="266" t="s">
        <v>19</v>
      </c>
      <c r="N161" s="267" t="s">
        <v>43</v>
      </c>
      <c r="O161" s="87"/>
      <c r="P161" s="216">
        <f>O161*H161</f>
        <v>0</v>
      </c>
      <c r="Q161" s="216">
        <v>1</v>
      </c>
      <c r="R161" s="216">
        <f>Q161*H161</f>
        <v>16.379999999999999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198</v>
      </c>
      <c r="AT161" s="218" t="s">
        <v>236</v>
      </c>
      <c r="AU161" s="218" t="s">
        <v>82</v>
      </c>
      <c r="AY161" s="20" t="s">
        <v>140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80</v>
      </c>
      <c r="BK161" s="219">
        <f>ROUND(I161*H161,2)</f>
        <v>0</v>
      </c>
      <c r="BL161" s="20" t="s">
        <v>147</v>
      </c>
      <c r="BM161" s="218" t="s">
        <v>619</v>
      </c>
    </row>
    <row r="162" s="14" customFormat="1">
      <c r="A162" s="14"/>
      <c r="B162" s="236"/>
      <c r="C162" s="237"/>
      <c r="D162" s="227" t="s">
        <v>155</v>
      </c>
      <c r="E162" s="238" t="s">
        <v>19</v>
      </c>
      <c r="F162" s="239" t="s">
        <v>620</v>
      </c>
      <c r="G162" s="237"/>
      <c r="H162" s="240">
        <v>16.379999999999999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155</v>
      </c>
      <c r="AU162" s="246" t="s">
        <v>82</v>
      </c>
      <c r="AV162" s="14" t="s">
        <v>82</v>
      </c>
      <c r="AW162" s="14" t="s">
        <v>33</v>
      </c>
      <c r="AX162" s="14" t="s">
        <v>80</v>
      </c>
      <c r="AY162" s="246" t="s">
        <v>140</v>
      </c>
    </row>
    <row r="163" s="2" customFormat="1" ht="24.15" customHeight="1">
      <c r="A163" s="41"/>
      <c r="B163" s="42"/>
      <c r="C163" s="207" t="s">
        <v>249</v>
      </c>
      <c r="D163" s="207" t="s">
        <v>142</v>
      </c>
      <c r="E163" s="208" t="s">
        <v>269</v>
      </c>
      <c r="F163" s="209" t="s">
        <v>270</v>
      </c>
      <c r="G163" s="210" t="s">
        <v>145</v>
      </c>
      <c r="H163" s="211">
        <v>10.5</v>
      </c>
      <c r="I163" s="212"/>
      <c r="J163" s="213">
        <f>ROUND(I163*H163,2)</f>
        <v>0</v>
      </c>
      <c r="K163" s="209" t="s">
        <v>146</v>
      </c>
      <c r="L163" s="47"/>
      <c r="M163" s="214" t="s">
        <v>19</v>
      </c>
      <c r="N163" s="215" t="s">
        <v>43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147</v>
      </c>
      <c r="AT163" s="218" t="s">
        <v>142</v>
      </c>
      <c r="AU163" s="218" t="s">
        <v>82</v>
      </c>
      <c r="AY163" s="20" t="s">
        <v>140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80</v>
      </c>
      <c r="BK163" s="219">
        <f>ROUND(I163*H163,2)</f>
        <v>0</v>
      </c>
      <c r="BL163" s="20" t="s">
        <v>147</v>
      </c>
      <c r="BM163" s="218" t="s">
        <v>621</v>
      </c>
    </row>
    <row r="164" s="2" customFormat="1">
      <c r="A164" s="41"/>
      <c r="B164" s="42"/>
      <c r="C164" s="43"/>
      <c r="D164" s="220" t="s">
        <v>149</v>
      </c>
      <c r="E164" s="43"/>
      <c r="F164" s="221" t="s">
        <v>272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149</v>
      </c>
      <c r="AU164" s="20" t="s">
        <v>82</v>
      </c>
    </row>
    <row r="165" s="14" customFormat="1">
      <c r="A165" s="14"/>
      <c r="B165" s="236"/>
      <c r="C165" s="237"/>
      <c r="D165" s="227" t="s">
        <v>155</v>
      </c>
      <c r="E165" s="238" t="s">
        <v>19</v>
      </c>
      <c r="F165" s="239" t="s">
        <v>622</v>
      </c>
      <c r="G165" s="237"/>
      <c r="H165" s="240">
        <v>10.5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155</v>
      </c>
      <c r="AU165" s="246" t="s">
        <v>82</v>
      </c>
      <c r="AV165" s="14" t="s">
        <v>82</v>
      </c>
      <c r="AW165" s="14" t="s">
        <v>33</v>
      </c>
      <c r="AX165" s="14" t="s">
        <v>80</v>
      </c>
      <c r="AY165" s="246" t="s">
        <v>140</v>
      </c>
    </row>
    <row r="166" s="2" customFormat="1" ht="16.5" customHeight="1">
      <c r="A166" s="41"/>
      <c r="B166" s="42"/>
      <c r="C166" s="258" t="s">
        <v>255</v>
      </c>
      <c r="D166" s="258" t="s">
        <v>236</v>
      </c>
      <c r="E166" s="259" t="s">
        <v>275</v>
      </c>
      <c r="F166" s="260" t="s">
        <v>276</v>
      </c>
      <c r="G166" s="261" t="s">
        <v>277</v>
      </c>
      <c r="H166" s="262">
        <v>0.20999999999999999</v>
      </c>
      <c r="I166" s="263"/>
      <c r="J166" s="264">
        <f>ROUND(I166*H166,2)</f>
        <v>0</v>
      </c>
      <c r="K166" s="260" t="s">
        <v>146</v>
      </c>
      <c r="L166" s="265"/>
      <c r="M166" s="266" t="s">
        <v>19</v>
      </c>
      <c r="N166" s="267" t="s">
        <v>43</v>
      </c>
      <c r="O166" s="87"/>
      <c r="P166" s="216">
        <f>O166*H166</f>
        <v>0</v>
      </c>
      <c r="Q166" s="216">
        <v>0.001</v>
      </c>
      <c r="R166" s="216">
        <f>Q166*H166</f>
        <v>0.00021000000000000001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198</v>
      </c>
      <c r="AT166" s="218" t="s">
        <v>236</v>
      </c>
      <c r="AU166" s="218" t="s">
        <v>82</v>
      </c>
      <c r="AY166" s="20" t="s">
        <v>140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80</v>
      </c>
      <c r="BK166" s="219">
        <f>ROUND(I166*H166,2)</f>
        <v>0</v>
      </c>
      <c r="BL166" s="20" t="s">
        <v>147</v>
      </c>
      <c r="BM166" s="218" t="s">
        <v>623</v>
      </c>
    </row>
    <row r="167" s="14" customFormat="1">
      <c r="A167" s="14"/>
      <c r="B167" s="236"/>
      <c r="C167" s="237"/>
      <c r="D167" s="227" t="s">
        <v>155</v>
      </c>
      <c r="E167" s="237"/>
      <c r="F167" s="239" t="s">
        <v>624</v>
      </c>
      <c r="G167" s="237"/>
      <c r="H167" s="240">
        <v>0.20999999999999999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155</v>
      </c>
      <c r="AU167" s="246" t="s">
        <v>82</v>
      </c>
      <c r="AV167" s="14" t="s">
        <v>82</v>
      </c>
      <c r="AW167" s="14" t="s">
        <v>4</v>
      </c>
      <c r="AX167" s="14" t="s">
        <v>80</v>
      </c>
      <c r="AY167" s="246" t="s">
        <v>140</v>
      </c>
    </row>
    <row r="168" s="2" customFormat="1" ht="21.75" customHeight="1">
      <c r="A168" s="41"/>
      <c r="B168" s="42"/>
      <c r="C168" s="207" t="s">
        <v>263</v>
      </c>
      <c r="D168" s="207" t="s">
        <v>142</v>
      </c>
      <c r="E168" s="208" t="s">
        <v>280</v>
      </c>
      <c r="F168" s="209" t="s">
        <v>281</v>
      </c>
      <c r="G168" s="210" t="s">
        <v>145</v>
      </c>
      <c r="H168" s="211">
        <v>21.399999999999999</v>
      </c>
      <c r="I168" s="212"/>
      <c r="J168" s="213">
        <f>ROUND(I168*H168,2)</f>
        <v>0</v>
      </c>
      <c r="K168" s="209" t="s">
        <v>146</v>
      </c>
      <c r="L168" s="47"/>
      <c r="M168" s="214" t="s">
        <v>19</v>
      </c>
      <c r="N168" s="215" t="s">
        <v>43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147</v>
      </c>
      <c r="AT168" s="218" t="s">
        <v>142</v>
      </c>
      <c r="AU168" s="218" t="s">
        <v>82</v>
      </c>
      <c r="AY168" s="20" t="s">
        <v>140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80</v>
      </c>
      <c r="BK168" s="219">
        <f>ROUND(I168*H168,2)</f>
        <v>0</v>
      </c>
      <c r="BL168" s="20" t="s">
        <v>147</v>
      </c>
      <c r="BM168" s="218" t="s">
        <v>625</v>
      </c>
    </row>
    <row r="169" s="2" customFormat="1">
      <c r="A169" s="41"/>
      <c r="B169" s="42"/>
      <c r="C169" s="43"/>
      <c r="D169" s="220" t="s">
        <v>149</v>
      </c>
      <c r="E169" s="43"/>
      <c r="F169" s="221" t="s">
        <v>283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149</v>
      </c>
      <c r="AU169" s="20" t="s">
        <v>82</v>
      </c>
    </row>
    <row r="170" s="13" customFormat="1">
      <c r="A170" s="13"/>
      <c r="B170" s="225"/>
      <c r="C170" s="226"/>
      <c r="D170" s="227" t="s">
        <v>155</v>
      </c>
      <c r="E170" s="228" t="s">
        <v>19</v>
      </c>
      <c r="F170" s="229" t="s">
        <v>188</v>
      </c>
      <c r="G170" s="226"/>
      <c r="H170" s="228" t="s">
        <v>19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155</v>
      </c>
      <c r="AU170" s="235" t="s">
        <v>82</v>
      </c>
      <c r="AV170" s="13" t="s">
        <v>80</v>
      </c>
      <c r="AW170" s="13" t="s">
        <v>33</v>
      </c>
      <c r="AX170" s="13" t="s">
        <v>72</v>
      </c>
      <c r="AY170" s="235" t="s">
        <v>140</v>
      </c>
    </row>
    <row r="171" s="14" customFormat="1">
      <c r="A171" s="14"/>
      <c r="B171" s="236"/>
      <c r="C171" s="237"/>
      <c r="D171" s="227" t="s">
        <v>155</v>
      </c>
      <c r="E171" s="238" t="s">
        <v>19</v>
      </c>
      <c r="F171" s="239" t="s">
        <v>626</v>
      </c>
      <c r="G171" s="237"/>
      <c r="H171" s="240">
        <v>13.800000000000001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155</v>
      </c>
      <c r="AU171" s="246" t="s">
        <v>82</v>
      </c>
      <c r="AV171" s="14" t="s">
        <v>82</v>
      </c>
      <c r="AW171" s="14" t="s">
        <v>33</v>
      </c>
      <c r="AX171" s="14" t="s">
        <v>72</v>
      </c>
      <c r="AY171" s="246" t="s">
        <v>140</v>
      </c>
    </row>
    <row r="172" s="13" customFormat="1">
      <c r="A172" s="13"/>
      <c r="B172" s="225"/>
      <c r="C172" s="226"/>
      <c r="D172" s="227" t="s">
        <v>155</v>
      </c>
      <c r="E172" s="228" t="s">
        <v>19</v>
      </c>
      <c r="F172" s="229" t="s">
        <v>190</v>
      </c>
      <c r="G172" s="226"/>
      <c r="H172" s="228" t="s">
        <v>19</v>
      </c>
      <c r="I172" s="230"/>
      <c r="J172" s="226"/>
      <c r="K172" s="226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155</v>
      </c>
      <c r="AU172" s="235" t="s">
        <v>82</v>
      </c>
      <c r="AV172" s="13" t="s">
        <v>80</v>
      </c>
      <c r="AW172" s="13" t="s">
        <v>33</v>
      </c>
      <c r="AX172" s="13" t="s">
        <v>72</v>
      </c>
      <c r="AY172" s="235" t="s">
        <v>140</v>
      </c>
    </row>
    <row r="173" s="14" customFormat="1">
      <c r="A173" s="14"/>
      <c r="B173" s="236"/>
      <c r="C173" s="237"/>
      <c r="D173" s="227" t="s">
        <v>155</v>
      </c>
      <c r="E173" s="238" t="s">
        <v>19</v>
      </c>
      <c r="F173" s="239" t="s">
        <v>627</v>
      </c>
      <c r="G173" s="237"/>
      <c r="H173" s="240">
        <v>7.5999999999999996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155</v>
      </c>
      <c r="AU173" s="246" t="s">
        <v>82</v>
      </c>
      <c r="AV173" s="14" t="s">
        <v>82</v>
      </c>
      <c r="AW173" s="14" t="s">
        <v>33</v>
      </c>
      <c r="AX173" s="14" t="s">
        <v>72</v>
      </c>
      <c r="AY173" s="246" t="s">
        <v>140</v>
      </c>
    </row>
    <row r="174" s="15" customFormat="1">
      <c r="A174" s="15"/>
      <c r="B174" s="247"/>
      <c r="C174" s="248"/>
      <c r="D174" s="227" t="s">
        <v>155</v>
      </c>
      <c r="E174" s="249" t="s">
        <v>19</v>
      </c>
      <c r="F174" s="250" t="s">
        <v>197</v>
      </c>
      <c r="G174" s="248"/>
      <c r="H174" s="251">
        <v>21.399999999999999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7" t="s">
        <v>155</v>
      </c>
      <c r="AU174" s="257" t="s">
        <v>82</v>
      </c>
      <c r="AV174" s="15" t="s">
        <v>147</v>
      </c>
      <c r="AW174" s="15" t="s">
        <v>33</v>
      </c>
      <c r="AX174" s="15" t="s">
        <v>80</v>
      </c>
      <c r="AY174" s="257" t="s">
        <v>140</v>
      </c>
    </row>
    <row r="175" s="2" customFormat="1" ht="21.75" customHeight="1">
      <c r="A175" s="41"/>
      <c r="B175" s="42"/>
      <c r="C175" s="207" t="s">
        <v>268</v>
      </c>
      <c r="D175" s="207" t="s">
        <v>142</v>
      </c>
      <c r="E175" s="208" t="s">
        <v>287</v>
      </c>
      <c r="F175" s="209" t="s">
        <v>288</v>
      </c>
      <c r="G175" s="210" t="s">
        <v>145</v>
      </c>
      <c r="H175" s="211">
        <v>31.5</v>
      </c>
      <c r="I175" s="212"/>
      <c r="J175" s="213">
        <f>ROUND(I175*H175,2)</f>
        <v>0</v>
      </c>
      <c r="K175" s="209" t="s">
        <v>146</v>
      </c>
      <c r="L175" s="47"/>
      <c r="M175" s="214" t="s">
        <v>19</v>
      </c>
      <c r="N175" s="215" t="s">
        <v>43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147</v>
      </c>
      <c r="AT175" s="218" t="s">
        <v>142</v>
      </c>
      <c r="AU175" s="218" t="s">
        <v>82</v>
      </c>
      <c r="AY175" s="20" t="s">
        <v>140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80</v>
      </c>
      <c r="BK175" s="219">
        <f>ROUND(I175*H175,2)</f>
        <v>0</v>
      </c>
      <c r="BL175" s="20" t="s">
        <v>147</v>
      </c>
      <c r="BM175" s="218" t="s">
        <v>628</v>
      </c>
    </row>
    <row r="176" s="2" customFormat="1">
      <c r="A176" s="41"/>
      <c r="B176" s="42"/>
      <c r="C176" s="43"/>
      <c r="D176" s="220" t="s">
        <v>149</v>
      </c>
      <c r="E176" s="43"/>
      <c r="F176" s="221" t="s">
        <v>290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149</v>
      </c>
      <c r="AU176" s="20" t="s">
        <v>82</v>
      </c>
    </row>
    <row r="177" s="13" customFormat="1">
      <c r="A177" s="13"/>
      <c r="B177" s="225"/>
      <c r="C177" s="226"/>
      <c r="D177" s="227" t="s">
        <v>155</v>
      </c>
      <c r="E177" s="228" t="s">
        <v>19</v>
      </c>
      <c r="F177" s="229" t="s">
        <v>291</v>
      </c>
      <c r="G177" s="226"/>
      <c r="H177" s="228" t="s">
        <v>19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155</v>
      </c>
      <c r="AU177" s="235" t="s">
        <v>82</v>
      </c>
      <c r="AV177" s="13" t="s">
        <v>80</v>
      </c>
      <c r="AW177" s="13" t="s">
        <v>33</v>
      </c>
      <c r="AX177" s="13" t="s">
        <v>72</v>
      </c>
      <c r="AY177" s="235" t="s">
        <v>140</v>
      </c>
    </row>
    <row r="178" s="14" customFormat="1">
      <c r="A178" s="14"/>
      <c r="B178" s="236"/>
      <c r="C178" s="237"/>
      <c r="D178" s="227" t="s">
        <v>155</v>
      </c>
      <c r="E178" s="238" t="s">
        <v>19</v>
      </c>
      <c r="F178" s="239" t="s">
        <v>629</v>
      </c>
      <c r="G178" s="237"/>
      <c r="H178" s="240">
        <v>31.5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155</v>
      </c>
      <c r="AU178" s="246" t="s">
        <v>82</v>
      </c>
      <c r="AV178" s="14" t="s">
        <v>82</v>
      </c>
      <c r="AW178" s="14" t="s">
        <v>33</v>
      </c>
      <c r="AX178" s="14" t="s">
        <v>80</v>
      </c>
      <c r="AY178" s="246" t="s">
        <v>140</v>
      </c>
    </row>
    <row r="179" s="2" customFormat="1" ht="16.5" customHeight="1">
      <c r="A179" s="41"/>
      <c r="B179" s="42"/>
      <c r="C179" s="258" t="s">
        <v>274</v>
      </c>
      <c r="D179" s="258" t="s">
        <v>236</v>
      </c>
      <c r="E179" s="259" t="s">
        <v>294</v>
      </c>
      <c r="F179" s="260" t="s">
        <v>295</v>
      </c>
      <c r="G179" s="261" t="s">
        <v>239</v>
      </c>
      <c r="H179" s="262">
        <v>2.52</v>
      </c>
      <c r="I179" s="263"/>
      <c r="J179" s="264">
        <f>ROUND(I179*H179,2)</f>
        <v>0</v>
      </c>
      <c r="K179" s="260" t="s">
        <v>146</v>
      </c>
      <c r="L179" s="265"/>
      <c r="M179" s="266" t="s">
        <v>19</v>
      </c>
      <c r="N179" s="267" t="s">
        <v>43</v>
      </c>
      <c r="O179" s="87"/>
      <c r="P179" s="216">
        <f>O179*H179</f>
        <v>0</v>
      </c>
      <c r="Q179" s="216">
        <v>1</v>
      </c>
      <c r="R179" s="216">
        <f>Q179*H179</f>
        <v>2.52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198</v>
      </c>
      <c r="AT179" s="218" t="s">
        <v>236</v>
      </c>
      <c r="AU179" s="218" t="s">
        <v>82</v>
      </c>
      <c r="AY179" s="20" t="s">
        <v>140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80</v>
      </c>
      <c r="BK179" s="219">
        <f>ROUND(I179*H179,2)</f>
        <v>0</v>
      </c>
      <c r="BL179" s="20" t="s">
        <v>147</v>
      </c>
      <c r="BM179" s="218" t="s">
        <v>630</v>
      </c>
    </row>
    <row r="180" s="14" customFormat="1">
      <c r="A180" s="14"/>
      <c r="B180" s="236"/>
      <c r="C180" s="237"/>
      <c r="D180" s="227" t="s">
        <v>155</v>
      </c>
      <c r="E180" s="238" t="s">
        <v>19</v>
      </c>
      <c r="F180" s="239" t="s">
        <v>631</v>
      </c>
      <c r="G180" s="237"/>
      <c r="H180" s="240">
        <v>2.52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155</v>
      </c>
      <c r="AU180" s="246" t="s">
        <v>82</v>
      </c>
      <c r="AV180" s="14" t="s">
        <v>82</v>
      </c>
      <c r="AW180" s="14" t="s">
        <v>33</v>
      </c>
      <c r="AX180" s="14" t="s">
        <v>80</v>
      </c>
      <c r="AY180" s="246" t="s">
        <v>140</v>
      </c>
    </row>
    <row r="181" s="12" customFormat="1" ht="22.8" customHeight="1">
      <c r="A181" s="12"/>
      <c r="B181" s="191"/>
      <c r="C181" s="192"/>
      <c r="D181" s="193" t="s">
        <v>71</v>
      </c>
      <c r="E181" s="205" t="s">
        <v>82</v>
      </c>
      <c r="F181" s="205" t="s">
        <v>298</v>
      </c>
      <c r="G181" s="192"/>
      <c r="H181" s="192"/>
      <c r="I181" s="195"/>
      <c r="J181" s="206">
        <f>BK181</f>
        <v>0</v>
      </c>
      <c r="K181" s="192"/>
      <c r="L181" s="197"/>
      <c r="M181" s="198"/>
      <c r="N181" s="199"/>
      <c r="O181" s="199"/>
      <c r="P181" s="200">
        <f>SUM(P182:P190)</f>
        <v>0</v>
      </c>
      <c r="Q181" s="199"/>
      <c r="R181" s="200">
        <f>SUM(R182:R190)</f>
        <v>9.1991141400000007</v>
      </c>
      <c r="S181" s="199"/>
      <c r="T181" s="201">
        <f>SUM(T182:T190)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2" t="s">
        <v>80</v>
      </c>
      <c r="AT181" s="203" t="s">
        <v>71</v>
      </c>
      <c r="AU181" s="203" t="s">
        <v>80</v>
      </c>
      <c r="AY181" s="202" t="s">
        <v>140</v>
      </c>
      <c r="BK181" s="204">
        <f>SUM(BK182:BK190)</f>
        <v>0</v>
      </c>
    </row>
    <row r="182" s="2" customFormat="1" ht="16.5" customHeight="1">
      <c r="A182" s="41"/>
      <c r="B182" s="42"/>
      <c r="C182" s="207" t="s">
        <v>7</v>
      </c>
      <c r="D182" s="207" t="s">
        <v>142</v>
      </c>
      <c r="E182" s="208" t="s">
        <v>300</v>
      </c>
      <c r="F182" s="209" t="s">
        <v>301</v>
      </c>
      <c r="G182" s="210" t="s">
        <v>185</v>
      </c>
      <c r="H182" s="211">
        <v>0.94099999999999995</v>
      </c>
      <c r="I182" s="212"/>
      <c r="J182" s="213">
        <f>ROUND(I182*H182,2)</f>
        <v>0</v>
      </c>
      <c r="K182" s="209" t="s">
        <v>146</v>
      </c>
      <c r="L182" s="47"/>
      <c r="M182" s="214" t="s">
        <v>19</v>
      </c>
      <c r="N182" s="215" t="s">
        <v>43</v>
      </c>
      <c r="O182" s="87"/>
      <c r="P182" s="216">
        <f>O182*H182</f>
        <v>0</v>
      </c>
      <c r="Q182" s="216">
        <v>2.1600000000000001</v>
      </c>
      <c r="R182" s="216">
        <f>Q182*H182</f>
        <v>2.0325600000000001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147</v>
      </c>
      <c r="AT182" s="218" t="s">
        <v>142</v>
      </c>
      <c r="AU182" s="218" t="s">
        <v>82</v>
      </c>
      <c r="AY182" s="20" t="s">
        <v>140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80</v>
      </c>
      <c r="BK182" s="219">
        <f>ROUND(I182*H182,2)</f>
        <v>0</v>
      </c>
      <c r="BL182" s="20" t="s">
        <v>147</v>
      </c>
      <c r="BM182" s="218" t="s">
        <v>632</v>
      </c>
    </row>
    <row r="183" s="2" customFormat="1">
      <c r="A183" s="41"/>
      <c r="B183" s="42"/>
      <c r="C183" s="43"/>
      <c r="D183" s="220" t="s">
        <v>149</v>
      </c>
      <c r="E183" s="43"/>
      <c r="F183" s="221" t="s">
        <v>303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149</v>
      </c>
      <c r="AU183" s="20" t="s">
        <v>82</v>
      </c>
    </row>
    <row r="184" s="14" customFormat="1">
      <c r="A184" s="14"/>
      <c r="B184" s="236"/>
      <c r="C184" s="237"/>
      <c r="D184" s="227" t="s">
        <v>155</v>
      </c>
      <c r="E184" s="238" t="s">
        <v>19</v>
      </c>
      <c r="F184" s="239" t="s">
        <v>633</v>
      </c>
      <c r="G184" s="237"/>
      <c r="H184" s="240">
        <v>0.94099999999999995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155</v>
      </c>
      <c r="AU184" s="246" t="s">
        <v>82</v>
      </c>
      <c r="AV184" s="14" t="s">
        <v>82</v>
      </c>
      <c r="AW184" s="14" t="s">
        <v>33</v>
      </c>
      <c r="AX184" s="14" t="s">
        <v>80</v>
      </c>
      <c r="AY184" s="246" t="s">
        <v>140</v>
      </c>
    </row>
    <row r="185" s="2" customFormat="1" ht="21.75" customHeight="1">
      <c r="A185" s="41"/>
      <c r="B185" s="42"/>
      <c r="C185" s="207" t="s">
        <v>286</v>
      </c>
      <c r="D185" s="207" t="s">
        <v>142</v>
      </c>
      <c r="E185" s="208" t="s">
        <v>306</v>
      </c>
      <c r="F185" s="209" t="s">
        <v>307</v>
      </c>
      <c r="G185" s="210" t="s">
        <v>185</v>
      </c>
      <c r="H185" s="211">
        <v>2.8220000000000001</v>
      </c>
      <c r="I185" s="212"/>
      <c r="J185" s="213">
        <f>ROUND(I185*H185,2)</f>
        <v>0</v>
      </c>
      <c r="K185" s="209" t="s">
        <v>146</v>
      </c>
      <c r="L185" s="47"/>
      <c r="M185" s="214" t="s">
        <v>19</v>
      </c>
      <c r="N185" s="215" t="s">
        <v>43</v>
      </c>
      <c r="O185" s="87"/>
      <c r="P185" s="216">
        <f>O185*H185</f>
        <v>0</v>
      </c>
      <c r="Q185" s="216">
        <v>2.5018699999999998</v>
      </c>
      <c r="R185" s="216">
        <f>Q185*H185</f>
        <v>7.0602771399999993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147</v>
      </c>
      <c r="AT185" s="218" t="s">
        <v>142</v>
      </c>
      <c r="AU185" s="218" t="s">
        <v>82</v>
      </c>
      <c r="AY185" s="20" t="s">
        <v>140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80</v>
      </c>
      <c r="BK185" s="219">
        <f>ROUND(I185*H185,2)</f>
        <v>0</v>
      </c>
      <c r="BL185" s="20" t="s">
        <v>147</v>
      </c>
      <c r="BM185" s="218" t="s">
        <v>634</v>
      </c>
    </row>
    <row r="186" s="2" customFormat="1">
      <c r="A186" s="41"/>
      <c r="B186" s="42"/>
      <c r="C186" s="43"/>
      <c r="D186" s="220" t="s">
        <v>149</v>
      </c>
      <c r="E186" s="43"/>
      <c r="F186" s="221" t="s">
        <v>309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149</v>
      </c>
      <c r="AU186" s="20" t="s">
        <v>82</v>
      </c>
    </row>
    <row r="187" s="14" customFormat="1">
      <c r="A187" s="14"/>
      <c r="B187" s="236"/>
      <c r="C187" s="237"/>
      <c r="D187" s="227" t="s">
        <v>155</v>
      </c>
      <c r="E187" s="238" t="s">
        <v>19</v>
      </c>
      <c r="F187" s="239" t="s">
        <v>635</v>
      </c>
      <c r="G187" s="237"/>
      <c r="H187" s="240">
        <v>2.8220000000000001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155</v>
      </c>
      <c r="AU187" s="246" t="s">
        <v>82</v>
      </c>
      <c r="AV187" s="14" t="s">
        <v>82</v>
      </c>
      <c r="AW187" s="14" t="s">
        <v>33</v>
      </c>
      <c r="AX187" s="14" t="s">
        <v>80</v>
      </c>
      <c r="AY187" s="246" t="s">
        <v>140</v>
      </c>
    </row>
    <row r="188" s="2" customFormat="1" ht="16.5" customHeight="1">
      <c r="A188" s="41"/>
      <c r="B188" s="42"/>
      <c r="C188" s="207" t="s">
        <v>293</v>
      </c>
      <c r="D188" s="207" t="s">
        <v>142</v>
      </c>
      <c r="E188" s="208" t="s">
        <v>312</v>
      </c>
      <c r="F188" s="209" t="s">
        <v>313</v>
      </c>
      <c r="G188" s="210" t="s">
        <v>239</v>
      </c>
      <c r="H188" s="211">
        <v>0.10000000000000001</v>
      </c>
      <c r="I188" s="212"/>
      <c r="J188" s="213">
        <f>ROUND(I188*H188,2)</f>
        <v>0</v>
      </c>
      <c r="K188" s="209" t="s">
        <v>146</v>
      </c>
      <c r="L188" s="47"/>
      <c r="M188" s="214" t="s">
        <v>19</v>
      </c>
      <c r="N188" s="215" t="s">
        <v>43</v>
      </c>
      <c r="O188" s="87"/>
      <c r="P188" s="216">
        <f>O188*H188</f>
        <v>0</v>
      </c>
      <c r="Q188" s="216">
        <v>1.06277</v>
      </c>
      <c r="R188" s="216">
        <f>Q188*H188</f>
        <v>0.10627700000000001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147</v>
      </c>
      <c r="AT188" s="218" t="s">
        <v>142</v>
      </c>
      <c r="AU188" s="218" t="s">
        <v>82</v>
      </c>
      <c r="AY188" s="20" t="s">
        <v>140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80</v>
      </c>
      <c r="BK188" s="219">
        <f>ROUND(I188*H188,2)</f>
        <v>0</v>
      </c>
      <c r="BL188" s="20" t="s">
        <v>147</v>
      </c>
      <c r="BM188" s="218" t="s">
        <v>636</v>
      </c>
    </row>
    <row r="189" s="2" customFormat="1">
      <c r="A189" s="41"/>
      <c r="B189" s="42"/>
      <c r="C189" s="43"/>
      <c r="D189" s="220" t="s">
        <v>149</v>
      </c>
      <c r="E189" s="43"/>
      <c r="F189" s="221" t="s">
        <v>315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149</v>
      </c>
      <c r="AU189" s="20" t="s">
        <v>82</v>
      </c>
    </row>
    <row r="190" s="14" customFormat="1">
      <c r="A190" s="14"/>
      <c r="B190" s="236"/>
      <c r="C190" s="237"/>
      <c r="D190" s="227" t="s">
        <v>155</v>
      </c>
      <c r="E190" s="238" t="s">
        <v>19</v>
      </c>
      <c r="F190" s="239" t="s">
        <v>637</v>
      </c>
      <c r="G190" s="237"/>
      <c r="H190" s="240">
        <v>0.10000000000000001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6" t="s">
        <v>155</v>
      </c>
      <c r="AU190" s="246" t="s">
        <v>82</v>
      </c>
      <c r="AV190" s="14" t="s">
        <v>82</v>
      </c>
      <c r="AW190" s="14" t="s">
        <v>33</v>
      </c>
      <c r="AX190" s="14" t="s">
        <v>80</v>
      </c>
      <c r="AY190" s="246" t="s">
        <v>140</v>
      </c>
    </row>
    <row r="191" s="12" customFormat="1" ht="22.8" customHeight="1">
      <c r="A191" s="12"/>
      <c r="B191" s="191"/>
      <c r="C191" s="192"/>
      <c r="D191" s="193" t="s">
        <v>71</v>
      </c>
      <c r="E191" s="205" t="s">
        <v>169</v>
      </c>
      <c r="F191" s="205" t="s">
        <v>317</v>
      </c>
      <c r="G191" s="192"/>
      <c r="H191" s="192"/>
      <c r="I191" s="195"/>
      <c r="J191" s="206">
        <f>BK191</f>
        <v>0</v>
      </c>
      <c r="K191" s="192"/>
      <c r="L191" s="197"/>
      <c r="M191" s="198"/>
      <c r="N191" s="199"/>
      <c r="O191" s="199"/>
      <c r="P191" s="200">
        <f>SUM(P192:P227)</f>
        <v>0</v>
      </c>
      <c r="Q191" s="199"/>
      <c r="R191" s="200">
        <f>SUM(R192:R227)</f>
        <v>5.7455599999999993</v>
      </c>
      <c r="S191" s="199"/>
      <c r="T191" s="201">
        <f>SUM(T192:T227)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2" t="s">
        <v>80</v>
      </c>
      <c r="AT191" s="203" t="s">
        <v>71</v>
      </c>
      <c r="AU191" s="203" t="s">
        <v>80</v>
      </c>
      <c r="AY191" s="202" t="s">
        <v>140</v>
      </c>
      <c r="BK191" s="204">
        <f>SUM(BK192:BK227)</f>
        <v>0</v>
      </c>
    </row>
    <row r="192" s="2" customFormat="1" ht="21.75" customHeight="1">
      <c r="A192" s="41"/>
      <c r="B192" s="42"/>
      <c r="C192" s="207" t="s">
        <v>299</v>
      </c>
      <c r="D192" s="207" t="s">
        <v>142</v>
      </c>
      <c r="E192" s="208" t="s">
        <v>319</v>
      </c>
      <c r="F192" s="209" t="s">
        <v>320</v>
      </c>
      <c r="G192" s="210" t="s">
        <v>145</v>
      </c>
      <c r="H192" s="211">
        <v>13.800000000000001</v>
      </c>
      <c r="I192" s="212"/>
      <c r="J192" s="213">
        <f>ROUND(I192*H192,2)</f>
        <v>0</v>
      </c>
      <c r="K192" s="209" t="s">
        <v>146</v>
      </c>
      <c r="L192" s="47"/>
      <c r="M192" s="214" t="s">
        <v>19</v>
      </c>
      <c r="N192" s="215" t="s">
        <v>43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147</v>
      </c>
      <c r="AT192" s="218" t="s">
        <v>142</v>
      </c>
      <c r="AU192" s="218" t="s">
        <v>82</v>
      </c>
      <c r="AY192" s="20" t="s">
        <v>140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80</v>
      </c>
      <c r="BK192" s="219">
        <f>ROUND(I192*H192,2)</f>
        <v>0</v>
      </c>
      <c r="BL192" s="20" t="s">
        <v>147</v>
      </c>
      <c r="BM192" s="218" t="s">
        <v>638</v>
      </c>
    </row>
    <row r="193" s="2" customFormat="1">
      <c r="A193" s="41"/>
      <c r="B193" s="42"/>
      <c r="C193" s="43"/>
      <c r="D193" s="220" t="s">
        <v>149</v>
      </c>
      <c r="E193" s="43"/>
      <c r="F193" s="221" t="s">
        <v>322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149</v>
      </c>
      <c r="AU193" s="20" t="s">
        <v>82</v>
      </c>
    </row>
    <row r="194" s="13" customFormat="1">
      <c r="A194" s="13"/>
      <c r="B194" s="225"/>
      <c r="C194" s="226"/>
      <c r="D194" s="227" t="s">
        <v>155</v>
      </c>
      <c r="E194" s="228" t="s">
        <v>19</v>
      </c>
      <c r="F194" s="229" t="s">
        <v>188</v>
      </c>
      <c r="G194" s="226"/>
      <c r="H194" s="228" t="s">
        <v>19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155</v>
      </c>
      <c r="AU194" s="235" t="s">
        <v>82</v>
      </c>
      <c r="AV194" s="13" t="s">
        <v>80</v>
      </c>
      <c r="AW194" s="13" t="s">
        <v>33</v>
      </c>
      <c r="AX194" s="13" t="s">
        <v>72</v>
      </c>
      <c r="AY194" s="235" t="s">
        <v>140</v>
      </c>
    </row>
    <row r="195" s="14" customFormat="1">
      <c r="A195" s="14"/>
      <c r="B195" s="236"/>
      <c r="C195" s="237"/>
      <c r="D195" s="227" t="s">
        <v>155</v>
      </c>
      <c r="E195" s="238" t="s">
        <v>19</v>
      </c>
      <c r="F195" s="239" t="s">
        <v>626</v>
      </c>
      <c r="G195" s="237"/>
      <c r="H195" s="240">
        <v>13.800000000000001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155</v>
      </c>
      <c r="AU195" s="246" t="s">
        <v>82</v>
      </c>
      <c r="AV195" s="14" t="s">
        <v>82</v>
      </c>
      <c r="AW195" s="14" t="s">
        <v>33</v>
      </c>
      <c r="AX195" s="14" t="s">
        <v>80</v>
      </c>
      <c r="AY195" s="246" t="s">
        <v>140</v>
      </c>
    </row>
    <row r="196" s="2" customFormat="1" ht="21.75" customHeight="1">
      <c r="A196" s="41"/>
      <c r="B196" s="42"/>
      <c r="C196" s="207" t="s">
        <v>305</v>
      </c>
      <c r="D196" s="207" t="s">
        <v>142</v>
      </c>
      <c r="E196" s="208" t="s">
        <v>325</v>
      </c>
      <c r="F196" s="209" t="s">
        <v>326</v>
      </c>
      <c r="G196" s="210" t="s">
        <v>145</v>
      </c>
      <c r="H196" s="211">
        <v>13.800000000000001</v>
      </c>
      <c r="I196" s="212"/>
      <c r="J196" s="213">
        <f>ROUND(I196*H196,2)</f>
        <v>0</v>
      </c>
      <c r="K196" s="209" t="s">
        <v>146</v>
      </c>
      <c r="L196" s="47"/>
      <c r="M196" s="214" t="s">
        <v>19</v>
      </c>
      <c r="N196" s="215" t="s">
        <v>43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147</v>
      </c>
      <c r="AT196" s="218" t="s">
        <v>142</v>
      </c>
      <c r="AU196" s="218" t="s">
        <v>82</v>
      </c>
      <c r="AY196" s="20" t="s">
        <v>140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80</v>
      </c>
      <c r="BK196" s="219">
        <f>ROUND(I196*H196,2)</f>
        <v>0</v>
      </c>
      <c r="BL196" s="20" t="s">
        <v>147</v>
      </c>
      <c r="BM196" s="218" t="s">
        <v>639</v>
      </c>
    </row>
    <row r="197" s="2" customFormat="1">
      <c r="A197" s="41"/>
      <c r="B197" s="42"/>
      <c r="C197" s="43"/>
      <c r="D197" s="220" t="s">
        <v>149</v>
      </c>
      <c r="E197" s="43"/>
      <c r="F197" s="221" t="s">
        <v>328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149</v>
      </c>
      <c r="AU197" s="20" t="s">
        <v>82</v>
      </c>
    </row>
    <row r="198" s="13" customFormat="1">
      <c r="A198" s="13"/>
      <c r="B198" s="225"/>
      <c r="C198" s="226"/>
      <c r="D198" s="227" t="s">
        <v>155</v>
      </c>
      <c r="E198" s="228" t="s">
        <v>19</v>
      </c>
      <c r="F198" s="229" t="s">
        <v>188</v>
      </c>
      <c r="G198" s="226"/>
      <c r="H198" s="228" t="s">
        <v>19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155</v>
      </c>
      <c r="AU198" s="235" t="s">
        <v>82</v>
      </c>
      <c r="AV198" s="13" t="s">
        <v>80</v>
      </c>
      <c r="AW198" s="13" t="s">
        <v>33</v>
      </c>
      <c r="AX198" s="13" t="s">
        <v>72</v>
      </c>
      <c r="AY198" s="235" t="s">
        <v>140</v>
      </c>
    </row>
    <row r="199" s="14" customFormat="1">
      <c r="A199" s="14"/>
      <c r="B199" s="236"/>
      <c r="C199" s="237"/>
      <c r="D199" s="227" t="s">
        <v>155</v>
      </c>
      <c r="E199" s="238" t="s">
        <v>19</v>
      </c>
      <c r="F199" s="239" t="s">
        <v>626</v>
      </c>
      <c r="G199" s="237"/>
      <c r="H199" s="240">
        <v>13.800000000000001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155</v>
      </c>
      <c r="AU199" s="246" t="s">
        <v>82</v>
      </c>
      <c r="AV199" s="14" t="s">
        <v>82</v>
      </c>
      <c r="AW199" s="14" t="s">
        <v>33</v>
      </c>
      <c r="AX199" s="14" t="s">
        <v>80</v>
      </c>
      <c r="AY199" s="246" t="s">
        <v>140</v>
      </c>
    </row>
    <row r="200" s="2" customFormat="1" ht="21.75" customHeight="1">
      <c r="A200" s="41"/>
      <c r="B200" s="42"/>
      <c r="C200" s="207" t="s">
        <v>311</v>
      </c>
      <c r="D200" s="207" t="s">
        <v>142</v>
      </c>
      <c r="E200" s="208" t="s">
        <v>330</v>
      </c>
      <c r="F200" s="209" t="s">
        <v>331</v>
      </c>
      <c r="G200" s="210" t="s">
        <v>145</v>
      </c>
      <c r="H200" s="211">
        <v>7.5999999999999996</v>
      </c>
      <c r="I200" s="212"/>
      <c r="J200" s="213">
        <f>ROUND(I200*H200,2)</f>
        <v>0</v>
      </c>
      <c r="K200" s="209" t="s">
        <v>146</v>
      </c>
      <c r="L200" s="47"/>
      <c r="M200" s="214" t="s">
        <v>19</v>
      </c>
      <c r="N200" s="215" t="s">
        <v>43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147</v>
      </c>
      <c r="AT200" s="218" t="s">
        <v>142</v>
      </c>
      <c r="AU200" s="218" t="s">
        <v>82</v>
      </c>
      <c r="AY200" s="20" t="s">
        <v>140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80</v>
      </c>
      <c r="BK200" s="219">
        <f>ROUND(I200*H200,2)</f>
        <v>0</v>
      </c>
      <c r="BL200" s="20" t="s">
        <v>147</v>
      </c>
      <c r="BM200" s="218" t="s">
        <v>640</v>
      </c>
    </row>
    <row r="201" s="2" customFormat="1">
      <c r="A201" s="41"/>
      <c r="B201" s="42"/>
      <c r="C201" s="43"/>
      <c r="D201" s="220" t="s">
        <v>149</v>
      </c>
      <c r="E201" s="43"/>
      <c r="F201" s="221" t="s">
        <v>333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149</v>
      </c>
      <c r="AU201" s="20" t="s">
        <v>82</v>
      </c>
    </row>
    <row r="202" s="13" customFormat="1">
      <c r="A202" s="13"/>
      <c r="B202" s="225"/>
      <c r="C202" s="226"/>
      <c r="D202" s="227" t="s">
        <v>155</v>
      </c>
      <c r="E202" s="228" t="s">
        <v>19</v>
      </c>
      <c r="F202" s="229" t="s">
        <v>190</v>
      </c>
      <c r="G202" s="226"/>
      <c r="H202" s="228" t="s">
        <v>19</v>
      </c>
      <c r="I202" s="230"/>
      <c r="J202" s="226"/>
      <c r="K202" s="226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155</v>
      </c>
      <c r="AU202" s="235" t="s">
        <v>82</v>
      </c>
      <c r="AV202" s="13" t="s">
        <v>80</v>
      </c>
      <c r="AW202" s="13" t="s">
        <v>33</v>
      </c>
      <c r="AX202" s="13" t="s">
        <v>72</v>
      </c>
      <c r="AY202" s="235" t="s">
        <v>140</v>
      </c>
    </row>
    <row r="203" s="14" customFormat="1">
      <c r="A203" s="14"/>
      <c r="B203" s="236"/>
      <c r="C203" s="237"/>
      <c r="D203" s="227" t="s">
        <v>155</v>
      </c>
      <c r="E203" s="238" t="s">
        <v>19</v>
      </c>
      <c r="F203" s="239" t="s">
        <v>627</v>
      </c>
      <c r="G203" s="237"/>
      <c r="H203" s="240">
        <v>7.5999999999999996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155</v>
      </c>
      <c r="AU203" s="246" t="s">
        <v>82</v>
      </c>
      <c r="AV203" s="14" t="s">
        <v>82</v>
      </c>
      <c r="AW203" s="14" t="s">
        <v>33</v>
      </c>
      <c r="AX203" s="14" t="s">
        <v>80</v>
      </c>
      <c r="AY203" s="246" t="s">
        <v>140</v>
      </c>
    </row>
    <row r="204" s="2" customFormat="1" ht="24.15" customHeight="1">
      <c r="A204" s="41"/>
      <c r="B204" s="42"/>
      <c r="C204" s="207" t="s">
        <v>318</v>
      </c>
      <c r="D204" s="207" t="s">
        <v>142</v>
      </c>
      <c r="E204" s="208" t="s">
        <v>336</v>
      </c>
      <c r="F204" s="209" t="s">
        <v>337</v>
      </c>
      <c r="G204" s="210" t="s">
        <v>145</v>
      </c>
      <c r="H204" s="211">
        <v>7.7000000000000002</v>
      </c>
      <c r="I204" s="212"/>
      <c r="J204" s="213">
        <f>ROUND(I204*H204,2)</f>
        <v>0</v>
      </c>
      <c r="K204" s="209" t="s">
        <v>146</v>
      </c>
      <c r="L204" s="47"/>
      <c r="M204" s="214" t="s">
        <v>19</v>
      </c>
      <c r="N204" s="215" t="s">
        <v>43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147</v>
      </c>
      <c r="AT204" s="218" t="s">
        <v>142</v>
      </c>
      <c r="AU204" s="218" t="s">
        <v>82</v>
      </c>
      <c r="AY204" s="20" t="s">
        <v>140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80</v>
      </c>
      <c r="BK204" s="219">
        <f>ROUND(I204*H204,2)</f>
        <v>0</v>
      </c>
      <c r="BL204" s="20" t="s">
        <v>147</v>
      </c>
      <c r="BM204" s="218" t="s">
        <v>641</v>
      </c>
    </row>
    <row r="205" s="2" customFormat="1">
      <c r="A205" s="41"/>
      <c r="B205" s="42"/>
      <c r="C205" s="43"/>
      <c r="D205" s="220" t="s">
        <v>149</v>
      </c>
      <c r="E205" s="43"/>
      <c r="F205" s="221" t="s">
        <v>339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149</v>
      </c>
      <c r="AU205" s="20" t="s">
        <v>82</v>
      </c>
    </row>
    <row r="206" s="13" customFormat="1">
      <c r="A206" s="13"/>
      <c r="B206" s="225"/>
      <c r="C206" s="226"/>
      <c r="D206" s="227" t="s">
        <v>155</v>
      </c>
      <c r="E206" s="228" t="s">
        <v>19</v>
      </c>
      <c r="F206" s="229" t="s">
        <v>340</v>
      </c>
      <c r="G206" s="226"/>
      <c r="H206" s="228" t="s">
        <v>19</v>
      </c>
      <c r="I206" s="230"/>
      <c r="J206" s="226"/>
      <c r="K206" s="226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155</v>
      </c>
      <c r="AU206" s="235" t="s">
        <v>82</v>
      </c>
      <c r="AV206" s="13" t="s">
        <v>80</v>
      </c>
      <c r="AW206" s="13" t="s">
        <v>33</v>
      </c>
      <c r="AX206" s="13" t="s">
        <v>72</v>
      </c>
      <c r="AY206" s="235" t="s">
        <v>140</v>
      </c>
    </row>
    <row r="207" s="14" customFormat="1">
      <c r="A207" s="14"/>
      <c r="B207" s="236"/>
      <c r="C207" s="237"/>
      <c r="D207" s="227" t="s">
        <v>155</v>
      </c>
      <c r="E207" s="238" t="s">
        <v>19</v>
      </c>
      <c r="F207" s="239" t="s">
        <v>577</v>
      </c>
      <c r="G207" s="237"/>
      <c r="H207" s="240">
        <v>7.7000000000000002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6" t="s">
        <v>155</v>
      </c>
      <c r="AU207" s="246" t="s">
        <v>82</v>
      </c>
      <c r="AV207" s="14" t="s">
        <v>82</v>
      </c>
      <c r="AW207" s="14" t="s">
        <v>33</v>
      </c>
      <c r="AX207" s="14" t="s">
        <v>80</v>
      </c>
      <c r="AY207" s="246" t="s">
        <v>140</v>
      </c>
    </row>
    <row r="208" s="2" customFormat="1" ht="16.5" customHeight="1">
      <c r="A208" s="41"/>
      <c r="B208" s="42"/>
      <c r="C208" s="207" t="s">
        <v>324</v>
      </c>
      <c r="D208" s="207" t="s">
        <v>142</v>
      </c>
      <c r="E208" s="208" t="s">
        <v>342</v>
      </c>
      <c r="F208" s="209" t="s">
        <v>343</v>
      </c>
      <c r="G208" s="210" t="s">
        <v>145</v>
      </c>
      <c r="H208" s="211">
        <v>7.7000000000000002</v>
      </c>
      <c r="I208" s="212"/>
      <c r="J208" s="213">
        <f>ROUND(I208*H208,2)</f>
        <v>0</v>
      </c>
      <c r="K208" s="209" t="s">
        <v>146</v>
      </c>
      <c r="L208" s="47"/>
      <c r="M208" s="214" t="s">
        <v>19</v>
      </c>
      <c r="N208" s="215" t="s">
        <v>43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147</v>
      </c>
      <c r="AT208" s="218" t="s">
        <v>142</v>
      </c>
      <c r="AU208" s="218" t="s">
        <v>82</v>
      </c>
      <c r="AY208" s="20" t="s">
        <v>140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80</v>
      </c>
      <c r="BK208" s="219">
        <f>ROUND(I208*H208,2)</f>
        <v>0</v>
      </c>
      <c r="BL208" s="20" t="s">
        <v>147</v>
      </c>
      <c r="BM208" s="218" t="s">
        <v>642</v>
      </c>
    </row>
    <row r="209" s="2" customFormat="1">
      <c r="A209" s="41"/>
      <c r="B209" s="42"/>
      <c r="C209" s="43"/>
      <c r="D209" s="220" t="s">
        <v>149</v>
      </c>
      <c r="E209" s="43"/>
      <c r="F209" s="221" t="s">
        <v>345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149</v>
      </c>
      <c r="AU209" s="20" t="s">
        <v>82</v>
      </c>
    </row>
    <row r="210" s="13" customFormat="1">
      <c r="A210" s="13"/>
      <c r="B210" s="225"/>
      <c r="C210" s="226"/>
      <c r="D210" s="227" t="s">
        <v>155</v>
      </c>
      <c r="E210" s="228" t="s">
        <v>19</v>
      </c>
      <c r="F210" s="229" t="s">
        <v>340</v>
      </c>
      <c r="G210" s="226"/>
      <c r="H210" s="228" t="s">
        <v>19</v>
      </c>
      <c r="I210" s="230"/>
      <c r="J210" s="226"/>
      <c r="K210" s="226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155</v>
      </c>
      <c r="AU210" s="235" t="s">
        <v>82</v>
      </c>
      <c r="AV210" s="13" t="s">
        <v>80</v>
      </c>
      <c r="AW210" s="13" t="s">
        <v>33</v>
      </c>
      <c r="AX210" s="13" t="s">
        <v>72</v>
      </c>
      <c r="AY210" s="235" t="s">
        <v>140</v>
      </c>
    </row>
    <row r="211" s="14" customFormat="1">
      <c r="A211" s="14"/>
      <c r="B211" s="236"/>
      <c r="C211" s="237"/>
      <c r="D211" s="227" t="s">
        <v>155</v>
      </c>
      <c r="E211" s="238" t="s">
        <v>19</v>
      </c>
      <c r="F211" s="239" t="s">
        <v>577</v>
      </c>
      <c r="G211" s="237"/>
      <c r="H211" s="240">
        <v>7.7000000000000002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6" t="s">
        <v>155</v>
      </c>
      <c r="AU211" s="246" t="s">
        <v>82</v>
      </c>
      <c r="AV211" s="14" t="s">
        <v>82</v>
      </c>
      <c r="AW211" s="14" t="s">
        <v>33</v>
      </c>
      <c r="AX211" s="14" t="s">
        <v>80</v>
      </c>
      <c r="AY211" s="246" t="s">
        <v>140</v>
      </c>
    </row>
    <row r="212" s="2" customFormat="1" ht="24.15" customHeight="1">
      <c r="A212" s="41"/>
      <c r="B212" s="42"/>
      <c r="C212" s="207" t="s">
        <v>329</v>
      </c>
      <c r="D212" s="207" t="s">
        <v>142</v>
      </c>
      <c r="E212" s="208" t="s">
        <v>347</v>
      </c>
      <c r="F212" s="209" t="s">
        <v>348</v>
      </c>
      <c r="G212" s="210" t="s">
        <v>145</v>
      </c>
      <c r="H212" s="211">
        <v>7.7000000000000002</v>
      </c>
      <c r="I212" s="212"/>
      <c r="J212" s="213">
        <f>ROUND(I212*H212,2)</f>
        <v>0</v>
      </c>
      <c r="K212" s="209" t="s">
        <v>146</v>
      </c>
      <c r="L212" s="47"/>
      <c r="M212" s="214" t="s">
        <v>19</v>
      </c>
      <c r="N212" s="215" t="s">
        <v>43</v>
      </c>
      <c r="O212" s="87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147</v>
      </c>
      <c r="AT212" s="218" t="s">
        <v>142</v>
      </c>
      <c r="AU212" s="218" t="s">
        <v>82</v>
      </c>
      <c r="AY212" s="20" t="s">
        <v>140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80</v>
      </c>
      <c r="BK212" s="219">
        <f>ROUND(I212*H212,2)</f>
        <v>0</v>
      </c>
      <c r="BL212" s="20" t="s">
        <v>147</v>
      </c>
      <c r="BM212" s="218" t="s">
        <v>643</v>
      </c>
    </row>
    <row r="213" s="2" customFormat="1">
      <c r="A213" s="41"/>
      <c r="B213" s="42"/>
      <c r="C213" s="43"/>
      <c r="D213" s="220" t="s">
        <v>149</v>
      </c>
      <c r="E213" s="43"/>
      <c r="F213" s="221" t="s">
        <v>350</v>
      </c>
      <c r="G213" s="43"/>
      <c r="H213" s="43"/>
      <c r="I213" s="222"/>
      <c r="J213" s="43"/>
      <c r="K213" s="43"/>
      <c r="L213" s="47"/>
      <c r="M213" s="223"/>
      <c r="N213" s="22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149</v>
      </c>
      <c r="AU213" s="20" t="s">
        <v>82</v>
      </c>
    </row>
    <row r="214" s="13" customFormat="1">
      <c r="A214" s="13"/>
      <c r="B214" s="225"/>
      <c r="C214" s="226"/>
      <c r="D214" s="227" t="s">
        <v>155</v>
      </c>
      <c r="E214" s="228" t="s">
        <v>19</v>
      </c>
      <c r="F214" s="229" t="s">
        <v>340</v>
      </c>
      <c r="G214" s="226"/>
      <c r="H214" s="228" t="s">
        <v>19</v>
      </c>
      <c r="I214" s="230"/>
      <c r="J214" s="226"/>
      <c r="K214" s="226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155</v>
      </c>
      <c r="AU214" s="235" t="s">
        <v>82</v>
      </c>
      <c r="AV214" s="13" t="s">
        <v>80</v>
      </c>
      <c r="AW214" s="13" t="s">
        <v>33</v>
      </c>
      <c r="AX214" s="13" t="s">
        <v>72</v>
      </c>
      <c r="AY214" s="235" t="s">
        <v>140</v>
      </c>
    </row>
    <row r="215" s="14" customFormat="1">
      <c r="A215" s="14"/>
      <c r="B215" s="236"/>
      <c r="C215" s="237"/>
      <c r="D215" s="227" t="s">
        <v>155</v>
      </c>
      <c r="E215" s="238" t="s">
        <v>19</v>
      </c>
      <c r="F215" s="239" t="s">
        <v>577</v>
      </c>
      <c r="G215" s="237"/>
      <c r="H215" s="240">
        <v>7.7000000000000002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6" t="s">
        <v>155</v>
      </c>
      <c r="AU215" s="246" t="s">
        <v>82</v>
      </c>
      <c r="AV215" s="14" t="s">
        <v>82</v>
      </c>
      <c r="AW215" s="14" t="s">
        <v>33</v>
      </c>
      <c r="AX215" s="14" t="s">
        <v>80</v>
      </c>
      <c r="AY215" s="246" t="s">
        <v>140</v>
      </c>
    </row>
    <row r="216" s="2" customFormat="1" ht="37.8" customHeight="1">
      <c r="A216" s="41"/>
      <c r="B216" s="42"/>
      <c r="C216" s="207" t="s">
        <v>335</v>
      </c>
      <c r="D216" s="207" t="s">
        <v>142</v>
      </c>
      <c r="E216" s="208" t="s">
        <v>352</v>
      </c>
      <c r="F216" s="209" t="s">
        <v>353</v>
      </c>
      <c r="G216" s="210" t="s">
        <v>145</v>
      </c>
      <c r="H216" s="211">
        <v>7.5999999999999996</v>
      </c>
      <c r="I216" s="212"/>
      <c r="J216" s="213">
        <f>ROUND(I216*H216,2)</f>
        <v>0</v>
      </c>
      <c r="K216" s="209" t="s">
        <v>146</v>
      </c>
      <c r="L216" s="47"/>
      <c r="M216" s="214" t="s">
        <v>19</v>
      </c>
      <c r="N216" s="215" t="s">
        <v>43</v>
      </c>
      <c r="O216" s="87"/>
      <c r="P216" s="216">
        <f>O216*H216</f>
        <v>0</v>
      </c>
      <c r="Q216" s="216">
        <v>0.089219999999999994</v>
      </c>
      <c r="R216" s="216">
        <f>Q216*H216</f>
        <v>0.6780719999999999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147</v>
      </c>
      <c r="AT216" s="218" t="s">
        <v>142</v>
      </c>
      <c r="AU216" s="218" t="s">
        <v>82</v>
      </c>
      <c r="AY216" s="20" t="s">
        <v>140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80</v>
      </c>
      <c r="BK216" s="219">
        <f>ROUND(I216*H216,2)</f>
        <v>0</v>
      </c>
      <c r="BL216" s="20" t="s">
        <v>147</v>
      </c>
      <c r="BM216" s="218" t="s">
        <v>644</v>
      </c>
    </row>
    <row r="217" s="2" customFormat="1">
      <c r="A217" s="41"/>
      <c r="B217" s="42"/>
      <c r="C217" s="43"/>
      <c r="D217" s="220" t="s">
        <v>149</v>
      </c>
      <c r="E217" s="43"/>
      <c r="F217" s="221" t="s">
        <v>355</v>
      </c>
      <c r="G217" s="43"/>
      <c r="H217" s="43"/>
      <c r="I217" s="222"/>
      <c r="J217" s="43"/>
      <c r="K217" s="43"/>
      <c r="L217" s="47"/>
      <c r="M217" s="223"/>
      <c r="N217" s="22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149</v>
      </c>
      <c r="AU217" s="20" t="s">
        <v>82</v>
      </c>
    </row>
    <row r="218" s="13" customFormat="1">
      <c r="A218" s="13"/>
      <c r="B218" s="225"/>
      <c r="C218" s="226"/>
      <c r="D218" s="227" t="s">
        <v>155</v>
      </c>
      <c r="E218" s="228" t="s">
        <v>19</v>
      </c>
      <c r="F218" s="229" t="s">
        <v>190</v>
      </c>
      <c r="G218" s="226"/>
      <c r="H218" s="228" t="s">
        <v>19</v>
      </c>
      <c r="I218" s="230"/>
      <c r="J218" s="226"/>
      <c r="K218" s="226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155</v>
      </c>
      <c r="AU218" s="235" t="s">
        <v>82</v>
      </c>
      <c r="AV218" s="13" t="s">
        <v>80</v>
      </c>
      <c r="AW218" s="13" t="s">
        <v>33</v>
      </c>
      <c r="AX218" s="13" t="s">
        <v>72</v>
      </c>
      <c r="AY218" s="235" t="s">
        <v>140</v>
      </c>
    </row>
    <row r="219" s="14" customFormat="1">
      <c r="A219" s="14"/>
      <c r="B219" s="236"/>
      <c r="C219" s="237"/>
      <c r="D219" s="227" t="s">
        <v>155</v>
      </c>
      <c r="E219" s="238" t="s">
        <v>19</v>
      </c>
      <c r="F219" s="239" t="s">
        <v>627</v>
      </c>
      <c r="G219" s="237"/>
      <c r="H219" s="240">
        <v>7.5999999999999996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6" t="s">
        <v>155</v>
      </c>
      <c r="AU219" s="246" t="s">
        <v>82</v>
      </c>
      <c r="AV219" s="14" t="s">
        <v>82</v>
      </c>
      <c r="AW219" s="14" t="s">
        <v>33</v>
      </c>
      <c r="AX219" s="14" t="s">
        <v>80</v>
      </c>
      <c r="AY219" s="246" t="s">
        <v>140</v>
      </c>
    </row>
    <row r="220" s="2" customFormat="1" ht="16.5" customHeight="1">
      <c r="A220" s="41"/>
      <c r="B220" s="42"/>
      <c r="C220" s="258" t="s">
        <v>341</v>
      </c>
      <c r="D220" s="258" t="s">
        <v>236</v>
      </c>
      <c r="E220" s="259" t="s">
        <v>357</v>
      </c>
      <c r="F220" s="260" t="s">
        <v>358</v>
      </c>
      <c r="G220" s="261" t="s">
        <v>145</v>
      </c>
      <c r="H220" s="262">
        <v>7.8280000000000003</v>
      </c>
      <c r="I220" s="263"/>
      <c r="J220" s="264">
        <f>ROUND(I220*H220,2)</f>
        <v>0</v>
      </c>
      <c r="K220" s="260" t="s">
        <v>146</v>
      </c>
      <c r="L220" s="265"/>
      <c r="M220" s="266" t="s">
        <v>19</v>
      </c>
      <c r="N220" s="267" t="s">
        <v>43</v>
      </c>
      <c r="O220" s="87"/>
      <c r="P220" s="216">
        <f>O220*H220</f>
        <v>0</v>
      </c>
      <c r="Q220" s="216">
        <v>0.13100000000000001</v>
      </c>
      <c r="R220" s="216">
        <f>Q220*H220</f>
        <v>1.0254680000000001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198</v>
      </c>
      <c r="AT220" s="218" t="s">
        <v>236</v>
      </c>
      <c r="AU220" s="218" t="s">
        <v>82</v>
      </c>
      <c r="AY220" s="20" t="s">
        <v>140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80</v>
      </c>
      <c r="BK220" s="219">
        <f>ROUND(I220*H220,2)</f>
        <v>0</v>
      </c>
      <c r="BL220" s="20" t="s">
        <v>147</v>
      </c>
      <c r="BM220" s="218" t="s">
        <v>645</v>
      </c>
    </row>
    <row r="221" s="14" customFormat="1">
      <c r="A221" s="14"/>
      <c r="B221" s="236"/>
      <c r="C221" s="237"/>
      <c r="D221" s="227" t="s">
        <v>155</v>
      </c>
      <c r="E221" s="237"/>
      <c r="F221" s="239" t="s">
        <v>646</v>
      </c>
      <c r="G221" s="237"/>
      <c r="H221" s="240">
        <v>7.8280000000000003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6" t="s">
        <v>155</v>
      </c>
      <c r="AU221" s="246" t="s">
        <v>82</v>
      </c>
      <c r="AV221" s="14" t="s">
        <v>82</v>
      </c>
      <c r="AW221" s="14" t="s">
        <v>4</v>
      </c>
      <c r="AX221" s="14" t="s">
        <v>80</v>
      </c>
      <c r="AY221" s="246" t="s">
        <v>140</v>
      </c>
    </row>
    <row r="222" s="2" customFormat="1" ht="37.8" customHeight="1">
      <c r="A222" s="41"/>
      <c r="B222" s="42"/>
      <c r="C222" s="207" t="s">
        <v>346</v>
      </c>
      <c r="D222" s="207" t="s">
        <v>142</v>
      </c>
      <c r="E222" s="208" t="s">
        <v>647</v>
      </c>
      <c r="F222" s="209" t="s">
        <v>648</v>
      </c>
      <c r="G222" s="210" t="s">
        <v>145</v>
      </c>
      <c r="H222" s="211">
        <v>13.800000000000001</v>
      </c>
      <c r="I222" s="212"/>
      <c r="J222" s="213">
        <f>ROUND(I222*H222,2)</f>
        <v>0</v>
      </c>
      <c r="K222" s="209" t="s">
        <v>146</v>
      </c>
      <c r="L222" s="47"/>
      <c r="M222" s="214" t="s">
        <v>19</v>
      </c>
      <c r="N222" s="215" t="s">
        <v>43</v>
      </c>
      <c r="O222" s="87"/>
      <c r="P222" s="216">
        <f>O222*H222</f>
        <v>0</v>
      </c>
      <c r="Q222" s="216">
        <v>0.11162</v>
      </c>
      <c r="R222" s="216">
        <f>Q222*H222</f>
        <v>1.5403560000000001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147</v>
      </c>
      <c r="AT222" s="218" t="s">
        <v>142</v>
      </c>
      <c r="AU222" s="218" t="s">
        <v>82</v>
      </c>
      <c r="AY222" s="20" t="s">
        <v>140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80</v>
      </c>
      <c r="BK222" s="219">
        <f>ROUND(I222*H222,2)</f>
        <v>0</v>
      </c>
      <c r="BL222" s="20" t="s">
        <v>147</v>
      </c>
      <c r="BM222" s="218" t="s">
        <v>649</v>
      </c>
    </row>
    <row r="223" s="2" customFormat="1">
      <c r="A223" s="41"/>
      <c r="B223" s="42"/>
      <c r="C223" s="43"/>
      <c r="D223" s="220" t="s">
        <v>149</v>
      </c>
      <c r="E223" s="43"/>
      <c r="F223" s="221" t="s">
        <v>650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149</v>
      </c>
      <c r="AU223" s="20" t="s">
        <v>82</v>
      </c>
    </row>
    <row r="224" s="13" customFormat="1">
      <c r="A224" s="13"/>
      <c r="B224" s="225"/>
      <c r="C224" s="226"/>
      <c r="D224" s="227" t="s">
        <v>155</v>
      </c>
      <c r="E224" s="228" t="s">
        <v>19</v>
      </c>
      <c r="F224" s="229" t="s">
        <v>188</v>
      </c>
      <c r="G224" s="226"/>
      <c r="H224" s="228" t="s">
        <v>19</v>
      </c>
      <c r="I224" s="230"/>
      <c r="J224" s="226"/>
      <c r="K224" s="226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155</v>
      </c>
      <c r="AU224" s="235" t="s">
        <v>82</v>
      </c>
      <c r="AV224" s="13" t="s">
        <v>80</v>
      </c>
      <c r="AW224" s="13" t="s">
        <v>33</v>
      </c>
      <c r="AX224" s="13" t="s">
        <v>72</v>
      </c>
      <c r="AY224" s="235" t="s">
        <v>140</v>
      </c>
    </row>
    <row r="225" s="14" customFormat="1">
      <c r="A225" s="14"/>
      <c r="B225" s="236"/>
      <c r="C225" s="237"/>
      <c r="D225" s="227" t="s">
        <v>155</v>
      </c>
      <c r="E225" s="238" t="s">
        <v>19</v>
      </c>
      <c r="F225" s="239" t="s">
        <v>626</v>
      </c>
      <c r="G225" s="237"/>
      <c r="H225" s="240">
        <v>13.800000000000001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155</v>
      </c>
      <c r="AU225" s="246" t="s">
        <v>82</v>
      </c>
      <c r="AV225" s="14" t="s">
        <v>82</v>
      </c>
      <c r="AW225" s="14" t="s">
        <v>33</v>
      </c>
      <c r="AX225" s="14" t="s">
        <v>80</v>
      </c>
      <c r="AY225" s="246" t="s">
        <v>140</v>
      </c>
    </row>
    <row r="226" s="2" customFormat="1" ht="16.5" customHeight="1">
      <c r="A226" s="41"/>
      <c r="B226" s="42"/>
      <c r="C226" s="258" t="s">
        <v>351</v>
      </c>
      <c r="D226" s="258" t="s">
        <v>236</v>
      </c>
      <c r="E226" s="259" t="s">
        <v>367</v>
      </c>
      <c r="F226" s="260" t="s">
        <v>368</v>
      </c>
      <c r="G226" s="261" t="s">
        <v>145</v>
      </c>
      <c r="H226" s="262">
        <v>14.214</v>
      </c>
      <c r="I226" s="263"/>
      <c r="J226" s="264">
        <f>ROUND(I226*H226,2)</f>
        <v>0</v>
      </c>
      <c r="K226" s="260" t="s">
        <v>146</v>
      </c>
      <c r="L226" s="265"/>
      <c r="M226" s="266" t="s">
        <v>19</v>
      </c>
      <c r="N226" s="267" t="s">
        <v>43</v>
      </c>
      <c r="O226" s="87"/>
      <c r="P226" s="216">
        <f>O226*H226</f>
        <v>0</v>
      </c>
      <c r="Q226" s="216">
        <v>0.17599999999999999</v>
      </c>
      <c r="R226" s="216">
        <f>Q226*H226</f>
        <v>2.5016639999999999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198</v>
      </c>
      <c r="AT226" s="218" t="s">
        <v>236</v>
      </c>
      <c r="AU226" s="218" t="s">
        <v>82</v>
      </c>
      <c r="AY226" s="20" t="s">
        <v>140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80</v>
      </c>
      <c r="BK226" s="219">
        <f>ROUND(I226*H226,2)</f>
        <v>0</v>
      </c>
      <c r="BL226" s="20" t="s">
        <v>147</v>
      </c>
      <c r="BM226" s="218" t="s">
        <v>651</v>
      </c>
    </row>
    <row r="227" s="14" customFormat="1">
      <c r="A227" s="14"/>
      <c r="B227" s="236"/>
      <c r="C227" s="237"/>
      <c r="D227" s="227" t="s">
        <v>155</v>
      </c>
      <c r="E227" s="237"/>
      <c r="F227" s="239" t="s">
        <v>652</v>
      </c>
      <c r="G227" s="237"/>
      <c r="H227" s="240">
        <v>14.214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155</v>
      </c>
      <c r="AU227" s="246" t="s">
        <v>82</v>
      </c>
      <c r="AV227" s="14" t="s">
        <v>82</v>
      </c>
      <c r="AW227" s="14" t="s">
        <v>4</v>
      </c>
      <c r="AX227" s="14" t="s">
        <v>80</v>
      </c>
      <c r="AY227" s="246" t="s">
        <v>140</v>
      </c>
    </row>
    <row r="228" s="12" customFormat="1" ht="22.8" customHeight="1">
      <c r="A228" s="12"/>
      <c r="B228" s="191"/>
      <c r="C228" s="192"/>
      <c r="D228" s="193" t="s">
        <v>71</v>
      </c>
      <c r="E228" s="205" t="s">
        <v>205</v>
      </c>
      <c r="F228" s="205" t="s">
        <v>376</v>
      </c>
      <c r="G228" s="192"/>
      <c r="H228" s="192"/>
      <c r="I228" s="195"/>
      <c r="J228" s="206">
        <f>BK228</f>
        <v>0</v>
      </c>
      <c r="K228" s="192"/>
      <c r="L228" s="197"/>
      <c r="M228" s="198"/>
      <c r="N228" s="199"/>
      <c r="O228" s="199"/>
      <c r="P228" s="200">
        <f>SUM(P229:P272)</f>
        <v>0</v>
      </c>
      <c r="Q228" s="199"/>
      <c r="R228" s="200">
        <f>SUM(R229:R272)</f>
        <v>7.568213000000001</v>
      </c>
      <c r="S228" s="199"/>
      <c r="T228" s="201">
        <f>SUM(T229:T272)</f>
        <v>0.082000000000000003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2" t="s">
        <v>80</v>
      </c>
      <c r="AT228" s="203" t="s">
        <v>71</v>
      </c>
      <c r="AU228" s="203" t="s">
        <v>80</v>
      </c>
      <c r="AY228" s="202" t="s">
        <v>140</v>
      </c>
      <c r="BK228" s="204">
        <f>SUM(BK229:BK272)</f>
        <v>0</v>
      </c>
    </row>
    <row r="229" s="2" customFormat="1" ht="16.5" customHeight="1">
      <c r="A229" s="41"/>
      <c r="B229" s="42"/>
      <c r="C229" s="207" t="s">
        <v>356</v>
      </c>
      <c r="D229" s="207" t="s">
        <v>142</v>
      </c>
      <c r="E229" s="208" t="s">
        <v>378</v>
      </c>
      <c r="F229" s="209" t="s">
        <v>379</v>
      </c>
      <c r="G229" s="210" t="s">
        <v>380</v>
      </c>
      <c r="H229" s="211">
        <v>3</v>
      </c>
      <c r="I229" s="212"/>
      <c r="J229" s="213">
        <f>ROUND(I229*H229,2)</f>
        <v>0</v>
      </c>
      <c r="K229" s="209" t="s">
        <v>146</v>
      </c>
      <c r="L229" s="47"/>
      <c r="M229" s="214" t="s">
        <v>19</v>
      </c>
      <c r="N229" s="215" t="s">
        <v>43</v>
      </c>
      <c r="O229" s="87"/>
      <c r="P229" s="216">
        <f>O229*H229</f>
        <v>0</v>
      </c>
      <c r="Q229" s="216">
        <v>0.00069999999999999999</v>
      </c>
      <c r="R229" s="216">
        <f>Q229*H229</f>
        <v>0.0020999999999999999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147</v>
      </c>
      <c r="AT229" s="218" t="s">
        <v>142</v>
      </c>
      <c r="AU229" s="218" t="s">
        <v>82</v>
      </c>
      <c r="AY229" s="20" t="s">
        <v>140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80</v>
      </c>
      <c r="BK229" s="219">
        <f>ROUND(I229*H229,2)</f>
        <v>0</v>
      </c>
      <c r="BL229" s="20" t="s">
        <v>147</v>
      </c>
      <c r="BM229" s="218" t="s">
        <v>653</v>
      </c>
    </row>
    <row r="230" s="2" customFormat="1">
      <c r="A230" s="41"/>
      <c r="B230" s="42"/>
      <c r="C230" s="43"/>
      <c r="D230" s="220" t="s">
        <v>149</v>
      </c>
      <c r="E230" s="43"/>
      <c r="F230" s="221" t="s">
        <v>382</v>
      </c>
      <c r="G230" s="43"/>
      <c r="H230" s="43"/>
      <c r="I230" s="222"/>
      <c r="J230" s="43"/>
      <c r="K230" s="43"/>
      <c r="L230" s="47"/>
      <c r="M230" s="223"/>
      <c r="N230" s="22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149</v>
      </c>
      <c r="AU230" s="20" t="s">
        <v>82</v>
      </c>
    </row>
    <row r="231" s="2" customFormat="1" ht="16.5" customHeight="1">
      <c r="A231" s="41"/>
      <c r="B231" s="42"/>
      <c r="C231" s="258" t="s">
        <v>361</v>
      </c>
      <c r="D231" s="258" t="s">
        <v>236</v>
      </c>
      <c r="E231" s="259" t="s">
        <v>384</v>
      </c>
      <c r="F231" s="260" t="s">
        <v>385</v>
      </c>
      <c r="G231" s="261" t="s">
        <v>380</v>
      </c>
      <c r="H231" s="262">
        <v>1</v>
      </c>
      <c r="I231" s="263"/>
      <c r="J231" s="264">
        <f>ROUND(I231*H231,2)</f>
        <v>0</v>
      </c>
      <c r="K231" s="260" t="s">
        <v>146</v>
      </c>
      <c r="L231" s="265"/>
      <c r="M231" s="266" t="s">
        <v>19</v>
      </c>
      <c r="N231" s="267" t="s">
        <v>43</v>
      </c>
      <c r="O231" s="87"/>
      <c r="P231" s="216">
        <f>O231*H231</f>
        <v>0</v>
      </c>
      <c r="Q231" s="216">
        <v>0.0025000000000000001</v>
      </c>
      <c r="R231" s="216">
        <f>Q231*H231</f>
        <v>0.0025000000000000001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198</v>
      </c>
      <c r="AT231" s="218" t="s">
        <v>236</v>
      </c>
      <c r="AU231" s="218" t="s">
        <v>82</v>
      </c>
      <c r="AY231" s="20" t="s">
        <v>140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80</v>
      </c>
      <c r="BK231" s="219">
        <f>ROUND(I231*H231,2)</f>
        <v>0</v>
      </c>
      <c r="BL231" s="20" t="s">
        <v>147</v>
      </c>
      <c r="BM231" s="218" t="s">
        <v>654</v>
      </c>
    </row>
    <row r="232" s="2" customFormat="1" ht="16.5" customHeight="1">
      <c r="A232" s="41"/>
      <c r="B232" s="42"/>
      <c r="C232" s="258" t="s">
        <v>366</v>
      </c>
      <c r="D232" s="258" t="s">
        <v>236</v>
      </c>
      <c r="E232" s="259" t="s">
        <v>388</v>
      </c>
      <c r="F232" s="260" t="s">
        <v>389</v>
      </c>
      <c r="G232" s="261" t="s">
        <v>380</v>
      </c>
      <c r="H232" s="262">
        <v>1</v>
      </c>
      <c r="I232" s="263"/>
      <c r="J232" s="264">
        <f>ROUND(I232*H232,2)</f>
        <v>0</v>
      </c>
      <c r="K232" s="260" t="s">
        <v>146</v>
      </c>
      <c r="L232" s="265"/>
      <c r="M232" s="266" t="s">
        <v>19</v>
      </c>
      <c r="N232" s="267" t="s">
        <v>43</v>
      </c>
      <c r="O232" s="87"/>
      <c r="P232" s="216">
        <f>O232*H232</f>
        <v>0</v>
      </c>
      <c r="Q232" s="216">
        <v>0.0016999999999999999</v>
      </c>
      <c r="R232" s="216">
        <f>Q232*H232</f>
        <v>0.0016999999999999999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198</v>
      </c>
      <c r="AT232" s="218" t="s">
        <v>236</v>
      </c>
      <c r="AU232" s="218" t="s">
        <v>82</v>
      </c>
      <c r="AY232" s="20" t="s">
        <v>140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80</v>
      </c>
      <c r="BK232" s="219">
        <f>ROUND(I232*H232,2)</f>
        <v>0</v>
      </c>
      <c r="BL232" s="20" t="s">
        <v>147</v>
      </c>
      <c r="BM232" s="218" t="s">
        <v>655</v>
      </c>
    </row>
    <row r="233" s="2" customFormat="1" ht="16.5" customHeight="1">
      <c r="A233" s="41"/>
      <c r="B233" s="42"/>
      <c r="C233" s="207" t="s">
        <v>371</v>
      </c>
      <c r="D233" s="207" t="s">
        <v>142</v>
      </c>
      <c r="E233" s="208" t="s">
        <v>392</v>
      </c>
      <c r="F233" s="209" t="s">
        <v>393</v>
      </c>
      <c r="G233" s="210" t="s">
        <v>380</v>
      </c>
      <c r="H233" s="211">
        <v>2</v>
      </c>
      <c r="I233" s="212"/>
      <c r="J233" s="213">
        <f>ROUND(I233*H233,2)</f>
        <v>0</v>
      </c>
      <c r="K233" s="209" t="s">
        <v>146</v>
      </c>
      <c r="L233" s="47"/>
      <c r="M233" s="214" t="s">
        <v>19</v>
      </c>
      <c r="N233" s="215" t="s">
        <v>43</v>
      </c>
      <c r="O233" s="87"/>
      <c r="P233" s="216">
        <f>O233*H233</f>
        <v>0</v>
      </c>
      <c r="Q233" s="216">
        <v>0.10940999999999999</v>
      </c>
      <c r="R233" s="216">
        <f>Q233*H233</f>
        <v>0.21881999999999999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147</v>
      </c>
      <c r="AT233" s="218" t="s">
        <v>142</v>
      </c>
      <c r="AU233" s="218" t="s">
        <v>82</v>
      </c>
      <c r="AY233" s="20" t="s">
        <v>140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80</v>
      </c>
      <c r="BK233" s="219">
        <f>ROUND(I233*H233,2)</f>
        <v>0</v>
      </c>
      <c r="BL233" s="20" t="s">
        <v>147</v>
      </c>
      <c r="BM233" s="218" t="s">
        <v>656</v>
      </c>
    </row>
    <row r="234" s="2" customFormat="1">
      <c r="A234" s="41"/>
      <c r="B234" s="42"/>
      <c r="C234" s="43"/>
      <c r="D234" s="220" t="s">
        <v>149</v>
      </c>
      <c r="E234" s="43"/>
      <c r="F234" s="221" t="s">
        <v>395</v>
      </c>
      <c r="G234" s="43"/>
      <c r="H234" s="43"/>
      <c r="I234" s="222"/>
      <c r="J234" s="43"/>
      <c r="K234" s="43"/>
      <c r="L234" s="47"/>
      <c r="M234" s="223"/>
      <c r="N234" s="22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149</v>
      </c>
      <c r="AU234" s="20" t="s">
        <v>82</v>
      </c>
    </row>
    <row r="235" s="2" customFormat="1" ht="16.5" customHeight="1">
      <c r="A235" s="41"/>
      <c r="B235" s="42"/>
      <c r="C235" s="258" t="s">
        <v>377</v>
      </c>
      <c r="D235" s="258" t="s">
        <v>236</v>
      </c>
      <c r="E235" s="259" t="s">
        <v>397</v>
      </c>
      <c r="F235" s="260" t="s">
        <v>398</v>
      </c>
      <c r="G235" s="261" t="s">
        <v>380</v>
      </c>
      <c r="H235" s="262">
        <v>1</v>
      </c>
      <c r="I235" s="263"/>
      <c r="J235" s="264">
        <f>ROUND(I235*H235,2)</f>
        <v>0</v>
      </c>
      <c r="K235" s="260" t="s">
        <v>146</v>
      </c>
      <c r="L235" s="265"/>
      <c r="M235" s="266" t="s">
        <v>19</v>
      </c>
      <c r="N235" s="267" t="s">
        <v>43</v>
      </c>
      <c r="O235" s="87"/>
      <c r="P235" s="216">
        <f>O235*H235</f>
        <v>0</v>
      </c>
      <c r="Q235" s="216">
        <v>0.0061000000000000004</v>
      </c>
      <c r="R235" s="216">
        <f>Q235*H235</f>
        <v>0.0061000000000000004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198</v>
      </c>
      <c r="AT235" s="218" t="s">
        <v>236</v>
      </c>
      <c r="AU235" s="218" t="s">
        <v>82</v>
      </c>
      <c r="AY235" s="20" t="s">
        <v>140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80</v>
      </c>
      <c r="BK235" s="219">
        <f>ROUND(I235*H235,2)</f>
        <v>0</v>
      </c>
      <c r="BL235" s="20" t="s">
        <v>147</v>
      </c>
      <c r="BM235" s="218" t="s">
        <v>657</v>
      </c>
    </row>
    <row r="236" s="2" customFormat="1" ht="24.15" customHeight="1">
      <c r="A236" s="41"/>
      <c r="B236" s="42"/>
      <c r="C236" s="207" t="s">
        <v>383</v>
      </c>
      <c r="D236" s="207" t="s">
        <v>142</v>
      </c>
      <c r="E236" s="208" t="s">
        <v>413</v>
      </c>
      <c r="F236" s="209" t="s">
        <v>414</v>
      </c>
      <c r="G236" s="210" t="s">
        <v>172</v>
      </c>
      <c r="H236" s="211">
        <v>23.699999999999999</v>
      </c>
      <c r="I236" s="212"/>
      <c r="J236" s="213">
        <f>ROUND(I236*H236,2)</f>
        <v>0</v>
      </c>
      <c r="K236" s="209" t="s">
        <v>146</v>
      </c>
      <c r="L236" s="47"/>
      <c r="M236" s="214" t="s">
        <v>19</v>
      </c>
      <c r="N236" s="215" t="s">
        <v>43</v>
      </c>
      <c r="O236" s="87"/>
      <c r="P236" s="216">
        <f>O236*H236</f>
        <v>0</v>
      </c>
      <c r="Q236" s="216">
        <v>0.15540000000000001</v>
      </c>
      <c r="R236" s="216">
        <f>Q236*H236</f>
        <v>3.6829800000000001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147</v>
      </c>
      <c r="AT236" s="218" t="s">
        <v>142</v>
      </c>
      <c r="AU236" s="218" t="s">
        <v>82</v>
      </c>
      <c r="AY236" s="20" t="s">
        <v>140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80</v>
      </c>
      <c r="BK236" s="219">
        <f>ROUND(I236*H236,2)</f>
        <v>0</v>
      </c>
      <c r="BL236" s="20" t="s">
        <v>147</v>
      </c>
      <c r="BM236" s="218" t="s">
        <v>658</v>
      </c>
    </row>
    <row r="237" s="2" customFormat="1">
      <c r="A237" s="41"/>
      <c r="B237" s="42"/>
      <c r="C237" s="43"/>
      <c r="D237" s="220" t="s">
        <v>149</v>
      </c>
      <c r="E237" s="43"/>
      <c r="F237" s="221" t="s">
        <v>416</v>
      </c>
      <c r="G237" s="43"/>
      <c r="H237" s="43"/>
      <c r="I237" s="222"/>
      <c r="J237" s="43"/>
      <c r="K237" s="43"/>
      <c r="L237" s="47"/>
      <c r="M237" s="223"/>
      <c r="N237" s="22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149</v>
      </c>
      <c r="AU237" s="20" t="s">
        <v>82</v>
      </c>
    </row>
    <row r="238" s="13" customFormat="1">
      <c r="A238" s="13"/>
      <c r="B238" s="225"/>
      <c r="C238" s="226"/>
      <c r="D238" s="227" t="s">
        <v>155</v>
      </c>
      <c r="E238" s="228" t="s">
        <v>19</v>
      </c>
      <c r="F238" s="229" t="s">
        <v>419</v>
      </c>
      <c r="G238" s="226"/>
      <c r="H238" s="228" t="s">
        <v>19</v>
      </c>
      <c r="I238" s="230"/>
      <c r="J238" s="226"/>
      <c r="K238" s="226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155</v>
      </c>
      <c r="AU238" s="235" t="s">
        <v>82</v>
      </c>
      <c r="AV238" s="13" t="s">
        <v>80</v>
      </c>
      <c r="AW238" s="13" t="s">
        <v>33</v>
      </c>
      <c r="AX238" s="13" t="s">
        <v>72</v>
      </c>
      <c r="AY238" s="235" t="s">
        <v>140</v>
      </c>
    </row>
    <row r="239" s="14" customFormat="1">
      <c r="A239" s="14"/>
      <c r="B239" s="236"/>
      <c r="C239" s="237"/>
      <c r="D239" s="227" t="s">
        <v>155</v>
      </c>
      <c r="E239" s="238" t="s">
        <v>19</v>
      </c>
      <c r="F239" s="239" t="s">
        <v>659</v>
      </c>
      <c r="G239" s="237"/>
      <c r="H239" s="240">
        <v>21.699999999999999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6" t="s">
        <v>155</v>
      </c>
      <c r="AU239" s="246" t="s">
        <v>82</v>
      </c>
      <c r="AV239" s="14" t="s">
        <v>82</v>
      </c>
      <c r="AW239" s="14" t="s">
        <v>33</v>
      </c>
      <c r="AX239" s="14" t="s">
        <v>72</v>
      </c>
      <c r="AY239" s="246" t="s">
        <v>140</v>
      </c>
    </row>
    <row r="240" s="13" customFormat="1">
      <c r="A240" s="13"/>
      <c r="B240" s="225"/>
      <c r="C240" s="226"/>
      <c r="D240" s="227" t="s">
        <v>155</v>
      </c>
      <c r="E240" s="228" t="s">
        <v>19</v>
      </c>
      <c r="F240" s="229" t="s">
        <v>420</v>
      </c>
      <c r="G240" s="226"/>
      <c r="H240" s="228" t="s">
        <v>19</v>
      </c>
      <c r="I240" s="230"/>
      <c r="J240" s="226"/>
      <c r="K240" s="226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155</v>
      </c>
      <c r="AU240" s="235" t="s">
        <v>82</v>
      </c>
      <c r="AV240" s="13" t="s">
        <v>80</v>
      </c>
      <c r="AW240" s="13" t="s">
        <v>33</v>
      </c>
      <c r="AX240" s="13" t="s">
        <v>72</v>
      </c>
      <c r="AY240" s="235" t="s">
        <v>140</v>
      </c>
    </row>
    <row r="241" s="14" customFormat="1">
      <c r="A241" s="14"/>
      <c r="B241" s="236"/>
      <c r="C241" s="237"/>
      <c r="D241" s="227" t="s">
        <v>155</v>
      </c>
      <c r="E241" s="238" t="s">
        <v>19</v>
      </c>
      <c r="F241" s="239" t="s">
        <v>82</v>
      </c>
      <c r="G241" s="237"/>
      <c r="H241" s="240">
        <v>2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6" t="s">
        <v>155</v>
      </c>
      <c r="AU241" s="246" t="s">
        <v>82</v>
      </c>
      <c r="AV241" s="14" t="s">
        <v>82</v>
      </c>
      <c r="AW241" s="14" t="s">
        <v>33</v>
      </c>
      <c r="AX241" s="14" t="s">
        <v>72</v>
      </c>
      <c r="AY241" s="246" t="s">
        <v>140</v>
      </c>
    </row>
    <row r="242" s="15" customFormat="1">
      <c r="A242" s="15"/>
      <c r="B242" s="247"/>
      <c r="C242" s="248"/>
      <c r="D242" s="227" t="s">
        <v>155</v>
      </c>
      <c r="E242" s="249" t="s">
        <v>19</v>
      </c>
      <c r="F242" s="250" t="s">
        <v>197</v>
      </c>
      <c r="G242" s="248"/>
      <c r="H242" s="251">
        <v>23.699999999999999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7" t="s">
        <v>155</v>
      </c>
      <c r="AU242" s="257" t="s">
        <v>82</v>
      </c>
      <c r="AV242" s="15" t="s">
        <v>147</v>
      </c>
      <c r="AW242" s="15" t="s">
        <v>33</v>
      </c>
      <c r="AX242" s="15" t="s">
        <v>80</v>
      </c>
      <c r="AY242" s="257" t="s">
        <v>140</v>
      </c>
    </row>
    <row r="243" s="2" customFormat="1" ht="16.5" customHeight="1">
      <c r="A243" s="41"/>
      <c r="B243" s="42"/>
      <c r="C243" s="258" t="s">
        <v>387</v>
      </c>
      <c r="D243" s="258" t="s">
        <v>236</v>
      </c>
      <c r="E243" s="259" t="s">
        <v>422</v>
      </c>
      <c r="F243" s="260" t="s">
        <v>423</v>
      </c>
      <c r="G243" s="261" t="s">
        <v>172</v>
      </c>
      <c r="H243" s="262">
        <v>22.134</v>
      </c>
      <c r="I243" s="263"/>
      <c r="J243" s="264">
        <f>ROUND(I243*H243,2)</f>
        <v>0</v>
      </c>
      <c r="K243" s="260" t="s">
        <v>146</v>
      </c>
      <c r="L243" s="265"/>
      <c r="M243" s="266" t="s">
        <v>19</v>
      </c>
      <c r="N243" s="267" t="s">
        <v>43</v>
      </c>
      <c r="O243" s="87"/>
      <c r="P243" s="216">
        <f>O243*H243</f>
        <v>0</v>
      </c>
      <c r="Q243" s="216">
        <v>0.048300000000000003</v>
      </c>
      <c r="R243" s="216">
        <f>Q243*H243</f>
        <v>1.0690722000000001</v>
      </c>
      <c r="S243" s="216">
        <v>0</v>
      </c>
      <c r="T243" s="21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8" t="s">
        <v>198</v>
      </c>
      <c r="AT243" s="218" t="s">
        <v>236</v>
      </c>
      <c r="AU243" s="218" t="s">
        <v>82</v>
      </c>
      <c r="AY243" s="20" t="s">
        <v>140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20" t="s">
        <v>80</v>
      </c>
      <c r="BK243" s="219">
        <f>ROUND(I243*H243,2)</f>
        <v>0</v>
      </c>
      <c r="BL243" s="20" t="s">
        <v>147</v>
      </c>
      <c r="BM243" s="218" t="s">
        <v>660</v>
      </c>
    </row>
    <row r="244" s="14" customFormat="1">
      <c r="A244" s="14"/>
      <c r="B244" s="236"/>
      <c r="C244" s="237"/>
      <c r="D244" s="227" t="s">
        <v>155</v>
      </c>
      <c r="E244" s="237"/>
      <c r="F244" s="239" t="s">
        <v>661</v>
      </c>
      <c r="G244" s="237"/>
      <c r="H244" s="240">
        <v>22.134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6" t="s">
        <v>155</v>
      </c>
      <c r="AU244" s="246" t="s">
        <v>82</v>
      </c>
      <c r="AV244" s="14" t="s">
        <v>82</v>
      </c>
      <c r="AW244" s="14" t="s">
        <v>4</v>
      </c>
      <c r="AX244" s="14" t="s">
        <v>80</v>
      </c>
      <c r="AY244" s="246" t="s">
        <v>140</v>
      </c>
    </row>
    <row r="245" s="2" customFormat="1" ht="16.5" customHeight="1">
      <c r="A245" s="41"/>
      <c r="B245" s="42"/>
      <c r="C245" s="258" t="s">
        <v>391</v>
      </c>
      <c r="D245" s="258" t="s">
        <v>236</v>
      </c>
      <c r="E245" s="259" t="s">
        <v>432</v>
      </c>
      <c r="F245" s="260" t="s">
        <v>433</v>
      </c>
      <c r="G245" s="261" t="s">
        <v>172</v>
      </c>
      <c r="H245" s="262">
        <v>2.04</v>
      </c>
      <c r="I245" s="263"/>
      <c r="J245" s="264">
        <f>ROUND(I245*H245,2)</f>
        <v>0</v>
      </c>
      <c r="K245" s="260" t="s">
        <v>146</v>
      </c>
      <c r="L245" s="265"/>
      <c r="M245" s="266" t="s">
        <v>19</v>
      </c>
      <c r="N245" s="267" t="s">
        <v>43</v>
      </c>
      <c r="O245" s="87"/>
      <c r="P245" s="216">
        <f>O245*H245</f>
        <v>0</v>
      </c>
      <c r="Q245" s="216">
        <v>0.065670000000000006</v>
      </c>
      <c r="R245" s="216">
        <f>Q245*H245</f>
        <v>0.13396680000000003</v>
      </c>
      <c r="S245" s="216">
        <v>0</v>
      </c>
      <c r="T245" s="21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198</v>
      </c>
      <c r="AT245" s="218" t="s">
        <v>236</v>
      </c>
      <c r="AU245" s="218" t="s">
        <v>82</v>
      </c>
      <c r="AY245" s="20" t="s">
        <v>140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20" t="s">
        <v>80</v>
      </c>
      <c r="BK245" s="219">
        <f>ROUND(I245*H245,2)</f>
        <v>0</v>
      </c>
      <c r="BL245" s="20" t="s">
        <v>147</v>
      </c>
      <c r="BM245" s="218" t="s">
        <v>662</v>
      </c>
    </row>
    <row r="246" s="14" customFormat="1">
      <c r="A246" s="14"/>
      <c r="B246" s="236"/>
      <c r="C246" s="237"/>
      <c r="D246" s="227" t="s">
        <v>155</v>
      </c>
      <c r="E246" s="237"/>
      <c r="F246" s="239" t="s">
        <v>435</v>
      </c>
      <c r="G246" s="237"/>
      <c r="H246" s="240">
        <v>2.04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6" t="s">
        <v>155</v>
      </c>
      <c r="AU246" s="246" t="s">
        <v>82</v>
      </c>
      <c r="AV246" s="14" t="s">
        <v>82</v>
      </c>
      <c r="AW246" s="14" t="s">
        <v>4</v>
      </c>
      <c r="AX246" s="14" t="s">
        <v>80</v>
      </c>
      <c r="AY246" s="246" t="s">
        <v>140</v>
      </c>
    </row>
    <row r="247" s="2" customFormat="1" ht="24.15" customHeight="1">
      <c r="A247" s="41"/>
      <c r="B247" s="42"/>
      <c r="C247" s="207" t="s">
        <v>396</v>
      </c>
      <c r="D247" s="207" t="s">
        <v>142</v>
      </c>
      <c r="E247" s="208" t="s">
        <v>437</v>
      </c>
      <c r="F247" s="209" t="s">
        <v>438</v>
      </c>
      <c r="G247" s="210" t="s">
        <v>172</v>
      </c>
      <c r="H247" s="211">
        <v>13.9</v>
      </c>
      <c r="I247" s="212"/>
      <c r="J247" s="213">
        <f>ROUND(I247*H247,2)</f>
        <v>0</v>
      </c>
      <c r="K247" s="209" t="s">
        <v>146</v>
      </c>
      <c r="L247" s="47"/>
      <c r="M247" s="214" t="s">
        <v>19</v>
      </c>
      <c r="N247" s="215" t="s">
        <v>43</v>
      </c>
      <c r="O247" s="87"/>
      <c r="P247" s="216">
        <f>O247*H247</f>
        <v>0</v>
      </c>
      <c r="Q247" s="216">
        <v>0.1295</v>
      </c>
      <c r="R247" s="216">
        <f>Q247*H247</f>
        <v>1.8000500000000002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147</v>
      </c>
      <c r="AT247" s="218" t="s">
        <v>142</v>
      </c>
      <c r="AU247" s="218" t="s">
        <v>82</v>
      </c>
      <c r="AY247" s="20" t="s">
        <v>140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20" t="s">
        <v>80</v>
      </c>
      <c r="BK247" s="219">
        <f>ROUND(I247*H247,2)</f>
        <v>0</v>
      </c>
      <c r="BL247" s="20" t="s">
        <v>147</v>
      </c>
      <c r="BM247" s="218" t="s">
        <v>663</v>
      </c>
    </row>
    <row r="248" s="2" customFormat="1">
      <c r="A248" s="41"/>
      <c r="B248" s="42"/>
      <c r="C248" s="43"/>
      <c r="D248" s="220" t="s">
        <v>149</v>
      </c>
      <c r="E248" s="43"/>
      <c r="F248" s="221" t="s">
        <v>440</v>
      </c>
      <c r="G248" s="43"/>
      <c r="H248" s="43"/>
      <c r="I248" s="222"/>
      <c r="J248" s="43"/>
      <c r="K248" s="43"/>
      <c r="L248" s="47"/>
      <c r="M248" s="223"/>
      <c r="N248" s="22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149</v>
      </c>
      <c r="AU248" s="20" t="s">
        <v>82</v>
      </c>
    </row>
    <row r="249" s="13" customFormat="1">
      <c r="A249" s="13"/>
      <c r="B249" s="225"/>
      <c r="C249" s="226"/>
      <c r="D249" s="227" t="s">
        <v>155</v>
      </c>
      <c r="E249" s="228" t="s">
        <v>19</v>
      </c>
      <c r="F249" s="229" t="s">
        <v>441</v>
      </c>
      <c r="G249" s="226"/>
      <c r="H249" s="228" t="s">
        <v>19</v>
      </c>
      <c r="I249" s="230"/>
      <c r="J249" s="226"/>
      <c r="K249" s="226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155</v>
      </c>
      <c r="AU249" s="235" t="s">
        <v>82</v>
      </c>
      <c r="AV249" s="13" t="s">
        <v>80</v>
      </c>
      <c r="AW249" s="13" t="s">
        <v>33</v>
      </c>
      <c r="AX249" s="13" t="s">
        <v>72</v>
      </c>
      <c r="AY249" s="235" t="s">
        <v>140</v>
      </c>
    </row>
    <row r="250" s="14" customFormat="1">
      <c r="A250" s="14"/>
      <c r="B250" s="236"/>
      <c r="C250" s="237"/>
      <c r="D250" s="227" t="s">
        <v>155</v>
      </c>
      <c r="E250" s="238" t="s">
        <v>19</v>
      </c>
      <c r="F250" s="239" t="s">
        <v>664</v>
      </c>
      <c r="G250" s="237"/>
      <c r="H250" s="240">
        <v>13.9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6" t="s">
        <v>155</v>
      </c>
      <c r="AU250" s="246" t="s">
        <v>82</v>
      </c>
      <c r="AV250" s="14" t="s">
        <v>82</v>
      </c>
      <c r="AW250" s="14" t="s">
        <v>33</v>
      </c>
      <c r="AX250" s="14" t="s">
        <v>80</v>
      </c>
      <c r="AY250" s="246" t="s">
        <v>140</v>
      </c>
    </row>
    <row r="251" s="2" customFormat="1" ht="16.5" customHeight="1">
      <c r="A251" s="41"/>
      <c r="B251" s="42"/>
      <c r="C251" s="258" t="s">
        <v>400</v>
      </c>
      <c r="D251" s="258" t="s">
        <v>236</v>
      </c>
      <c r="E251" s="259" t="s">
        <v>444</v>
      </c>
      <c r="F251" s="260" t="s">
        <v>445</v>
      </c>
      <c r="G251" s="261" t="s">
        <v>172</v>
      </c>
      <c r="H251" s="262">
        <v>14.178000000000001</v>
      </c>
      <c r="I251" s="263"/>
      <c r="J251" s="264">
        <f>ROUND(I251*H251,2)</f>
        <v>0</v>
      </c>
      <c r="K251" s="260" t="s">
        <v>146</v>
      </c>
      <c r="L251" s="265"/>
      <c r="M251" s="266" t="s">
        <v>19</v>
      </c>
      <c r="N251" s="267" t="s">
        <v>43</v>
      </c>
      <c r="O251" s="87"/>
      <c r="P251" s="216">
        <f>O251*H251</f>
        <v>0</v>
      </c>
      <c r="Q251" s="216">
        <v>0.044999999999999998</v>
      </c>
      <c r="R251" s="216">
        <f>Q251*H251</f>
        <v>0.63800999999999997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198</v>
      </c>
      <c r="AT251" s="218" t="s">
        <v>236</v>
      </c>
      <c r="AU251" s="218" t="s">
        <v>82</v>
      </c>
      <c r="AY251" s="20" t="s">
        <v>140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80</v>
      </c>
      <c r="BK251" s="219">
        <f>ROUND(I251*H251,2)</f>
        <v>0</v>
      </c>
      <c r="BL251" s="20" t="s">
        <v>147</v>
      </c>
      <c r="BM251" s="218" t="s">
        <v>665</v>
      </c>
    </row>
    <row r="252" s="14" customFormat="1">
      <c r="A252" s="14"/>
      <c r="B252" s="236"/>
      <c r="C252" s="237"/>
      <c r="D252" s="227" t="s">
        <v>155</v>
      </c>
      <c r="E252" s="237"/>
      <c r="F252" s="239" t="s">
        <v>666</v>
      </c>
      <c r="G252" s="237"/>
      <c r="H252" s="240">
        <v>14.178000000000001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6" t="s">
        <v>155</v>
      </c>
      <c r="AU252" s="246" t="s">
        <v>82</v>
      </c>
      <c r="AV252" s="14" t="s">
        <v>82</v>
      </c>
      <c r="AW252" s="14" t="s">
        <v>4</v>
      </c>
      <c r="AX252" s="14" t="s">
        <v>80</v>
      </c>
      <c r="AY252" s="246" t="s">
        <v>140</v>
      </c>
    </row>
    <row r="253" s="2" customFormat="1" ht="24.15" customHeight="1">
      <c r="A253" s="41"/>
      <c r="B253" s="42"/>
      <c r="C253" s="207" t="s">
        <v>407</v>
      </c>
      <c r="D253" s="207" t="s">
        <v>142</v>
      </c>
      <c r="E253" s="208" t="s">
        <v>449</v>
      </c>
      <c r="F253" s="209" t="s">
        <v>450</v>
      </c>
      <c r="G253" s="210" t="s">
        <v>172</v>
      </c>
      <c r="H253" s="211">
        <v>16.800000000000001</v>
      </c>
      <c r="I253" s="212"/>
      <c r="J253" s="213">
        <f>ROUND(I253*H253,2)</f>
        <v>0</v>
      </c>
      <c r="K253" s="209" t="s">
        <v>146</v>
      </c>
      <c r="L253" s="47"/>
      <c r="M253" s="214" t="s">
        <v>19</v>
      </c>
      <c r="N253" s="215" t="s">
        <v>43</v>
      </c>
      <c r="O253" s="87"/>
      <c r="P253" s="216">
        <f>O253*H253</f>
        <v>0</v>
      </c>
      <c r="Q253" s="216">
        <v>0.00017000000000000001</v>
      </c>
      <c r="R253" s="216">
        <f>Q253*H253</f>
        <v>0.0028560000000000005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147</v>
      </c>
      <c r="AT253" s="218" t="s">
        <v>142</v>
      </c>
      <c r="AU253" s="218" t="s">
        <v>82</v>
      </c>
      <c r="AY253" s="20" t="s">
        <v>140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80</v>
      </c>
      <c r="BK253" s="219">
        <f>ROUND(I253*H253,2)</f>
        <v>0</v>
      </c>
      <c r="BL253" s="20" t="s">
        <v>147</v>
      </c>
      <c r="BM253" s="218" t="s">
        <v>667</v>
      </c>
    </row>
    <row r="254" s="2" customFormat="1">
      <c r="A254" s="41"/>
      <c r="B254" s="42"/>
      <c r="C254" s="43"/>
      <c r="D254" s="220" t="s">
        <v>149</v>
      </c>
      <c r="E254" s="43"/>
      <c r="F254" s="221" t="s">
        <v>452</v>
      </c>
      <c r="G254" s="43"/>
      <c r="H254" s="43"/>
      <c r="I254" s="222"/>
      <c r="J254" s="43"/>
      <c r="K254" s="43"/>
      <c r="L254" s="47"/>
      <c r="M254" s="223"/>
      <c r="N254" s="22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149</v>
      </c>
      <c r="AU254" s="20" t="s">
        <v>82</v>
      </c>
    </row>
    <row r="255" s="2" customFormat="1" ht="16.5" customHeight="1">
      <c r="A255" s="41"/>
      <c r="B255" s="42"/>
      <c r="C255" s="207" t="s">
        <v>412</v>
      </c>
      <c r="D255" s="207" t="s">
        <v>142</v>
      </c>
      <c r="E255" s="208" t="s">
        <v>454</v>
      </c>
      <c r="F255" s="209" t="s">
        <v>455</v>
      </c>
      <c r="G255" s="210" t="s">
        <v>145</v>
      </c>
      <c r="H255" s="211">
        <v>21.399999999999999</v>
      </c>
      <c r="I255" s="212"/>
      <c r="J255" s="213">
        <f>ROUND(I255*H255,2)</f>
        <v>0</v>
      </c>
      <c r="K255" s="209" t="s">
        <v>146</v>
      </c>
      <c r="L255" s="47"/>
      <c r="M255" s="214" t="s">
        <v>19</v>
      </c>
      <c r="N255" s="215" t="s">
        <v>43</v>
      </c>
      <c r="O255" s="87"/>
      <c r="P255" s="216">
        <f>O255*H255</f>
        <v>0</v>
      </c>
      <c r="Q255" s="216">
        <v>0.00046999999999999999</v>
      </c>
      <c r="R255" s="216">
        <f>Q255*H255</f>
        <v>0.010057999999999999</v>
      </c>
      <c r="S255" s="216">
        <v>0</v>
      </c>
      <c r="T255" s="21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147</v>
      </c>
      <c r="AT255" s="218" t="s">
        <v>142</v>
      </c>
      <c r="AU255" s="218" t="s">
        <v>82</v>
      </c>
      <c r="AY255" s="20" t="s">
        <v>140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20" t="s">
        <v>80</v>
      </c>
      <c r="BK255" s="219">
        <f>ROUND(I255*H255,2)</f>
        <v>0</v>
      </c>
      <c r="BL255" s="20" t="s">
        <v>147</v>
      </c>
      <c r="BM255" s="218" t="s">
        <v>668</v>
      </c>
    </row>
    <row r="256" s="2" customFormat="1">
      <c r="A256" s="41"/>
      <c r="B256" s="42"/>
      <c r="C256" s="43"/>
      <c r="D256" s="220" t="s">
        <v>149</v>
      </c>
      <c r="E256" s="43"/>
      <c r="F256" s="221" t="s">
        <v>457</v>
      </c>
      <c r="G256" s="43"/>
      <c r="H256" s="43"/>
      <c r="I256" s="222"/>
      <c r="J256" s="43"/>
      <c r="K256" s="43"/>
      <c r="L256" s="47"/>
      <c r="M256" s="223"/>
      <c r="N256" s="224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149</v>
      </c>
      <c r="AU256" s="20" t="s">
        <v>82</v>
      </c>
    </row>
    <row r="257" s="13" customFormat="1">
      <c r="A257" s="13"/>
      <c r="B257" s="225"/>
      <c r="C257" s="226"/>
      <c r="D257" s="227" t="s">
        <v>155</v>
      </c>
      <c r="E257" s="228" t="s">
        <v>19</v>
      </c>
      <c r="F257" s="229" t="s">
        <v>188</v>
      </c>
      <c r="G257" s="226"/>
      <c r="H257" s="228" t="s">
        <v>19</v>
      </c>
      <c r="I257" s="230"/>
      <c r="J257" s="226"/>
      <c r="K257" s="226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155</v>
      </c>
      <c r="AU257" s="235" t="s">
        <v>82</v>
      </c>
      <c r="AV257" s="13" t="s">
        <v>80</v>
      </c>
      <c r="AW257" s="13" t="s">
        <v>33</v>
      </c>
      <c r="AX257" s="13" t="s">
        <v>72</v>
      </c>
      <c r="AY257" s="235" t="s">
        <v>140</v>
      </c>
    </row>
    <row r="258" s="14" customFormat="1">
      <c r="A258" s="14"/>
      <c r="B258" s="236"/>
      <c r="C258" s="237"/>
      <c r="D258" s="227" t="s">
        <v>155</v>
      </c>
      <c r="E258" s="238" t="s">
        <v>19</v>
      </c>
      <c r="F258" s="239" t="s">
        <v>626</v>
      </c>
      <c r="G258" s="237"/>
      <c r="H258" s="240">
        <v>13.800000000000001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6" t="s">
        <v>155</v>
      </c>
      <c r="AU258" s="246" t="s">
        <v>82</v>
      </c>
      <c r="AV258" s="14" t="s">
        <v>82</v>
      </c>
      <c r="AW258" s="14" t="s">
        <v>33</v>
      </c>
      <c r="AX258" s="14" t="s">
        <v>72</v>
      </c>
      <c r="AY258" s="246" t="s">
        <v>140</v>
      </c>
    </row>
    <row r="259" s="13" customFormat="1">
      <c r="A259" s="13"/>
      <c r="B259" s="225"/>
      <c r="C259" s="226"/>
      <c r="D259" s="227" t="s">
        <v>155</v>
      </c>
      <c r="E259" s="228" t="s">
        <v>19</v>
      </c>
      <c r="F259" s="229" t="s">
        <v>190</v>
      </c>
      <c r="G259" s="226"/>
      <c r="H259" s="228" t="s">
        <v>19</v>
      </c>
      <c r="I259" s="230"/>
      <c r="J259" s="226"/>
      <c r="K259" s="226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155</v>
      </c>
      <c r="AU259" s="235" t="s">
        <v>82</v>
      </c>
      <c r="AV259" s="13" t="s">
        <v>80</v>
      </c>
      <c r="AW259" s="13" t="s">
        <v>33</v>
      </c>
      <c r="AX259" s="13" t="s">
        <v>72</v>
      </c>
      <c r="AY259" s="235" t="s">
        <v>140</v>
      </c>
    </row>
    <row r="260" s="14" customFormat="1">
      <c r="A260" s="14"/>
      <c r="B260" s="236"/>
      <c r="C260" s="237"/>
      <c r="D260" s="227" t="s">
        <v>155</v>
      </c>
      <c r="E260" s="238" t="s">
        <v>19</v>
      </c>
      <c r="F260" s="239" t="s">
        <v>627</v>
      </c>
      <c r="G260" s="237"/>
      <c r="H260" s="240">
        <v>7.5999999999999996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6" t="s">
        <v>155</v>
      </c>
      <c r="AU260" s="246" t="s">
        <v>82</v>
      </c>
      <c r="AV260" s="14" t="s">
        <v>82</v>
      </c>
      <c r="AW260" s="14" t="s">
        <v>33</v>
      </c>
      <c r="AX260" s="14" t="s">
        <v>72</v>
      </c>
      <c r="AY260" s="246" t="s">
        <v>140</v>
      </c>
    </row>
    <row r="261" s="15" customFormat="1">
      <c r="A261" s="15"/>
      <c r="B261" s="247"/>
      <c r="C261" s="248"/>
      <c r="D261" s="227" t="s">
        <v>155</v>
      </c>
      <c r="E261" s="249" t="s">
        <v>19</v>
      </c>
      <c r="F261" s="250" t="s">
        <v>197</v>
      </c>
      <c r="G261" s="248"/>
      <c r="H261" s="251">
        <v>21.399999999999999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7" t="s">
        <v>155</v>
      </c>
      <c r="AU261" s="257" t="s">
        <v>82</v>
      </c>
      <c r="AV261" s="15" t="s">
        <v>147</v>
      </c>
      <c r="AW261" s="15" t="s">
        <v>33</v>
      </c>
      <c r="AX261" s="15" t="s">
        <v>80</v>
      </c>
      <c r="AY261" s="257" t="s">
        <v>140</v>
      </c>
    </row>
    <row r="262" s="2" customFormat="1" ht="16.5" customHeight="1">
      <c r="A262" s="41"/>
      <c r="B262" s="42"/>
      <c r="C262" s="207" t="s">
        <v>421</v>
      </c>
      <c r="D262" s="207" t="s">
        <v>142</v>
      </c>
      <c r="E262" s="208" t="s">
        <v>460</v>
      </c>
      <c r="F262" s="209" t="s">
        <v>461</v>
      </c>
      <c r="G262" s="210" t="s">
        <v>172</v>
      </c>
      <c r="H262" s="211">
        <v>16.800000000000001</v>
      </c>
      <c r="I262" s="212"/>
      <c r="J262" s="213">
        <f>ROUND(I262*H262,2)</f>
        <v>0</v>
      </c>
      <c r="K262" s="209" t="s">
        <v>146</v>
      </c>
      <c r="L262" s="47"/>
      <c r="M262" s="214" t="s">
        <v>19</v>
      </c>
      <c r="N262" s="215" t="s">
        <v>43</v>
      </c>
      <c r="O262" s="87"/>
      <c r="P262" s="216">
        <f>O262*H262</f>
        <v>0</v>
      </c>
      <c r="Q262" s="216">
        <v>0</v>
      </c>
      <c r="R262" s="216">
        <f>Q262*H262</f>
        <v>0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147</v>
      </c>
      <c r="AT262" s="218" t="s">
        <v>142</v>
      </c>
      <c r="AU262" s="218" t="s">
        <v>82</v>
      </c>
      <c r="AY262" s="20" t="s">
        <v>140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80</v>
      </c>
      <c r="BK262" s="219">
        <f>ROUND(I262*H262,2)</f>
        <v>0</v>
      </c>
      <c r="BL262" s="20" t="s">
        <v>147</v>
      </c>
      <c r="BM262" s="218" t="s">
        <v>669</v>
      </c>
    </row>
    <row r="263" s="2" customFormat="1">
      <c r="A263" s="41"/>
      <c r="B263" s="42"/>
      <c r="C263" s="43"/>
      <c r="D263" s="220" t="s">
        <v>149</v>
      </c>
      <c r="E263" s="43"/>
      <c r="F263" s="221" t="s">
        <v>463</v>
      </c>
      <c r="G263" s="43"/>
      <c r="H263" s="43"/>
      <c r="I263" s="222"/>
      <c r="J263" s="43"/>
      <c r="K263" s="43"/>
      <c r="L263" s="47"/>
      <c r="M263" s="223"/>
      <c r="N263" s="22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149</v>
      </c>
      <c r="AU263" s="20" t="s">
        <v>82</v>
      </c>
    </row>
    <row r="264" s="2" customFormat="1" ht="33" customHeight="1">
      <c r="A264" s="41"/>
      <c r="B264" s="42"/>
      <c r="C264" s="207" t="s">
        <v>426</v>
      </c>
      <c r="D264" s="207" t="s">
        <v>142</v>
      </c>
      <c r="E264" s="208" t="s">
        <v>670</v>
      </c>
      <c r="F264" s="209" t="s">
        <v>671</v>
      </c>
      <c r="G264" s="210" t="s">
        <v>380</v>
      </c>
      <c r="H264" s="211">
        <v>1</v>
      </c>
      <c r="I264" s="212"/>
      <c r="J264" s="213">
        <f>ROUND(I264*H264,2)</f>
        <v>0</v>
      </c>
      <c r="K264" s="209" t="s">
        <v>146</v>
      </c>
      <c r="L264" s="47"/>
      <c r="M264" s="214" t="s">
        <v>19</v>
      </c>
      <c r="N264" s="215" t="s">
        <v>43</v>
      </c>
      <c r="O264" s="87"/>
      <c r="P264" s="216">
        <f>O264*H264</f>
        <v>0</v>
      </c>
      <c r="Q264" s="216">
        <v>0</v>
      </c>
      <c r="R264" s="216">
        <f>Q264*H264</f>
        <v>0</v>
      </c>
      <c r="S264" s="216">
        <v>0.082000000000000003</v>
      </c>
      <c r="T264" s="217">
        <f>S264*H264</f>
        <v>0.082000000000000003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147</v>
      </c>
      <c r="AT264" s="218" t="s">
        <v>142</v>
      </c>
      <c r="AU264" s="218" t="s">
        <v>82</v>
      </c>
      <c r="AY264" s="20" t="s">
        <v>140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80</v>
      </c>
      <c r="BK264" s="219">
        <f>ROUND(I264*H264,2)</f>
        <v>0</v>
      </c>
      <c r="BL264" s="20" t="s">
        <v>147</v>
      </c>
      <c r="BM264" s="218" t="s">
        <v>672</v>
      </c>
    </row>
    <row r="265" s="2" customFormat="1">
      <c r="A265" s="41"/>
      <c r="B265" s="42"/>
      <c r="C265" s="43"/>
      <c r="D265" s="220" t="s">
        <v>149</v>
      </c>
      <c r="E265" s="43"/>
      <c r="F265" s="221" t="s">
        <v>673</v>
      </c>
      <c r="G265" s="43"/>
      <c r="H265" s="43"/>
      <c r="I265" s="222"/>
      <c r="J265" s="43"/>
      <c r="K265" s="43"/>
      <c r="L265" s="47"/>
      <c r="M265" s="223"/>
      <c r="N265" s="22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149</v>
      </c>
      <c r="AU265" s="20" t="s">
        <v>82</v>
      </c>
    </row>
    <row r="266" s="2" customFormat="1" ht="16.5" customHeight="1">
      <c r="A266" s="41"/>
      <c r="B266" s="42"/>
      <c r="C266" s="207" t="s">
        <v>431</v>
      </c>
      <c r="D266" s="207" t="s">
        <v>142</v>
      </c>
      <c r="E266" s="208" t="s">
        <v>674</v>
      </c>
      <c r="F266" s="209" t="s">
        <v>466</v>
      </c>
      <c r="G266" s="210" t="s">
        <v>467</v>
      </c>
      <c r="H266" s="211">
        <v>1</v>
      </c>
      <c r="I266" s="212"/>
      <c r="J266" s="213">
        <f>ROUND(I266*H266,2)</f>
        <v>0</v>
      </c>
      <c r="K266" s="209" t="s">
        <v>19</v>
      </c>
      <c r="L266" s="47"/>
      <c r="M266" s="214" t="s">
        <v>19</v>
      </c>
      <c r="N266" s="215" t="s">
        <v>43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147</v>
      </c>
      <c r="AT266" s="218" t="s">
        <v>142</v>
      </c>
      <c r="AU266" s="218" t="s">
        <v>82</v>
      </c>
      <c r="AY266" s="20" t="s">
        <v>140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80</v>
      </c>
      <c r="BK266" s="219">
        <f>ROUND(I266*H266,2)</f>
        <v>0</v>
      </c>
      <c r="BL266" s="20" t="s">
        <v>147</v>
      </c>
      <c r="BM266" s="218" t="s">
        <v>675</v>
      </c>
    </row>
    <row r="267" s="13" customFormat="1">
      <c r="A267" s="13"/>
      <c r="B267" s="225"/>
      <c r="C267" s="226"/>
      <c r="D267" s="227" t="s">
        <v>155</v>
      </c>
      <c r="E267" s="228" t="s">
        <v>19</v>
      </c>
      <c r="F267" s="229" t="s">
        <v>469</v>
      </c>
      <c r="G267" s="226"/>
      <c r="H267" s="228" t="s">
        <v>19</v>
      </c>
      <c r="I267" s="230"/>
      <c r="J267" s="226"/>
      <c r="K267" s="226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155</v>
      </c>
      <c r="AU267" s="235" t="s">
        <v>82</v>
      </c>
      <c r="AV267" s="13" t="s">
        <v>80</v>
      </c>
      <c r="AW267" s="13" t="s">
        <v>33</v>
      </c>
      <c r="AX267" s="13" t="s">
        <v>72</v>
      </c>
      <c r="AY267" s="235" t="s">
        <v>140</v>
      </c>
    </row>
    <row r="268" s="13" customFormat="1">
      <c r="A268" s="13"/>
      <c r="B268" s="225"/>
      <c r="C268" s="226"/>
      <c r="D268" s="227" t="s">
        <v>155</v>
      </c>
      <c r="E268" s="228" t="s">
        <v>19</v>
      </c>
      <c r="F268" s="229" t="s">
        <v>676</v>
      </c>
      <c r="G268" s="226"/>
      <c r="H268" s="228" t="s">
        <v>19</v>
      </c>
      <c r="I268" s="230"/>
      <c r="J268" s="226"/>
      <c r="K268" s="226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155</v>
      </c>
      <c r="AU268" s="235" t="s">
        <v>82</v>
      </c>
      <c r="AV268" s="13" t="s">
        <v>80</v>
      </c>
      <c r="AW268" s="13" t="s">
        <v>33</v>
      </c>
      <c r="AX268" s="13" t="s">
        <v>72</v>
      </c>
      <c r="AY268" s="235" t="s">
        <v>140</v>
      </c>
    </row>
    <row r="269" s="14" customFormat="1">
      <c r="A269" s="14"/>
      <c r="B269" s="236"/>
      <c r="C269" s="237"/>
      <c r="D269" s="227" t="s">
        <v>155</v>
      </c>
      <c r="E269" s="238" t="s">
        <v>19</v>
      </c>
      <c r="F269" s="239" t="s">
        <v>80</v>
      </c>
      <c r="G269" s="237"/>
      <c r="H269" s="240">
        <v>1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6" t="s">
        <v>155</v>
      </c>
      <c r="AU269" s="246" t="s">
        <v>82</v>
      </c>
      <c r="AV269" s="14" t="s">
        <v>82</v>
      </c>
      <c r="AW269" s="14" t="s">
        <v>33</v>
      </c>
      <c r="AX269" s="14" t="s">
        <v>80</v>
      </c>
      <c r="AY269" s="246" t="s">
        <v>140</v>
      </c>
    </row>
    <row r="270" s="2" customFormat="1" ht="16.5" customHeight="1">
      <c r="A270" s="41"/>
      <c r="B270" s="42"/>
      <c r="C270" s="258" t="s">
        <v>436</v>
      </c>
      <c r="D270" s="258" t="s">
        <v>236</v>
      </c>
      <c r="E270" s="259" t="s">
        <v>472</v>
      </c>
      <c r="F270" s="260" t="s">
        <v>473</v>
      </c>
      <c r="G270" s="261" t="s">
        <v>380</v>
      </c>
      <c r="H270" s="262">
        <v>3</v>
      </c>
      <c r="I270" s="263"/>
      <c r="J270" s="264">
        <f>ROUND(I270*H270,2)</f>
        <v>0</v>
      </c>
      <c r="K270" s="260" t="s">
        <v>19</v>
      </c>
      <c r="L270" s="265"/>
      <c r="M270" s="266" t="s">
        <v>19</v>
      </c>
      <c r="N270" s="267" t="s">
        <v>43</v>
      </c>
      <c r="O270" s="87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198</v>
      </c>
      <c r="AT270" s="218" t="s">
        <v>236</v>
      </c>
      <c r="AU270" s="218" t="s">
        <v>82</v>
      </c>
      <c r="AY270" s="20" t="s">
        <v>140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80</v>
      </c>
      <c r="BK270" s="219">
        <f>ROUND(I270*H270,2)</f>
        <v>0</v>
      </c>
      <c r="BL270" s="20" t="s">
        <v>147</v>
      </c>
      <c r="BM270" s="218" t="s">
        <v>677</v>
      </c>
    </row>
    <row r="271" s="2" customFormat="1" ht="16.5" customHeight="1">
      <c r="A271" s="41"/>
      <c r="B271" s="42"/>
      <c r="C271" s="258" t="s">
        <v>443</v>
      </c>
      <c r="D271" s="258" t="s">
        <v>236</v>
      </c>
      <c r="E271" s="259" t="s">
        <v>476</v>
      </c>
      <c r="F271" s="260" t="s">
        <v>477</v>
      </c>
      <c r="G271" s="261" t="s">
        <v>380</v>
      </c>
      <c r="H271" s="262">
        <v>1</v>
      </c>
      <c r="I271" s="263"/>
      <c r="J271" s="264">
        <f>ROUND(I271*H271,2)</f>
        <v>0</v>
      </c>
      <c r="K271" s="260" t="s">
        <v>19</v>
      </c>
      <c r="L271" s="265"/>
      <c r="M271" s="266" t="s">
        <v>19</v>
      </c>
      <c r="N271" s="267" t="s">
        <v>43</v>
      </c>
      <c r="O271" s="87"/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198</v>
      </c>
      <c r="AT271" s="218" t="s">
        <v>236</v>
      </c>
      <c r="AU271" s="218" t="s">
        <v>82</v>
      </c>
      <c r="AY271" s="20" t="s">
        <v>140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80</v>
      </c>
      <c r="BK271" s="219">
        <f>ROUND(I271*H271,2)</f>
        <v>0</v>
      </c>
      <c r="BL271" s="20" t="s">
        <v>147</v>
      </c>
      <c r="BM271" s="218" t="s">
        <v>678</v>
      </c>
    </row>
    <row r="272" s="2" customFormat="1" ht="16.5" customHeight="1">
      <c r="A272" s="41"/>
      <c r="B272" s="42"/>
      <c r="C272" s="258" t="s">
        <v>448</v>
      </c>
      <c r="D272" s="258" t="s">
        <v>236</v>
      </c>
      <c r="E272" s="259" t="s">
        <v>480</v>
      </c>
      <c r="F272" s="260" t="s">
        <v>481</v>
      </c>
      <c r="G272" s="261" t="s">
        <v>380</v>
      </c>
      <c r="H272" s="262">
        <v>1</v>
      </c>
      <c r="I272" s="263"/>
      <c r="J272" s="264">
        <f>ROUND(I272*H272,2)</f>
        <v>0</v>
      </c>
      <c r="K272" s="260" t="s">
        <v>19</v>
      </c>
      <c r="L272" s="265"/>
      <c r="M272" s="266" t="s">
        <v>19</v>
      </c>
      <c r="N272" s="267" t="s">
        <v>43</v>
      </c>
      <c r="O272" s="87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198</v>
      </c>
      <c r="AT272" s="218" t="s">
        <v>236</v>
      </c>
      <c r="AU272" s="218" t="s">
        <v>82</v>
      </c>
      <c r="AY272" s="20" t="s">
        <v>140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20" t="s">
        <v>80</v>
      </c>
      <c r="BK272" s="219">
        <f>ROUND(I272*H272,2)</f>
        <v>0</v>
      </c>
      <c r="BL272" s="20" t="s">
        <v>147</v>
      </c>
      <c r="BM272" s="218" t="s">
        <v>679</v>
      </c>
    </row>
    <row r="273" s="12" customFormat="1" ht="22.8" customHeight="1">
      <c r="A273" s="12"/>
      <c r="B273" s="191"/>
      <c r="C273" s="192"/>
      <c r="D273" s="193" t="s">
        <v>71</v>
      </c>
      <c r="E273" s="205" t="s">
        <v>487</v>
      </c>
      <c r="F273" s="205" t="s">
        <v>488</v>
      </c>
      <c r="G273" s="192"/>
      <c r="H273" s="192"/>
      <c r="I273" s="195"/>
      <c r="J273" s="206">
        <f>BK273</f>
        <v>0</v>
      </c>
      <c r="K273" s="192"/>
      <c r="L273" s="197"/>
      <c r="M273" s="198"/>
      <c r="N273" s="199"/>
      <c r="O273" s="199"/>
      <c r="P273" s="200">
        <f>SUM(P274:P286)</f>
        <v>0</v>
      </c>
      <c r="Q273" s="199"/>
      <c r="R273" s="200">
        <f>SUM(R274:R286)</f>
        <v>0</v>
      </c>
      <c r="S273" s="199"/>
      <c r="T273" s="201">
        <f>SUM(T274:T286)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2" t="s">
        <v>80</v>
      </c>
      <c r="AT273" s="203" t="s">
        <v>71</v>
      </c>
      <c r="AU273" s="203" t="s">
        <v>80</v>
      </c>
      <c r="AY273" s="202" t="s">
        <v>140</v>
      </c>
      <c r="BK273" s="204">
        <f>SUM(BK274:BK286)</f>
        <v>0</v>
      </c>
    </row>
    <row r="274" s="2" customFormat="1" ht="24.15" customHeight="1">
      <c r="A274" s="41"/>
      <c r="B274" s="42"/>
      <c r="C274" s="207" t="s">
        <v>453</v>
      </c>
      <c r="D274" s="207" t="s">
        <v>142</v>
      </c>
      <c r="E274" s="208" t="s">
        <v>490</v>
      </c>
      <c r="F274" s="209" t="s">
        <v>491</v>
      </c>
      <c r="G274" s="210" t="s">
        <v>239</v>
      </c>
      <c r="H274" s="211">
        <v>5.6929999999999996</v>
      </c>
      <c r="I274" s="212"/>
      <c r="J274" s="213">
        <f>ROUND(I274*H274,2)</f>
        <v>0</v>
      </c>
      <c r="K274" s="209" t="s">
        <v>146</v>
      </c>
      <c r="L274" s="47"/>
      <c r="M274" s="214" t="s">
        <v>19</v>
      </c>
      <c r="N274" s="215" t="s">
        <v>43</v>
      </c>
      <c r="O274" s="87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147</v>
      </c>
      <c r="AT274" s="218" t="s">
        <v>142</v>
      </c>
      <c r="AU274" s="218" t="s">
        <v>82</v>
      </c>
      <c r="AY274" s="20" t="s">
        <v>140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80</v>
      </c>
      <c r="BK274" s="219">
        <f>ROUND(I274*H274,2)</f>
        <v>0</v>
      </c>
      <c r="BL274" s="20" t="s">
        <v>147</v>
      </c>
      <c r="BM274" s="218" t="s">
        <v>680</v>
      </c>
    </row>
    <row r="275" s="2" customFormat="1">
      <c r="A275" s="41"/>
      <c r="B275" s="42"/>
      <c r="C275" s="43"/>
      <c r="D275" s="220" t="s">
        <v>149</v>
      </c>
      <c r="E275" s="43"/>
      <c r="F275" s="221" t="s">
        <v>493</v>
      </c>
      <c r="G275" s="43"/>
      <c r="H275" s="43"/>
      <c r="I275" s="222"/>
      <c r="J275" s="43"/>
      <c r="K275" s="43"/>
      <c r="L275" s="47"/>
      <c r="M275" s="223"/>
      <c r="N275" s="224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149</v>
      </c>
      <c r="AU275" s="20" t="s">
        <v>82</v>
      </c>
    </row>
    <row r="276" s="2" customFormat="1" ht="24.15" customHeight="1">
      <c r="A276" s="41"/>
      <c r="B276" s="42"/>
      <c r="C276" s="207" t="s">
        <v>459</v>
      </c>
      <c r="D276" s="207" t="s">
        <v>142</v>
      </c>
      <c r="E276" s="208" t="s">
        <v>495</v>
      </c>
      <c r="F276" s="209" t="s">
        <v>496</v>
      </c>
      <c r="G276" s="210" t="s">
        <v>239</v>
      </c>
      <c r="H276" s="211">
        <v>79.701999999999998</v>
      </c>
      <c r="I276" s="212"/>
      <c r="J276" s="213">
        <f>ROUND(I276*H276,2)</f>
        <v>0</v>
      </c>
      <c r="K276" s="209" t="s">
        <v>146</v>
      </c>
      <c r="L276" s="47"/>
      <c r="M276" s="214" t="s">
        <v>19</v>
      </c>
      <c r="N276" s="215" t="s">
        <v>43</v>
      </c>
      <c r="O276" s="87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147</v>
      </c>
      <c r="AT276" s="218" t="s">
        <v>142</v>
      </c>
      <c r="AU276" s="218" t="s">
        <v>82</v>
      </c>
      <c r="AY276" s="20" t="s">
        <v>140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80</v>
      </c>
      <c r="BK276" s="219">
        <f>ROUND(I276*H276,2)</f>
        <v>0</v>
      </c>
      <c r="BL276" s="20" t="s">
        <v>147</v>
      </c>
      <c r="BM276" s="218" t="s">
        <v>681</v>
      </c>
    </row>
    <row r="277" s="2" customFormat="1">
      <c r="A277" s="41"/>
      <c r="B277" s="42"/>
      <c r="C277" s="43"/>
      <c r="D277" s="220" t="s">
        <v>149</v>
      </c>
      <c r="E277" s="43"/>
      <c r="F277" s="221" t="s">
        <v>498</v>
      </c>
      <c r="G277" s="43"/>
      <c r="H277" s="43"/>
      <c r="I277" s="222"/>
      <c r="J277" s="43"/>
      <c r="K277" s="43"/>
      <c r="L277" s="47"/>
      <c r="M277" s="223"/>
      <c r="N277" s="224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149</v>
      </c>
      <c r="AU277" s="20" t="s">
        <v>82</v>
      </c>
    </row>
    <row r="278" s="14" customFormat="1">
      <c r="A278" s="14"/>
      <c r="B278" s="236"/>
      <c r="C278" s="237"/>
      <c r="D278" s="227" t="s">
        <v>155</v>
      </c>
      <c r="E278" s="238" t="s">
        <v>19</v>
      </c>
      <c r="F278" s="239" t="s">
        <v>682</v>
      </c>
      <c r="G278" s="237"/>
      <c r="H278" s="240">
        <v>79.701999999999998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6" t="s">
        <v>155</v>
      </c>
      <c r="AU278" s="246" t="s">
        <v>82</v>
      </c>
      <c r="AV278" s="14" t="s">
        <v>82</v>
      </c>
      <c r="AW278" s="14" t="s">
        <v>33</v>
      </c>
      <c r="AX278" s="14" t="s">
        <v>80</v>
      </c>
      <c r="AY278" s="246" t="s">
        <v>140</v>
      </c>
    </row>
    <row r="279" s="2" customFormat="1" ht="16.5" customHeight="1">
      <c r="A279" s="41"/>
      <c r="B279" s="42"/>
      <c r="C279" s="207" t="s">
        <v>164</v>
      </c>
      <c r="D279" s="207" t="s">
        <v>142</v>
      </c>
      <c r="E279" s="208" t="s">
        <v>501</v>
      </c>
      <c r="F279" s="209" t="s">
        <v>502</v>
      </c>
      <c r="G279" s="210" t="s">
        <v>239</v>
      </c>
      <c r="H279" s="211">
        <v>5.6929999999999996</v>
      </c>
      <c r="I279" s="212"/>
      <c r="J279" s="213">
        <f>ROUND(I279*H279,2)</f>
        <v>0</v>
      </c>
      <c r="K279" s="209" t="s">
        <v>146</v>
      </c>
      <c r="L279" s="47"/>
      <c r="M279" s="214" t="s">
        <v>19</v>
      </c>
      <c r="N279" s="215" t="s">
        <v>43</v>
      </c>
      <c r="O279" s="87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147</v>
      </c>
      <c r="AT279" s="218" t="s">
        <v>142</v>
      </c>
      <c r="AU279" s="218" t="s">
        <v>82</v>
      </c>
      <c r="AY279" s="20" t="s">
        <v>140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20" t="s">
        <v>80</v>
      </c>
      <c r="BK279" s="219">
        <f>ROUND(I279*H279,2)</f>
        <v>0</v>
      </c>
      <c r="BL279" s="20" t="s">
        <v>147</v>
      </c>
      <c r="BM279" s="218" t="s">
        <v>683</v>
      </c>
    </row>
    <row r="280" s="2" customFormat="1">
      <c r="A280" s="41"/>
      <c r="B280" s="42"/>
      <c r="C280" s="43"/>
      <c r="D280" s="220" t="s">
        <v>149</v>
      </c>
      <c r="E280" s="43"/>
      <c r="F280" s="221" t="s">
        <v>504</v>
      </c>
      <c r="G280" s="43"/>
      <c r="H280" s="43"/>
      <c r="I280" s="222"/>
      <c r="J280" s="43"/>
      <c r="K280" s="43"/>
      <c r="L280" s="47"/>
      <c r="M280" s="223"/>
      <c r="N280" s="224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149</v>
      </c>
      <c r="AU280" s="20" t="s">
        <v>82</v>
      </c>
    </row>
    <row r="281" s="2" customFormat="1" ht="24.15" customHeight="1">
      <c r="A281" s="41"/>
      <c r="B281" s="42"/>
      <c r="C281" s="207" t="s">
        <v>471</v>
      </c>
      <c r="D281" s="207" t="s">
        <v>142</v>
      </c>
      <c r="E281" s="208" t="s">
        <v>506</v>
      </c>
      <c r="F281" s="209" t="s">
        <v>507</v>
      </c>
      <c r="G281" s="210" t="s">
        <v>239</v>
      </c>
      <c r="H281" s="211">
        <v>3.2599999999999998</v>
      </c>
      <c r="I281" s="212"/>
      <c r="J281" s="213">
        <f>ROUND(I281*H281,2)</f>
        <v>0</v>
      </c>
      <c r="K281" s="209" t="s">
        <v>146</v>
      </c>
      <c r="L281" s="47"/>
      <c r="M281" s="214" t="s">
        <v>19</v>
      </c>
      <c r="N281" s="215" t="s">
        <v>43</v>
      </c>
      <c r="O281" s="87"/>
      <c r="P281" s="216">
        <f>O281*H281</f>
        <v>0</v>
      </c>
      <c r="Q281" s="216">
        <v>0</v>
      </c>
      <c r="R281" s="216">
        <f>Q281*H281</f>
        <v>0</v>
      </c>
      <c r="S281" s="216">
        <v>0</v>
      </c>
      <c r="T281" s="21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8" t="s">
        <v>147</v>
      </c>
      <c r="AT281" s="218" t="s">
        <v>142</v>
      </c>
      <c r="AU281" s="218" t="s">
        <v>82</v>
      </c>
      <c r="AY281" s="20" t="s">
        <v>140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20" t="s">
        <v>80</v>
      </c>
      <c r="BK281" s="219">
        <f>ROUND(I281*H281,2)</f>
        <v>0</v>
      </c>
      <c r="BL281" s="20" t="s">
        <v>147</v>
      </c>
      <c r="BM281" s="218" t="s">
        <v>684</v>
      </c>
    </row>
    <row r="282" s="2" customFormat="1">
      <c r="A282" s="41"/>
      <c r="B282" s="42"/>
      <c r="C282" s="43"/>
      <c r="D282" s="220" t="s">
        <v>149</v>
      </c>
      <c r="E282" s="43"/>
      <c r="F282" s="221" t="s">
        <v>509</v>
      </c>
      <c r="G282" s="43"/>
      <c r="H282" s="43"/>
      <c r="I282" s="222"/>
      <c r="J282" s="43"/>
      <c r="K282" s="43"/>
      <c r="L282" s="47"/>
      <c r="M282" s="223"/>
      <c r="N282" s="224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149</v>
      </c>
      <c r="AU282" s="20" t="s">
        <v>82</v>
      </c>
    </row>
    <row r="283" s="14" customFormat="1">
      <c r="A283" s="14"/>
      <c r="B283" s="236"/>
      <c r="C283" s="237"/>
      <c r="D283" s="227" t="s">
        <v>155</v>
      </c>
      <c r="E283" s="238" t="s">
        <v>19</v>
      </c>
      <c r="F283" s="239" t="s">
        <v>685</v>
      </c>
      <c r="G283" s="237"/>
      <c r="H283" s="240">
        <v>3.2599999999999998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6" t="s">
        <v>155</v>
      </c>
      <c r="AU283" s="246" t="s">
        <v>82</v>
      </c>
      <c r="AV283" s="14" t="s">
        <v>82</v>
      </c>
      <c r="AW283" s="14" t="s">
        <v>33</v>
      </c>
      <c r="AX283" s="14" t="s">
        <v>80</v>
      </c>
      <c r="AY283" s="246" t="s">
        <v>140</v>
      </c>
    </row>
    <row r="284" s="2" customFormat="1" ht="24.15" customHeight="1">
      <c r="A284" s="41"/>
      <c r="B284" s="42"/>
      <c r="C284" s="207" t="s">
        <v>475</v>
      </c>
      <c r="D284" s="207" t="s">
        <v>142</v>
      </c>
      <c r="E284" s="208" t="s">
        <v>517</v>
      </c>
      <c r="F284" s="209" t="s">
        <v>518</v>
      </c>
      <c r="G284" s="210" t="s">
        <v>239</v>
      </c>
      <c r="H284" s="211">
        <v>2.4329999999999998</v>
      </c>
      <c r="I284" s="212"/>
      <c r="J284" s="213">
        <f>ROUND(I284*H284,2)</f>
        <v>0</v>
      </c>
      <c r="K284" s="209" t="s">
        <v>146</v>
      </c>
      <c r="L284" s="47"/>
      <c r="M284" s="214" t="s">
        <v>19</v>
      </c>
      <c r="N284" s="215" t="s">
        <v>43</v>
      </c>
      <c r="O284" s="87"/>
      <c r="P284" s="216">
        <f>O284*H284</f>
        <v>0</v>
      </c>
      <c r="Q284" s="216">
        <v>0</v>
      </c>
      <c r="R284" s="216">
        <f>Q284*H284</f>
        <v>0</v>
      </c>
      <c r="S284" s="216">
        <v>0</v>
      </c>
      <c r="T284" s="21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8" t="s">
        <v>147</v>
      </c>
      <c r="AT284" s="218" t="s">
        <v>142</v>
      </c>
      <c r="AU284" s="218" t="s">
        <v>82</v>
      </c>
      <c r="AY284" s="20" t="s">
        <v>140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20" t="s">
        <v>80</v>
      </c>
      <c r="BK284" s="219">
        <f>ROUND(I284*H284,2)</f>
        <v>0</v>
      </c>
      <c r="BL284" s="20" t="s">
        <v>147</v>
      </c>
      <c r="BM284" s="218" t="s">
        <v>686</v>
      </c>
    </row>
    <row r="285" s="2" customFormat="1">
      <c r="A285" s="41"/>
      <c r="B285" s="42"/>
      <c r="C285" s="43"/>
      <c r="D285" s="220" t="s">
        <v>149</v>
      </c>
      <c r="E285" s="43"/>
      <c r="F285" s="221" t="s">
        <v>520</v>
      </c>
      <c r="G285" s="43"/>
      <c r="H285" s="43"/>
      <c r="I285" s="222"/>
      <c r="J285" s="43"/>
      <c r="K285" s="43"/>
      <c r="L285" s="47"/>
      <c r="M285" s="223"/>
      <c r="N285" s="22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149</v>
      </c>
      <c r="AU285" s="20" t="s">
        <v>82</v>
      </c>
    </row>
    <row r="286" s="14" customFormat="1">
      <c r="A286" s="14"/>
      <c r="B286" s="236"/>
      <c r="C286" s="237"/>
      <c r="D286" s="227" t="s">
        <v>155</v>
      </c>
      <c r="E286" s="238" t="s">
        <v>19</v>
      </c>
      <c r="F286" s="239" t="s">
        <v>687</v>
      </c>
      <c r="G286" s="237"/>
      <c r="H286" s="240">
        <v>2.4329999999999998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6" t="s">
        <v>155</v>
      </c>
      <c r="AU286" s="246" t="s">
        <v>82</v>
      </c>
      <c r="AV286" s="14" t="s">
        <v>82</v>
      </c>
      <c r="AW286" s="14" t="s">
        <v>33</v>
      </c>
      <c r="AX286" s="14" t="s">
        <v>80</v>
      </c>
      <c r="AY286" s="246" t="s">
        <v>140</v>
      </c>
    </row>
    <row r="287" s="12" customFormat="1" ht="22.8" customHeight="1">
      <c r="A287" s="12"/>
      <c r="B287" s="191"/>
      <c r="C287" s="192"/>
      <c r="D287" s="193" t="s">
        <v>71</v>
      </c>
      <c r="E287" s="205" t="s">
        <v>522</v>
      </c>
      <c r="F287" s="205" t="s">
        <v>523</v>
      </c>
      <c r="G287" s="192"/>
      <c r="H287" s="192"/>
      <c r="I287" s="195"/>
      <c r="J287" s="206">
        <f>BK287</f>
        <v>0</v>
      </c>
      <c r="K287" s="192"/>
      <c r="L287" s="197"/>
      <c r="M287" s="198"/>
      <c r="N287" s="199"/>
      <c r="O287" s="199"/>
      <c r="P287" s="200">
        <f>SUM(P288:P289)</f>
        <v>0</v>
      </c>
      <c r="Q287" s="199"/>
      <c r="R287" s="200">
        <f>SUM(R288:R289)</f>
        <v>0</v>
      </c>
      <c r="S287" s="199"/>
      <c r="T287" s="201">
        <f>SUM(T288:T289)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2" t="s">
        <v>80</v>
      </c>
      <c r="AT287" s="203" t="s">
        <v>71</v>
      </c>
      <c r="AU287" s="203" t="s">
        <v>80</v>
      </c>
      <c r="AY287" s="202" t="s">
        <v>140</v>
      </c>
      <c r="BK287" s="204">
        <f>SUM(BK288:BK289)</f>
        <v>0</v>
      </c>
    </row>
    <row r="288" s="2" customFormat="1" ht="24.15" customHeight="1">
      <c r="A288" s="41"/>
      <c r="B288" s="42"/>
      <c r="C288" s="207" t="s">
        <v>479</v>
      </c>
      <c r="D288" s="207" t="s">
        <v>142</v>
      </c>
      <c r="E288" s="208" t="s">
        <v>525</v>
      </c>
      <c r="F288" s="209" t="s">
        <v>526</v>
      </c>
      <c r="G288" s="210" t="s">
        <v>239</v>
      </c>
      <c r="H288" s="211">
        <v>73.072999999999993</v>
      </c>
      <c r="I288" s="212"/>
      <c r="J288" s="213">
        <f>ROUND(I288*H288,2)</f>
        <v>0</v>
      </c>
      <c r="K288" s="209" t="s">
        <v>146</v>
      </c>
      <c r="L288" s="47"/>
      <c r="M288" s="214" t="s">
        <v>19</v>
      </c>
      <c r="N288" s="215" t="s">
        <v>43</v>
      </c>
      <c r="O288" s="87"/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8" t="s">
        <v>147</v>
      </c>
      <c r="AT288" s="218" t="s">
        <v>142</v>
      </c>
      <c r="AU288" s="218" t="s">
        <v>82</v>
      </c>
      <c r="AY288" s="20" t="s">
        <v>140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20" t="s">
        <v>80</v>
      </c>
      <c r="BK288" s="219">
        <f>ROUND(I288*H288,2)</f>
        <v>0</v>
      </c>
      <c r="BL288" s="20" t="s">
        <v>147</v>
      </c>
      <c r="BM288" s="218" t="s">
        <v>688</v>
      </c>
    </row>
    <row r="289" s="2" customFormat="1">
      <c r="A289" s="41"/>
      <c r="B289" s="42"/>
      <c r="C289" s="43"/>
      <c r="D289" s="220" t="s">
        <v>149</v>
      </c>
      <c r="E289" s="43"/>
      <c r="F289" s="221" t="s">
        <v>528</v>
      </c>
      <c r="G289" s="43"/>
      <c r="H289" s="43"/>
      <c r="I289" s="222"/>
      <c r="J289" s="43"/>
      <c r="K289" s="43"/>
      <c r="L289" s="47"/>
      <c r="M289" s="223"/>
      <c r="N289" s="224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149</v>
      </c>
      <c r="AU289" s="20" t="s">
        <v>82</v>
      </c>
    </row>
    <row r="290" s="12" customFormat="1" ht="25.92" customHeight="1">
      <c r="A290" s="12"/>
      <c r="B290" s="191"/>
      <c r="C290" s="192"/>
      <c r="D290" s="193" t="s">
        <v>71</v>
      </c>
      <c r="E290" s="194" t="s">
        <v>529</v>
      </c>
      <c r="F290" s="194" t="s">
        <v>530</v>
      </c>
      <c r="G290" s="192"/>
      <c r="H290" s="192"/>
      <c r="I290" s="195"/>
      <c r="J290" s="196">
        <f>BK290</f>
        <v>0</v>
      </c>
      <c r="K290" s="192"/>
      <c r="L290" s="197"/>
      <c r="M290" s="198"/>
      <c r="N290" s="199"/>
      <c r="O290" s="199"/>
      <c r="P290" s="200">
        <f>P291+P299+P307</f>
        <v>0</v>
      </c>
      <c r="Q290" s="199"/>
      <c r="R290" s="200">
        <f>R291+R299+R307</f>
        <v>0</v>
      </c>
      <c r="S290" s="199"/>
      <c r="T290" s="201">
        <f>T291+T299+T307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2" t="s">
        <v>169</v>
      </c>
      <c r="AT290" s="203" t="s">
        <v>71</v>
      </c>
      <c r="AU290" s="203" t="s">
        <v>72</v>
      </c>
      <c r="AY290" s="202" t="s">
        <v>140</v>
      </c>
      <c r="BK290" s="204">
        <f>BK291+BK299+BK307</f>
        <v>0</v>
      </c>
    </row>
    <row r="291" s="12" customFormat="1" ht="22.8" customHeight="1">
      <c r="A291" s="12"/>
      <c r="B291" s="191"/>
      <c r="C291" s="192"/>
      <c r="D291" s="193" t="s">
        <v>71</v>
      </c>
      <c r="E291" s="205" t="s">
        <v>531</v>
      </c>
      <c r="F291" s="205" t="s">
        <v>532</v>
      </c>
      <c r="G291" s="192"/>
      <c r="H291" s="192"/>
      <c r="I291" s="195"/>
      <c r="J291" s="206">
        <f>BK291</f>
        <v>0</v>
      </c>
      <c r="K291" s="192"/>
      <c r="L291" s="197"/>
      <c r="M291" s="198"/>
      <c r="N291" s="199"/>
      <c r="O291" s="199"/>
      <c r="P291" s="200">
        <f>SUM(P292:P298)</f>
        <v>0</v>
      </c>
      <c r="Q291" s="199"/>
      <c r="R291" s="200">
        <f>SUM(R292:R298)</f>
        <v>0</v>
      </c>
      <c r="S291" s="199"/>
      <c r="T291" s="201">
        <f>SUM(T292:T298)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2" t="s">
        <v>169</v>
      </c>
      <c r="AT291" s="203" t="s">
        <v>71</v>
      </c>
      <c r="AU291" s="203" t="s">
        <v>80</v>
      </c>
      <c r="AY291" s="202" t="s">
        <v>140</v>
      </c>
      <c r="BK291" s="204">
        <f>SUM(BK292:BK298)</f>
        <v>0</v>
      </c>
    </row>
    <row r="292" s="2" customFormat="1" ht="16.5" customHeight="1">
      <c r="A292" s="41"/>
      <c r="B292" s="42"/>
      <c r="C292" s="207" t="s">
        <v>483</v>
      </c>
      <c r="D292" s="207" t="s">
        <v>142</v>
      </c>
      <c r="E292" s="208" t="s">
        <v>534</v>
      </c>
      <c r="F292" s="209" t="s">
        <v>535</v>
      </c>
      <c r="G292" s="210" t="s">
        <v>536</v>
      </c>
      <c r="H292" s="211">
        <v>10</v>
      </c>
      <c r="I292" s="212"/>
      <c r="J292" s="213">
        <f>ROUND(I292*H292,2)</f>
        <v>0</v>
      </c>
      <c r="K292" s="209" t="s">
        <v>19</v>
      </c>
      <c r="L292" s="47"/>
      <c r="M292" s="214" t="s">
        <v>19</v>
      </c>
      <c r="N292" s="215" t="s">
        <v>43</v>
      </c>
      <c r="O292" s="87"/>
      <c r="P292" s="216">
        <f>O292*H292</f>
        <v>0</v>
      </c>
      <c r="Q292" s="216">
        <v>0</v>
      </c>
      <c r="R292" s="216">
        <f>Q292*H292</f>
        <v>0</v>
      </c>
      <c r="S292" s="216">
        <v>0</v>
      </c>
      <c r="T292" s="21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8" t="s">
        <v>537</v>
      </c>
      <c r="AT292" s="218" t="s">
        <v>142</v>
      </c>
      <c r="AU292" s="218" t="s">
        <v>82</v>
      </c>
      <c r="AY292" s="20" t="s">
        <v>140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20" t="s">
        <v>80</v>
      </c>
      <c r="BK292" s="219">
        <f>ROUND(I292*H292,2)</f>
        <v>0</v>
      </c>
      <c r="BL292" s="20" t="s">
        <v>537</v>
      </c>
      <c r="BM292" s="218" t="s">
        <v>689</v>
      </c>
    </row>
    <row r="293" s="13" customFormat="1">
      <c r="A293" s="13"/>
      <c r="B293" s="225"/>
      <c r="C293" s="226"/>
      <c r="D293" s="227" t="s">
        <v>155</v>
      </c>
      <c r="E293" s="228" t="s">
        <v>19</v>
      </c>
      <c r="F293" s="229" t="s">
        <v>539</v>
      </c>
      <c r="G293" s="226"/>
      <c r="H293" s="228" t="s">
        <v>19</v>
      </c>
      <c r="I293" s="230"/>
      <c r="J293" s="226"/>
      <c r="K293" s="226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155</v>
      </c>
      <c r="AU293" s="235" t="s">
        <v>82</v>
      </c>
      <c r="AV293" s="13" t="s">
        <v>80</v>
      </c>
      <c r="AW293" s="13" t="s">
        <v>33</v>
      </c>
      <c r="AX293" s="13" t="s">
        <v>72</v>
      </c>
      <c r="AY293" s="235" t="s">
        <v>140</v>
      </c>
    </row>
    <row r="294" s="14" customFormat="1">
      <c r="A294" s="14"/>
      <c r="B294" s="236"/>
      <c r="C294" s="237"/>
      <c r="D294" s="227" t="s">
        <v>155</v>
      </c>
      <c r="E294" s="238" t="s">
        <v>19</v>
      </c>
      <c r="F294" s="239" t="s">
        <v>211</v>
      </c>
      <c r="G294" s="237"/>
      <c r="H294" s="240">
        <v>10</v>
      </c>
      <c r="I294" s="241"/>
      <c r="J294" s="237"/>
      <c r="K294" s="237"/>
      <c r="L294" s="242"/>
      <c r="M294" s="243"/>
      <c r="N294" s="244"/>
      <c r="O294" s="244"/>
      <c r="P294" s="244"/>
      <c r="Q294" s="244"/>
      <c r="R294" s="244"/>
      <c r="S294" s="244"/>
      <c r="T294" s="24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6" t="s">
        <v>155</v>
      </c>
      <c r="AU294" s="246" t="s">
        <v>82</v>
      </c>
      <c r="AV294" s="14" t="s">
        <v>82</v>
      </c>
      <c r="AW294" s="14" t="s">
        <v>33</v>
      </c>
      <c r="AX294" s="14" t="s">
        <v>80</v>
      </c>
      <c r="AY294" s="246" t="s">
        <v>140</v>
      </c>
    </row>
    <row r="295" s="2" customFormat="1" ht="16.5" customHeight="1">
      <c r="A295" s="41"/>
      <c r="B295" s="42"/>
      <c r="C295" s="207" t="s">
        <v>489</v>
      </c>
      <c r="D295" s="207" t="s">
        <v>142</v>
      </c>
      <c r="E295" s="208" t="s">
        <v>541</v>
      </c>
      <c r="F295" s="209" t="s">
        <v>542</v>
      </c>
      <c r="G295" s="210" t="s">
        <v>536</v>
      </c>
      <c r="H295" s="211">
        <v>10</v>
      </c>
      <c r="I295" s="212"/>
      <c r="J295" s="213">
        <f>ROUND(I295*H295,2)</f>
        <v>0</v>
      </c>
      <c r="K295" s="209" t="s">
        <v>19</v>
      </c>
      <c r="L295" s="47"/>
      <c r="M295" s="214" t="s">
        <v>19</v>
      </c>
      <c r="N295" s="215" t="s">
        <v>43</v>
      </c>
      <c r="O295" s="87"/>
      <c r="P295" s="216">
        <f>O295*H295</f>
        <v>0</v>
      </c>
      <c r="Q295" s="216">
        <v>0</v>
      </c>
      <c r="R295" s="216">
        <f>Q295*H295</f>
        <v>0</v>
      </c>
      <c r="S295" s="216">
        <v>0</v>
      </c>
      <c r="T295" s="21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8" t="s">
        <v>537</v>
      </c>
      <c r="AT295" s="218" t="s">
        <v>142</v>
      </c>
      <c r="AU295" s="218" t="s">
        <v>82</v>
      </c>
      <c r="AY295" s="20" t="s">
        <v>140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20" t="s">
        <v>80</v>
      </c>
      <c r="BK295" s="219">
        <f>ROUND(I295*H295,2)</f>
        <v>0</v>
      </c>
      <c r="BL295" s="20" t="s">
        <v>537</v>
      </c>
      <c r="BM295" s="218" t="s">
        <v>690</v>
      </c>
    </row>
    <row r="296" s="2" customFormat="1" ht="16.5" customHeight="1">
      <c r="A296" s="41"/>
      <c r="B296" s="42"/>
      <c r="C296" s="207" t="s">
        <v>494</v>
      </c>
      <c r="D296" s="207" t="s">
        <v>142</v>
      </c>
      <c r="E296" s="208" t="s">
        <v>545</v>
      </c>
      <c r="F296" s="209" t="s">
        <v>546</v>
      </c>
      <c r="G296" s="210" t="s">
        <v>536</v>
      </c>
      <c r="H296" s="211">
        <v>10</v>
      </c>
      <c r="I296" s="212"/>
      <c r="J296" s="213">
        <f>ROUND(I296*H296,2)</f>
        <v>0</v>
      </c>
      <c r="K296" s="209" t="s">
        <v>19</v>
      </c>
      <c r="L296" s="47"/>
      <c r="M296" s="214" t="s">
        <v>19</v>
      </c>
      <c r="N296" s="215" t="s">
        <v>43</v>
      </c>
      <c r="O296" s="87"/>
      <c r="P296" s="216">
        <f>O296*H296</f>
        <v>0</v>
      </c>
      <c r="Q296" s="216">
        <v>0</v>
      </c>
      <c r="R296" s="216">
        <f>Q296*H296</f>
        <v>0</v>
      </c>
      <c r="S296" s="216">
        <v>0</v>
      </c>
      <c r="T296" s="21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537</v>
      </c>
      <c r="AT296" s="218" t="s">
        <v>142</v>
      </c>
      <c r="AU296" s="218" t="s">
        <v>82</v>
      </c>
      <c r="AY296" s="20" t="s">
        <v>140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80</v>
      </c>
      <c r="BK296" s="219">
        <f>ROUND(I296*H296,2)</f>
        <v>0</v>
      </c>
      <c r="BL296" s="20" t="s">
        <v>537</v>
      </c>
      <c r="BM296" s="218" t="s">
        <v>691</v>
      </c>
    </row>
    <row r="297" s="13" customFormat="1">
      <c r="A297" s="13"/>
      <c r="B297" s="225"/>
      <c r="C297" s="226"/>
      <c r="D297" s="227" t="s">
        <v>155</v>
      </c>
      <c r="E297" s="228" t="s">
        <v>19</v>
      </c>
      <c r="F297" s="229" t="s">
        <v>548</v>
      </c>
      <c r="G297" s="226"/>
      <c r="H297" s="228" t="s">
        <v>19</v>
      </c>
      <c r="I297" s="230"/>
      <c r="J297" s="226"/>
      <c r="K297" s="226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155</v>
      </c>
      <c r="AU297" s="235" t="s">
        <v>82</v>
      </c>
      <c r="AV297" s="13" t="s">
        <v>80</v>
      </c>
      <c r="AW297" s="13" t="s">
        <v>33</v>
      </c>
      <c r="AX297" s="13" t="s">
        <v>72</v>
      </c>
      <c r="AY297" s="235" t="s">
        <v>140</v>
      </c>
    </row>
    <row r="298" s="14" customFormat="1">
      <c r="A298" s="14"/>
      <c r="B298" s="236"/>
      <c r="C298" s="237"/>
      <c r="D298" s="227" t="s">
        <v>155</v>
      </c>
      <c r="E298" s="238" t="s">
        <v>19</v>
      </c>
      <c r="F298" s="239" t="s">
        <v>211</v>
      </c>
      <c r="G298" s="237"/>
      <c r="H298" s="240">
        <v>10</v>
      </c>
      <c r="I298" s="241"/>
      <c r="J298" s="237"/>
      <c r="K298" s="237"/>
      <c r="L298" s="242"/>
      <c r="M298" s="243"/>
      <c r="N298" s="244"/>
      <c r="O298" s="244"/>
      <c r="P298" s="244"/>
      <c r="Q298" s="244"/>
      <c r="R298" s="244"/>
      <c r="S298" s="244"/>
      <c r="T298" s="24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6" t="s">
        <v>155</v>
      </c>
      <c r="AU298" s="246" t="s">
        <v>82</v>
      </c>
      <c r="AV298" s="14" t="s">
        <v>82</v>
      </c>
      <c r="AW298" s="14" t="s">
        <v>33</v>
      </c>
      <c r="AX298" s="14" t="s">
        <v>80</v>
      </c>
      <c r="AY298" s="246" t="s">
        <v>140</v>
      </c>
    </row>
    <row r="299" s="12" customFormat="1" ht="22.8" customHeight="1">
      <c r="A299" s="12"/>
      <c r="B299" s="191"/>
      <c r="C299" s="192"/>
      <c r="D299" s="193" t="s">
        <v>71</v>
      </c>
      <c r="E299" s="205" t="s">
        <v>549</v>
      </c>
      <c r="F299" s="205" t="s">
        <v>550</v>
      </c>
      <c r="G299" s="192"/>
      <c r="H299" s="192"/>
      <c r="I299" s="195"/>
      <c r="J299" s="206">
        <f>BK299</f>
        <v>0</v>
      </c>
      <c r="K299" s="192"/>
      <c r="L299" s="197"/>
      <c r="M299" s="198"/>
      <c r="N299" s="199"/>
      <c r="O299" s="199"/>
      <c r="P299" s="200">
        <f>SUM(P300:P306)</f>
        <v>0</v>
      </c>
      <c r="Q299" s="199"/>
      <c r="R299" s="200">
        <f>SUM(R300:R306)</f>
        <v>0</v>
      </c>
      <c r="S299" s="199"/>
      <c r="T299" s="201">
        <f>SUM(T300:T306)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2" t="s">
        <v>169</v>
      </c>
      <c r="AT299" s="203" t="s">
        <v>71</v>
      </c>
      <c r="AU299" s="203" t="s">
        <v>80</v>
      </c>
      <c r="AY299" s="202" t="s">
        <v>140</v>
      </c>
      <c r="BK299" s="204">
        <f>SUM(BK300:BK306)</f>
        <v>0</v>
      </c>
    </row>
    <row r="300" s="2" customFormat="1" ht="16.5" customHeight="1">
      <c r="A300" s="41"/>
      <c r="B300" s="42"/>
      <c r="C300" s="207" t="s">
        <v>500</v>
      </c>
      <c r="D300" s="207" t="s">
        <v>142</v>
      </c>
      <c r="E300" s="208" t="s">
        <v>552</v>
      </c>
      <c r="F300" s="209" t="s">
        <v>553</v>
      </c>
      <c r="G300" s="210" t="s">
        <v>467</v>
      </c>
      <c r="H300" s="211">
        <v>1</v>
      </c>
      <c r="I300" s="212"/>
      <c r="J300" s="213">
        <f>ROUND(I300*H300,2)</f>
        <v>0</v>
      </c>
      <c r="K300" s="209" t="s">
        <v>19</v>
      </c>
      <c r="L300" s="47"/>
      <c r="M300" s="214" t="s">
        <v>19</v>
      </c>
      <c r="N300" s="215" t="s">
        <v>43</v>
      </c>
      <c r="O300" s="87"/>
      <c r="P300" s="216">
        <f>O300*H300</f>
        <v>0</v>
      </c>
      <c r="Q300" s="216">
        <v>0</v>
      </c>
      <c r="R300" s="216">
        <f>Q300*H300</f>
        <v>0</v>
      </c>
      <c r="S300" s="216">
        <v>0</v>
      </c>
      <c r="T300" s="217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8" t="s">
        <v>537</v>
      </c>
      <c r="AT300" s="218" t="s">
        <v>142</v>
      </c>
      <c r="AU300" s="218" t="s">
        <v>82</v>
      </c>
      <c r="AY300" s="20" t="s">
        <v>140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20" t="s">
        <v>80</v>
      </c>
      <c r="BK300" s="219">
        <f>ROUND(I300*H300,2)</f>
        <v>0</v>
      </c>
      <c r="BL300" s="20" t="s">
        <v>537</v>
      </c>
      <c r="BM300" s="218" t="s">
        <v>692</v>
      </c>
    </row>
    <row r="301" s="2" customFormat="1" ht="16.5" customHeight="1">
      <c r="A301" s="41"/>
      <c r="B301" s="42"/>
      <c r="C301" s="207" t="s">
        <v>505</v>
      </c>
      <c r="D301" s="207" t="s">
        <v>142</v>
      </c>
      <c r="E301" s="208" t="s">
        <v>556</v>
      </c>
      <c r="F301" s="209" t="s">
        <v>557</v>
      </c>
      <c r="G301" s="210" t="s">
        <v>558</v>
      </c>
      <c r="H301" s="211">
        <v>1</v>
      </c>
      <c r="I301" s="212"/>
      <c r="J301" s="213">
        <f>ROUND(I301*H301,2)</f>
        <v>0</v>
      </c>
      <c r="K301" s="209" t="s">
        <v>19</v>
      </c>
      <c r="L301" s="47"/>
      <c r="M301" s="214" t="s">
        <v>19</v>
      </c>
      <c r="N301" s="215" t="s">
        <v>43</v>
      </c>
      <c r="O301" s="87"/>
      <c r="P301" s="216">
        <f>O301*H301</f>
        <v>0</v>
      </c>
      <c r="Q301" s="216">
        <v>0</v>
      </c>
      <c r="R301" s="216">
        <f>Q301*H301</f>
        <v>0</v>
      </c>
      <c r="S301" s="216">
        <v>0</v>
      </c>
      <c r="T301" s="217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18" t="s">
        <v>537</v>
      </c>
      <c r="AT301" s="218" t="s">
        <v>142</v>
      </c>
      <c r="AU301" s="218" t="s">
        <v>82</v>
      </c>
      <c r="AY301" s="20" t="s">
        <v>140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20" t="s">
        <v>80</v>
      </c>
      <c r="BK301" s="219">
        <f>ROUND(I301*H301,2)</f>
        <v>0</v>
      </c>
      <c r="BL301" s="20" t="s">
        <v>537</v>
      </c>
      <c r="BM301" s="218" t="s">
        <v>693</v>
      </c>
    </row>
    <row r="302" s="14" customFormat="1">
      <c r="A302" s="14"/>
      <c r="B302" s="236"/>
      <c r="C302" s="237"/>
      <c r="D302" s="227" t="s">
        <v>155</v>
      </c>
      <c r="E302" s="238" t="s">
        <v>19</v>
      </c>
      <c r="F302" s="239" t="s">
        <v>80</v>
      </c>
      <c r="G302" s="237"/>
      <c r="H302" s="240">
        <v>1</v>
      </c>
      <c r="I302" s="241"/>
      <c r="J302" s="237"/>
      <c r="K302" s="237"/>
      <c r="L302" s="242"/>
      <c r="M302" s="243"/>
      <c r="N302" s="244"/>
      <c r="O302" s="244"/>
      <c r="P302" s="244"/>
      <c r="Q302" s="244"/>
      <c r="R302" s="244"/>
      <c r="S302" s="244"/>
      <c r="T302" s="24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6" t="s">
        <v>155</v>
      </c>
      <c r="AU302" s="246" t="s">
        <v>82</v>
      </c>
      <c r="AV302" s="14" t="s">
        <v>82</v>
      </c>
      <c r="AW302" s="14" t="s">
        <v>33</v>
      </c>
      <c r="AX302" s="14" t="s">
        <v>80</v>
      </c>
      <c r="AY302" s="246" t="s">
        <v>140</v>
      </c>
    </row>
    <row r="303" s="2" customFormat="1" ht="16.5" customHeight="1">
      <c r="A303" s="41"/>
      <c r="B303" s="42"/>
      <c r="C303" s="207" t="s">
        <v>511</v>
      </c>
      <c r="D303" s="207" t="s">
        <v>142</v>
      </c>
      <c r="E303" s="208" t="s">
        <v>561</v>
      </c>
      <c r="F303" s="209" t="s">
        <v>562</v>
      </c>
      <c r="G303" s="210" t="s">
        <v>558</v>
      </c>
      <c r="H303" s="211">
        <v>1</v>
      </c>
      <c r="I303" s="212"/>
      <c r="J303" s="213">
        <f>ROUND(I303*H303,2)</f>
        <v>0</v>
      </c>
      <c r="K303" s="209" t="s">
        <v>19</v>
      </c>
      <c r="L303" s="47"/>
      <c r="M303" s="214" t="s">
        <v>19</v>
      </c>
      <c r="N303" s="215" t="s">
        <v>43</v>
      </c>
      <c r="O303" s="87"/>
      <c r="P303" s="216">
        <f>O303*H303</f>
        <v>0</v>
      </c>
      <c r="Q303" s="216">
        <v>0</v>
      </c>
      <c r="R303" s="216">
        <f>Q303*H303</f>
        <v>0</v>
      </c>
      <c r="S303" s="216">
        <v>0</v>
      </c>
      <c r="T303" s="217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8" t="s">
        <v>537</v>
      </c>
      <c r="AT303" s="218" t="s">
        <v>142</v>
      </c>
      <c r="AU303" s="218" t="s">
        <v>82</v>
      </c>
      <c r="AY303" s="20" t="s">
        <v>140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20" t="s">
        <v>80</v>
      </c>
      <c r="BK303" s="219">
        <f>ROUND(I303*H303,2)</f>
        <v>0</v>
      </c>
      <c r="BL303" s="20" t="s">
        <v>537</v>
      </c>
      <c r="BM303" s="218" t="s">
        <v>694</v>
      </c>
    </row>
    <row r="304" s="13" customFormat="1">
      <c r="A304" s="13"/>
      <c r="B304" s="225"/>
      <c r="C304" s="226"/>
      <c r="D304" s="227" t="s">
        <v>155</v>
      </c>
      <c r="E304" s="228" t="s">
        <v>19</v>
      </c>
      <c r="F304" s="229" t="s">
        <v>564</v>
      </c>
      <c r="G304" s="226"/>
      <c r="H304" s="228" t="s">
        <v>19</v>
      </c>
      <c r="I304" s="230"/>
      <c r="J304" s="226"/>
      <c r="K304" s="226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155</v>
      </c>
      <c r="AU304" s="235" t="s">
        <v>82</v>
      </c>
      <c r="AV304" s="13" t="s">
        <v>80</v>
      </c>
      <c r="AW304" s="13" t="s">
        <v>33</v>
      </c>
      <c r="AX304" s="13" t="s">
        <v>72</v>
      </c>
      <c r="AY304" s="235" t="s">
        <v>140</v>
      </c>
    </row>
    <row r="305" s="14" customFormat="1">
      <c r="A305" s="14"/>
      <c r="B305" s="236"/>
      <c r="C305" s="237"/>
      <c r="D305" s="227" t="s">
        <v>155</v>
      </c>
      <c r="E305" s="238" t="s">
        <v>19</v>
      </c>
      <c r="F305" s="239" t="s">
        <v>80</v>
      </c>
      <c r="G305" s="237"/>
      <c r="H305" s="240">
        <v>1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6" t="s">
        <v>155</v>
      </c>
      <c r="AU305" s="246" t="s">
        <v>82</v>
      </c>
      <c r="AV305" s="14" t="s">
        <v>82</v>
      </c>
      <c r="AW305" s="14" t="s">
        <v>33</v>
      </c>
      <c r="AX305" s="14" t="s">
        <v>80</v>
      </c>
      <c r="AY305" s="246" t="s">
        <v>140</v>
      </c>
    </row>
    <row r="306" s="2" customFormat="1" ht="16.5" customHeight="1">
      <c r="A306" s="41"/>
      <c r="B306" s="42"/>
      <c r="C306" s="207" t="s">
        <v>516</v>
      </c>
      <c r="D306" s="207" t="s">
        <v>142</v>
      </c>
      <c r="E306" s="208" t="s">
        <v>566</v>
      </c>
      <c r="F306" s="209" t="s">
        <v>567</v>
      </c>
      <c r="G306" s="210" t="s">
        <v>380</v>
      </c>
      <c r="H306" s="211">
        <v>1</v>
      </c>
      <c r="I306" s="212"/>
      <c r="J306" s="213">
        <f>ROUND(I306*H306,2)</f>
        <v>0</v>
      </c>
      <c r="K306" s="209" t="s">
        <v>19</v>
      </c>
      <c r="L306" s="47"/>
      <c r="M306" s="214" t="s">
        <v>19</v>
      </c>
      <c r="N306" s="215" t="s">
        <v>43</v>
      </c>
      <c r="O306" s="87"/>
      <c r="P306" s="216">
        <f>O306*H306</f>
        <v>0</v>
      </c>
      <c r="Q306" s="216">
        <v>0</v>
      </c>
      <c r="R306" s="216">
        <f>Q306*H306</f>
        <v>0</v>
      </c>
      <c r="S306" s="216">
        <v>0</v>
      </c>
      <c r="T306" s="217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8" t="s">
        <v>537</v>
      </c>
      <c r="AT306" s="218" t="s">
        <v>142</v>
      </c>
      <c r="AU306" s="218" t="s">
        <v>82</v>
      </c>
      <c r="AY306" s="20" t="s">
        <v>140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20" t="s">
        <v>80</v>
      </c>
      <c r="BK306" s="219">
        <f>ROUND(I306*H306,2)</f>
        <v>0</v>
      </c>
      <c r="BL306" s="20" t="s">
        <v>537</v>
      </c>
      <c r="BM306" s="218" t="s">
        <v>695</v>
      </c>
    </row>
    <row r="307" s="12" customFormat="1" ht="22.8" customHeight="1">
      <c r="A307" s="12"/>
      <c r="B307" s="191"/>
      <c r="C307" s="192"/>
      <c r="D307" s="193" t="s">
        <v>71</v>
      </c>
      <c r="E307" s="205" t="s">
        <v>569</v>
      </c>
      <c r="F307" s="205" t="s">
        <v>570</v>
      </c>
      <c r="G307" s="192"/>
      <c r="H307" s="192"/>
      <c r="I307" s="195"/>
      <c r="J307" s="206">
        <f>BK307</f>
        <v>0</v>
      </c>
      <c r="K307" s="192"/>
      <c r="L307" s="197"/>
      <c r="M307" s="198"/>
      <c r="N307" s="199"/>
      <c r="O307" s="199"/>
      <c r="P307" s="200">
        <f>P308</f>
        <v>0</v>
      </c>
      <c r="Q307" s="199"/>
      <c r="R307" s="200">
        <f>R308</f>
        <v>0</v>
      </c>
      <c r="S307" s="199"/>
      <c r="T307" s="201">
        <f>T308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02" t="s">
        <v>169</v>
      </c>
      <c r="AT307" s="203" t="s">
        <v>71</v>
      </c>
      <c r="AU307" s="203" t="s">
        <v>80</v>
      </c>
      <c r="AY307" s="202" t="s">
        <v>140</v>
      </c>
      <c r="BK307" s="204">
        <f>BK308</f>
        <v>0</v>
      </c>
    </row>
    <row r="308" s="2" customFormat="1" ht="16.5" customHeight="1">
      <c r="A308" s="41"/>
      <c r="B308" s="42"/>
      <c r="C308" s="207" t="s">
        <v>524</v>
      </c>
      <c r="D308" s="207" t="s">
        <v>142</v>
      </c>
      <c r="E308" s="208" t="s">
        <v>572</v>
      </c>
      <c r="F308" s="209" t="s">
        <v>573</v>
      </c>
      <c r="G308" s="210" t="s">
        <v>467</v>
      </c>
      <c r="H308" s="211">
        <v>2</v>
      </c>
      <c r="I308" s="212"/>
      <c r="J308" s="213">
        <f>ROUND(I308*H308,2)</f>
        <v>0</v>
      </c>
      <c r="K308" s="209" t="s">
        <v>19</v>
      </c>
      <c r="L308" s="47"/>
      <c r="M308" s="268" t="s">
        <v>19</v>
      </c>
      <c r="N308" s="269" t="s">
        <v>43</v>
      </c>
      <c r="O308" s="270"/>
      <c r="P308" s="271">
        <f>O308*H308</f>
        <v>0</v>
      </c>
      <c r="Q308" s="271">
        <v>0</v>
      </c>
      <c r="R308" s="271">
        <f>Q308*H308</f>
        <v>0</v>
      </c>
      <c r="S308" s="271">
        <v>0</v>
      </c>
      <c r="T308" s="272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8" t="s">
        <v>537</v>
      </c>
      <c r="AT308" s="218" t="s">
        <v>142</v>
      </c>
      <c r="AU308" s="218" t="s">
        <v>82</v>
      </c>
      <c r="AY308" s="20" t="s">
        <v>140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20" t="s">
        <v>80</v>
      </c>
      <c r="BK308" s="219">
        <f>ROUND(I308*H308,2)</f>
        <v>0</v>
      </c>
      <c r="BL308" s="20" t="s">
        <v>537</v>
      </c>
      <c r="BM308" s="218" t="s">
        <v>696</v>
      </c>
    </row>
    <row r="309" s="2" customFormat="1" ht="6.96" customHeight="1">
      <c r="A309" s="41"/>
      <c r="B309" s="62"/>
      <c r="C309" s="63"/>
      <c r="D309" s="63"/>
      <c r="E309" s="63"/>
      <c r="F309" s="63"/>
      <c r="G309" s="63"/>
      <c r="H309" s="63"/>
      <c r="I309" s="63"/>
      <c r="J309" s="63"/>
      <c r="K309" s="63"/>
      <c r="L309" s="47"/>
      <c r="M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</row>
  </sheetData>
  <sheetProtection sheet="1" autoFilter="0" formatColumns="0" formatRows="0" objects="1" scenarios="1" spinCount="100000" saltValue="hJ+OmxZ84DHzWStgFW9OzpETmbHC6Qr2L9d7y9nLgCARYgnpPybW6yIh7kk20CfoyIuih1lDcZLVJOSaXUGIlg==" hashValue="6GWdE2f1jKL0RPVZUInGbcacDkeeekg8rottneCXruAxKr4KSOs1OoCc12d09obvL3/S7lDLQupLJKQqvUbpzQ==" algorithmName="SHA-512" password="CC35"/>
  <autoFilter ref="C89:K308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1/113107143"/>
    <hyperlink ref="F98" r:id="rId2" display="https://podminky.urs.cz/item/CS_URS_2024_01/113202111"/>
    <hyperlink ref="F101" r:id="rId3" display="https://podminky.urs.cz/item/CS_URS_2024_01/121151103"/>
    <hyperlink ref="F104" r:id="rId4" display="https://podminky.urs.cz/item/CS_URS_2024_01/122251102"/>
    <hyperlink ref="F118" r:id="rId5" display="https://podminky.urs.cz/item/CS_URS_2024_01/131213701"/>
    <hyperlink ref="F122" r:id="rId6" display="https://podminky.urs.cz/item/CS_URS_2024_01/131251102"/>
    <hyperlink ref="F125" r:id="rId7" display="https://podminky.urs.cz/item/CS_URS_2024_01/162751117"/>
    <hyperlink ref="F132" r:id="rId8" display="https://podminky.urs.cz/item/CS_URS_2024_01/162751119"/>
    <hyperlink ref="F135" r:id="rId9" display="https://podminky.urs.cz/item/CS_URS_2024_01/167151101"/>
    <hyperlink ref="F137" r:id="rId10" display="https://podminky.urs.cz/item/CS_URS_2024_01/171151112"/>
    <hyperlink ref="F149" r:id="rId11" display="https://podminky.urs.cz/item/CS_URS_2024_01/171201231"/>
    <hyperlink ref="F152" r:id="rId12" display="https://podminky.urs.cz/item/CS_URS_2024_01/171251201"/>
    <hyperlink ref="F155" r:id="rId13" display="https://podminky.urs.cz/item/CS_URS_2024_01/174111101"/>
    <hyperlink ref="F164" r:id="rId14" display="https://podminky.urs.cz/item/CS_URS_2024_01/181411131"/>
    <hyperlink ref="F169" r:id="rId15" display="https://podminky.urs.cz/item/CS_URS_2024_01/181951112"/>
    <hyperlink ref="F176" r:id="rId16" display="https://podminky.urs.cz/item/CS_URS_2024_01/182303111"/>
    <hyperlink ref="F183" r:id="rId17" display="https://podminky.urs.cz/item/CS_URS_2024_01/271542211"/>
    <hyperlink ref="F186" r:id="rId18" display="https://podminky.urs.cz/item/CS_URS_2024_01/273321411"/>
    <hyperlink ref="F189" r:id="rId19" display="https://podminky.urs.cz/item/CS_URS_2024_01/273362021"/>
    <hyperlink ref="F193" r:id="rId20" display="https://podminky.urs.cz/item/CS_URS_2024_01/564851011"/>
    <hyperlink ref="F197" r:id="rId21" display="https://podminky.urs.cz/item/CS_URS_2024_01/564861011"/>
    <hyperlink ref="F201" r:id="rId22" display="https://podminky.urs.cz/item/CS_URS_2024_01/564871011"/>
    <hyperlink ref="F205" r:id="rId23" display="https://podminky.urs.cz/item/CS_URS_2024_01/565145101"/>
    <hyperlink ref="F209" r:id="rId24" display="https://podminky.urs.cz/item/CS_URS_2024_01/573211108"/>
    <hyperlink ref="F213" r:id="rId25" display="https://podminky.urs.cz/item/CS_URS_2024_01/577134031"/>
    <hyperlink ref="F217" r:id="rId26" display="https://podminky.urs.cz/item/CS_URS_2024_01/596211110"/>
    <hyperlink ref="F223" r:id="rId27" display="https://podminky.urs.cz/item/CS_URS_2024_01/596212210"/>
    <hyperlink ref="F230" r:id="rId28" display="https://podminky.urs.cz/item/CS_URS_2024_01/914111111"/>
    <hyperlink ref="F234" r:id="rId29" display="https://podminky.urs.cz/item/CS_URS_2024_01/914511111"/>
    <hyperlink ref="F237" r:id="rId30" display="https://podminky.urs.cz/item/CS_URS_2024_01/916131213"/>
    <hyperlink ref="F248" r:id="rId31" display="https://podminky.urs.cz/item/CS_URS_2024_01/916231213"/>
    <hyperlink ref="F254" r:id="rId32" display="https://podminky.urs.cz/item/CS_URS_2024_01/919122122"/>
    <hyperlink ref="F256" r:id="rId33" display="https://podminky.urs.cz/item/CS_URS_2024_01/919726122"/>
    <hyperlink ref="F263" r:id="rId34" display="https://podminky.urs.cz/item/CS_URS_2024_01/919735113"/>
    <hyperlink ref="F265" r:id="rId35" display="https://podminky.urs.cz/item/CS_URS_2024_01/966006132"/>
    <hyperlink ref="F275" r:id="rId36" display="https://podminky.urs.cz/item/CS_URS_2024_01/997221571"/>
    <hyperlink ref="F277" r:id="rId37" display="https://podminky.urs.cz/item/CS_URS_2024_01/997221579"/>
    <hyperlink ref="F280" r:id="rId38" display="https://podminky.urs.cz/item/CS_URS_2024_01/997221612"/>
    <hyperlink ref="F282" r:id="rId39" display="https://podminky.urs.cz/item/CS_URS_2024_01/997221861"/>
    <hyperlink ref="F285" r:id="rId40" display="https://podminky.urs.cz/item/CS_URS_2024_01/997221875"/>
    <hyperlink ref="F289" r:id="rId41" display="https://podminky.urs.cz/item/CS_URS_2024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Polopodzemní kontejnery Březencká IV. etapa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697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22. 5. 2024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ROUND((SUM(BE91:BE310)),  2)</f>
        <v>0</v>
      </c>
      <c r="G33" s="41"/>
      <c r="H33" s="41"/>
      <c r="I33" s="151">
        <v>0.20999999999999999</v>
      </c>
      <c r="J33" s="150">
        <f>ROUND(((SUM(BE91:BE310))*I33),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ROUND((SUM(BF91:BF310)),  2)</f>
        <v>0</v>
      </c>
      <c r="G34" s="41"/>
      <c r="H34" s="41"/>
      <c r="I34" s="151">
        <v>0.12</v>
      </c>
      <c r="J34" s="150">
        <f>ROUND(((SUM(BF91:BF310))*I34),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ROUND((SUM(BG91:BG310)),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ROUND((SUM(BH91:BH310)),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ROUND((SUM(BI91:BI310)),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Polopodzemní kontejnery Březencká IV. etapa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03 - Lokalita 4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Chomutov</v>
      </c>
      <c r="G52" s="43"/>
      <c r="H52" s="43"/>
      <c r="I52" s="35" t="s">
        <v>23</v>
      </c>
      <c r="J52" s="75" t="str">
        <f>IF(J12="","",J12)</f>
        <v>22. 5. 2024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Chomutov</v>
      </c>
      <c r="G54" s="43"/>
      <c r="H54" s="43"/>
      <c r="I54" s="35" t="s">
        <v>31</v>
      </c>
      <c r="J54" s="39" t="str">
        <f>E21</f>
        <v>KAP Atelier s.r.o.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Jaroslav Kudláček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114</v>
      </c>
      <c r="E60" s="171"/>
      <c r="F60" s="171"/>
      <c r="G60" s="171"/>
      <c r="H60" s="171"/>
      <c r="I60" s="171"/>
      <c r="J60" s="172">
        <f>J92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115</v>
      </c>
      <c r="E61" s="177"/>
      <c r="F61" s="177"/>
      <c r="G61" s="177"/>
      <c r="H61" s="177"/>
      <c r="I61" s="177"/>
      <c r="J61" s="178">
        <f>J93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116</v>
      </c>
      <c r="E62" s="177"/>
      <c r="F62" s="177"/>
      <c r="G62" s="177"/>
      <c r="H62" s="177"/>
      <c r="I62" s="177"/>
      <c r="J62" s="178">
        <f>J181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698</v>
      </c>
      <c r="E63" s="177"/>
      <c r="F63" s="177"/>
      <c r="G63" s="177"/>
      <c r="H63" s="177"/>
      <c r="I63" s="177"/>
      <c r="J63" s="178">
        <f>J195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117</v>
      </c>
      <c r="E64" s="177"/>
      <c r="F64" s="177"/>
      <c r="G64" s="177"/>
      <c r="H64" s="177"/>
      <c r="I64" s="177"/>
      <c r="J64" s="178">
        <f>J201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118</v>
      </c>
      <c r="E65" s="177"/>
      <c r="F65" s="177"/>
      <c r="G65" s="177"/>
      <c r="H65" s="177"/>
      <c r="I65" s="177"/>
      <c r="J65" s="178">
        <f>J232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119</v>
      </c>
      <c r="E66" s="177"/>
      <c r="F66" s="177"/>
      <c r="G66" s="177"/>
      <c r="H66" s="177"/>
      <c r="I66" s="177"/>
      <c r="J66" s="178">
        <f>J269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120</v>
      </c>
      <c r="E67" s="177"/>
      <c r="F67" s="177"/>
      <c r="G67" s="177"/>
      <c r="H67" s="177"/>
      <c r="I67" s="177"/>
      <c r="J67" s="178">
        <f>J289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8"/>
      <c r="C68" s="169"/>
      <c r="D68" s="170" t="s">
        <v>121</v>
      </c>
      <c r="E68" s="171"/>
      <c r="F68" s="171"/>
      <c r="G68" s="171"/>
      <c r="H68" s="171"/>
      <c r="I68" s="171"/>
      <c r="J68" s="172">
        <f>J292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4"/>
      <c r="C69" s="175"/>
      <c r="D69" s="176" t="s">
        <v>122</v>
      </c>
      <c r="E69" s="177"/>
      <c r="F69" s="177"/>
      <c r="G69" s="177"/>
      <c r="H69" s="177"/>
      <c r="I69" s="177"/>
      <c r="J69" s="178">
        <f>J293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123</v>
      </c>
      <c r="E70" s="177"/>
      <c r="F70" s="177"/>
      <c r="G70" s="177"/>
      <c r="H70" s="177"/>
      <c r="I70" s="177"/>
      <c r="J70" s="178">
        <f>J301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124</v>
      </c>
      <c r="E71" s="177"/>
      <c r="F71" s="177"/>
      <c r="G71" s="177"/>
      <c r="H71" s="177"/>
      <c r="I71" s="177"/>
      <c r="J71" s="178">
        <f>J309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125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63" t="str">
        <f>E7</f>
        <v>Polopodzemní kontejnery Březencká IV. etapa</v>
      </c>
      <c r="F81" s="35"/>
      <c r="G81" s="35"/>
      <c r="H81" s="35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108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>SO 03 - Lokalita 4</v>
      </c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F12</f>
        <v>Chomutov</v>
      </c>
      <c r="G85" s="43"/>
      <c r="H85" s="43"/>
      <c r="I85" s="35" t="s">
        <v>23</v>
      </c>
      <c r="J85" s="75" t="str">
        <f>IF(J12="","",J12)</f>
        <v>22. 5. 2024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E15</f>
        <v>Statutární město Chomutov</v>
      </c>
      <c r="G87" s="43"/>
      <c r="H87" s="43"/>
      <c r="I87" s="35" t="s">
        <v>31</v>
      </c>
      <c r="J87" s="39" t="str">
        <f>E21</f>
        <v>KAP Atelier s.r.o.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29</v>
      </c>
      <c r="D88" s="43"/>
      <c r="E88" s="43"/>
      <c r="F88" s="30" t="str">
        <f>IF(E18="","",E18)</f>
        <v>Vyplň údaj</v>
      </c>
      <c r="G88" s="43"/>
      <c r="H88" s="43"/>
      <c r="I88" s="35" t="s">
        <v>34</v>
      </c>
      <c r="J88" s="39" t="str">
        <f>E24</f>
        <v>Jaroslav Kudláček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0"/>
      <c r="B90" s="181"/>
      <c r="C90" s="182" t="s">
        <v>126</v>
      </c>
      <c r="D90" s="183" t="s">
        <v>57</v>
      </c>
      <c r="E90" s="183" t="s">
        <v>53</v>
      </c>
      <c r="F90" s="183" t="s">
        <v>54</v>
      </c>
      <c r="G90" s="183" t="s">
        <v>127</v>
      </c>
      <c r="H90" s="183" t="s">
        <v>128</v>
      </c>
      <c r="I90" s="183" t="s">
        <v>129</v>
      </c>
      <c r="J90" s="183" t="s">
        <v>112</v>
      </c>
      <c r="K90" s="184" t="s">
        <v>130</v>
      </c>
      <c r="L90" s="185"/>
      <c r="M90" s="95" t="s">
        <v>19</v>
      </c>
      <c r="N90" s="96" t="s">
        <v>42</v>
      </c>
      <c r="O90" s="96" t="s">
        <v>131</v>
      </c>
      <c r="P90" s="96" t="s">
        <v>132</v>
      </c>
      <c r="Q90" s="96" t="s">
        <v>133</v>
      </c>
      <c r="R90" s="96" t="s">
        <v>134</v>
      </c>
      <c r="S90" s="96" t="s">
        <v>135</v>
      </c>
      <c r="T90" s="97" t="s">
        <v>136</v>
      </c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</row>
    <row r="91" s="2" customFormat="1" ht="22.8" customHeight="1">
      <c r="A91" s="41"/>
      <c r="B91" s="42"/>
      <c r="C91" s="102" t="s">
        <v>137</v>
      </c>
      <c r="D91" s="43"/>
      <c r="E91" s="43"/>
      <c r="F91" s="43"/>
      <c r="G91" s="43"/>
      <c r="H91" s="43"/>
      <c r="I91" s="43"/>
      <c r="J91" s="186">
        <f>BK91</f>
        <v>0</v>
      </c>
      <c r="K91" s="43"/>
      <c r="L91" s="47"/>
      <c r="M91" s="98"/>
      <c r="N91" s="187"/>
      <c r="O91" s="99"/>
      <c r="P91" s="188">
        <f>P92+P292</f>
        <v>0</v>
      </c>
      <c r="Q91" s="99"/>
      <c r="R91" s="188">
        <f>R92+R292</f>
        <v>119.36660981</v>
      </c>
      <c r="S91" s="99"/>
      <c r="T91" s="189">
        <f>T92+T292</f>
        <v>33.979350000000004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71</v>
      </c>
      <c r="AU91" s="20" t="s">
        <v>113</v>
      </c>
      <c r="BK91" s="190">
        <f>BK92+BK292</f>
        <v>0</v>
      </c>
    </row>
    <row r="92" s="12" customFormat="1" ht="25.92" customHeight="1">
      <c r="A92" s="12"/>
      <c r="B92" s="191"/>
      <c r="C92" s="192"/>
      <c r="D92" s="193" t="s">
        <v>71</v>
      </c>
      <c r="E92" s="194" t="s">
        <v>138</v>
      </c>
      <c r="F92" s="194" t="s">
        <v>139</v>
      </c>
      <c r="G92" s="192"/>
      <c r="H92" s="192"/>
      <c r="I92" s="195"/>
      <c r="J92" s="196">
        <f>BK92</f>
        <v>0</v>
      </c>
      <c r="K92" s="192"/>
      <c r="L92" s="197"/>
      <c r="M92" s="198"/>
      <c r="N92" s="199"/>
      <c r="O92" s="199"/>
      <c r="P92" s="200">
        <f>P93+P181+P195+P201+P232+P269+P289</f>
        <v>0</v>
      </c>
      <c r="Q92" s="199"/>
      <c r="R92" s="200">
        <f>R93+R181+R195+R201+R232+R269+R289</f>
        <v>119.36660981</v>
      </c>
      <c r="S92" s="199"/>
      <c r="T92" s="201">
        <f>T93+T181+T195+T201+T232+T269+T289</f>
        <v>33.979350000000004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80</v>
      </c>
      <c r="AT92" s="203" t="s">
        <v>71</v>
      </c>
      <c r="AU92" s="203" t="s">
        <v>72</v>
      </c>
      <c r="AY92" s="202" t="s">
        <v>140</v>
      </c>
      <c r="BK92" s="204">
        <f>BK93+BK181+BK195+BK201+BK232+BK269+BK289</f>
        <v>0</v>
      </c>
    </row>
    <row r="93" s="12" customFormat="1" ht="22.8" customHeight="1">
      <c r="A93" s="12"/>
      <c r="B93" s="191"/>
      <c r="C93" s="192"/>
      <c r="D93" s="193" t="s">
        <v>71</v>
      </c>
      <c r="E93" s="205" t="s">
        <v>80</v>
      </c>
      <c r="F93" s="205" t="s">
        <v>141</v>
      </c>
      <c r="G93" s="192"/>
      <c r="H93" s="192"/>
      <c r="I93" s="195"/>
      <c r="J93" s="206">
        <f>BK93</f>
        <v>0</v>
      </c>
      <c r="K93" s="192"/>
      <c r="L93" s="197"/>
      <c r="M93" s="198"/>
      <c r="N93" s="199"/>
      <c r="O93" s="199"/>
      <c r="P93" s="200">
        <f>SUM(P94:P180)</f>
        <v>0</v>
      </c>
      <c r="Q93" s="199"/>
      <c r="R93" s="200">
        <f>SUM(R94:R180)</f>
        <v>79.072215999999997</v>
      </c>
      <c r="S93" s="199"/>
      <c r="T93" s="201">
        <f>SUM(T94:T180)</f>
        <v>24.567600000000002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80</v>
      </c>
      <c r="AT93" s="203" t="s">
        <v>71</v>
      </c>
      <c r="AU93" s="203" t="s">
        <v>80</v>
      </c>
      <c r="AY93" s="202" t="s">
        <v>140</v>
      </c>
      <c r="BK93" s="204">
        <f>SUM(BK94:BK180)</f>
        <v>0</v>
      </c>
    </row>
    <row r="94" s="2" customFormat="1" ht="21.75" customHeight="1">
      <c r="A94" s="41"/>
      <c r="B94" s="42"/>
      <c r="C94" s="207" t="s">
        <v>80</v>
      </c>
      <c r="D94" s="207" t="s">
        <v>142</v>
      </c>
      <c r="E94" s="208" t="s">
        <v>699</v>
      </c>
      <c r="F94" s="209" t="s">
        <v>700</v>
      </c>
      <c r="G94" s="210" t="s">
        <v>380</v>
      </c>
      <c r="H94" s="211">
        <v>5</v>
      </c>
      <c r="I94" s="212"/>
      <c r="J94" s="213">
        <f>ROUND(I94*H94,2)</f>
        <v>0</v>
      </c>
      <c r="K94" s="209" t="s">
        <v>146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147</v>
      </c>
      <c r="AT94" s="218" t="s">
        <v>142</v>
      </c>
      <c r="AU94" s="218" t="s">
        <v>82</v>
      </c>
      <c r="AY94" s="20" t="s">
        <v>140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80</v>
      </c>
      <c r="BK94" s="219">
        <f>ROUND(I94*H94,2)</f>
        <v>0</v>
      </c>
      <c r="BL94" s="20" t="s">
        <v>147</v>
      </c>
      <c r="BM94" s="218" t="s">
        <v>701</v>
      </c>
    </row>
    <row r="95" s="2" customFormat="1">
      <c r="A95" s="41"/>
      <c r="B95" s="42"/>
      <c r="C95" s="43"/>
      <c r="D95" s="220" t="s">
        <v>149</v>
      </c>
      <c r="E95" s="43"/>
      <c r="F95" s="221" t="s">
        <v>702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149</v>
      </c>
      <c r="AU95" s="20" t="s">
        <v>82</v>
      </c>
    </row>
    <row r="96" s="2" customFormat="1" ht="16.5" customHeight="1">
      <c r="A96" s="41"/>
      <c r="B96" s="42"/>
      <c r="C96" s="207" t="s">
        <v>82</v>
      </c>
      <c r="D96" s="207" t="s">
        <v>142</v>
      </c>
      <c r="E96" s="208" t="s">
        <v>703</v>
      </c>
      <c r="F96" s="209" t="s">
        <v>704</v>
      </c>
      <c r="G96" s="210" t="s">
        <v>380</v>
      </c>
      <c r="H96" s="211">
        <v>5</v>
      </c>
      <c r="I96" s="212"/>
      <c r="J96" s="213">
        <f>ROUND(I96*H96,2)</f>
        <v>0</v>
      </c>
      <c r="K96" s="209" t="s">
        <v>146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147</v>
      </c>
      <c r="AT96" s="218" t="s">
        <v>142</v>
      </c>
      <c r="AU96" s="218" t="s">
        <v>82</v>
      </c>
      <c r="AY96" s="20" t="s">
        <v>140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80</v>
      </c>
      <c r="BK96" s="219">
        <f>ROUND(I96*H96,2)</f>
        <v>0</v>
      </c>
      <c r="BL96" s="20" t="s">
        <v>147</v>
      </c>
      <c r="BM96" s="218" t="s">
        <v>705</v>
      </c>
    </row>
    <row r="97" s="2" customFormat="1">
      <c r="A97" s="41"/>
      <c r="B97" s="42"/>
      <c r="C97" s="43"/>
      <c r="D97" s="220" t="s">
        <v>149</v>
      </c>
      <c r="E97" s="43"/>
      <c r="F97" s="221" t="s">
        <v>706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149</v>
      </c>
      <c r="AU97" s="20" t="s">
        <v>82</v>
      </c>
    </row>
    <row r="98" s="2" customFormat="1" ht="37.8" customHeight="1">
      <c r="A98" s="41"/>
      <c r="B98" s="42"/>
      <c r="C98" s="207" t="s">
        <v>158</v>
      </c>
      <c r="D98" s="207" t="s">
        <v>142</v>
      </c>
      <c r="E98" s="208" t="s">
        <v>143</v>
      </c>
      <c r="F98" s="209" t="s">
        <v>144</v>
      </c>
      <c r="G98" s="210" t="s">
        <v>145</v>
      </c>
      <c r="H98" s="211">
        <v>17</v>
      </c>
      <c r="I98" s="212"/>
      <c r="J98" s="213">
        <f>ROUND(I98*H98,2)</f>
        <v>0</v>
      </c>
      <c r="K98" s="209" t="s">
        <v>146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0.26000000000000001</v>
      </c>
      <c r="T98" s="217">
        <f>S98*H98</f>
        <v>4.4199999999999999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147</v>
      </c>
      <c r="AT98" s="218" t="s">
        <v>142</v>
      </c>
      <c r="AU98" s="218" t="s">
        <v>82</v>
      </c>
      <c r="AY98" s="20" t="s">
        <v>140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80</v>
      </c>
      <c r="BK98" s="219">
        <f>ROUND(I98*H98,2)</f>
        <v>0</v>
      </c>
      <c r="BL98" s="20" t="s">
        <v>147</v>
      </c>
      <c r="BM98" s="218" t="s">
        <v>707</v>
      </c>
    </row>
    <row r="99" s="2" customFormat="1">
      <c r="A99" s="41"/>
      <c r="B99" s="42"/>
      <c r="C99" s="43"/>
      <c r="D99" s="220" t="s">
        <v>149</v>
      </c>
      <c r="E99" s="43"/>
      <c r="F99" s="221" t="s">
        <v>150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149</v>
      </c>
      <c r="AU99" s="20" t="s">
        <v>82</v>
      </c>
    </row>
    <row r="100" s="2" customFormat="1" ht="33" customHeight="1">
      <c r="A100" s="41"/>
      <c r="B100" s="42"/>
      <c r="C100" s="207" t="s">
        <v>147</v>
      </c>
      <c r="D100" s="207" t="s">
        <v>142</v>
      </c>
      <c r="E100" s="208" t="s">
        <v>708</v>
      </c>
      <c r="F100" s="209" t="s">
        <v>709</v>
      </c>
      <c r="G100" s="210" t="s">
        <v>145</v>
      </c>
      <c r="H100" s="211">
        <v>17</v>
      </c>
      <c r="I100" s="212"/>
      <c r="J100" s="213">
        <f>ROUND(I100*H100,2)</f>
        <v>0</v>
      </c>
      <c r="K100" s="209" t="s">
        <v>146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0.28999999999999998</v>
      </c>
      <c r="T100" s="217">
        <f>S100*H100</f>
        <v>4.9299999999999997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147</v>
      </c>
      <c r="AT100" s="218" t="s">
        <v>142</v>
      </c>
      <c r="AU100" s="218" t="s">
        <v>82</v>
      </c>
      <c r="AY100" s="20" t="s">
        <v>140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80</v>
      </c>
      <c r="BK100" s="219">
        <f>ROUND(I100*H100,2)</f>
        <v>0</v>
      </c>
      <c r="BL100" s="20" t="s">
        <v>147</v>
      </c>
      <c r="BM100" s="218" t="s">
        <v>710</v>
      </c>
    </row>
    <row r="101" s="2" customFormat="1">
      <c r="A101" s="41"/>
      <c r="B101" s="42"/>
      <c r="C101" s="43"/>
      <c r="D101" s="220" t="s">
        <v>149</v>
      </c>
      <c r="E101" s="43"/>
      <c r="F101" s="221" t="s">
        <v>711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149</v>
      </c>
      <c r="AU101" s="20" t="s">
        <v>82</v>
      </c>
    </row>
    <row r="102" s="13" customFormat="1">
      <c r="A102" s="13"/>
      <c r="B102" s="225"/>
      <c r="C102" s="226"/>
      <c r="D102" s="227" t="s">
        <v>155</v>
      </c>
      <c r="E102" s="228" t="s">
        <v>19</v>
      </c>
      <c r="F102" s="229" t="s">
        <v>163</v>
      </c>
      <c r="G102" s="226"/>
      <c r="H102" s="228" t="s">
        <v>19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155</v>
      </c>
      <c r="AU102" s="235" t="s">
        <v>82</v>
      </c>
      <c r="AV102" s="13" t="s">
        <v>80</v>
      </c>
      <c r="AW102" s="13" t="s">
        <v>33</v>
      </c>
      <c r="AX102" s="13" t="s">
        <v>72</v>
      </c>
      <c r="AY102" s="235" t="s">
        <v>140</v>
      </c>
    </row>
    <row r="103" s="14" customFormat="1">
      <c r="A103" s="14"/>
      <c r="B103" s="236"/>
      <c r="C103" s="237"/>
      <c r="D103" s="227" t="s">
        <v>155</v>
      </c>
      <c r="E103" s="238" t="s">
        <v>19</v>
      </c>
      <c r="F103" s="239" t="s">
        <v>255</v>
      </c>
      <c r="G103" s="237"/>
      <c r="H103" s="240">
        <v>17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155</v>
      </c>
      <c r="AU103" s="246" t="s">
        <v>82</v>
      </c>
      <c r="AV103" s="14" t="s">
        <v>82</v>
      </c>
      <c r="AW103" s="14" t="s">
        <v>33</v>
      </c>
      <c r="AX103" s="14" t="s">
        <v>80</v>
      </c>
      <c r="AY103" s="246" t="s">
        <v>140</v>
      </c>
    </row>
    <row r="104" s="2" customFormat="1" ht="24.15" customHeight="1">
      <c r="A104" s="41"/>
      <c r="B104" s="42"/>
      <c r="C104" s="207" t="s">
        <v>169</v>
      </c>
      <c r="D104" s="207" t="s">
        <v>142</v>
      </c>
      <c r="E104" s="208" t="s">
        <v>712</v>
      </c>
      <c r="F104" s="209" t="s">
        <v>713</v>
      </c>
      <c r="G104" s="210" t="s">
        <v>145</v>
      </c>
      <c r="H104" s="211">
        <v>17</v>
      </c>
      <c r="I104" s="212"/>
      <c r="J104" s="213">
        <f>ROUND(I104*H104,2)</f>
        <v>0</v>
      </c>
      <c r="K104" s="209" t="s">
        <v>146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0.625</v>
      </c>
      <c r="T104" s="217">
        <f>S104*H104</f>
        <v>10.625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147</v>
      </c>
      <c r="AT104" s="218" t="s">
        <v>142</v>
      </c>
      <c r="AU104" s="218" t="s">
        <v>82</v>
      </c>
      <c r="AY104" s="20" t="s">
        <v>140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80</v>
      </c>
      <c r="BK104" s="219">
        <f>ROUND(I104*H104,2)</f>
        <v>0</v>
      </c>
      <c r="BL104" s="20" t="s">
        <v>147</v>
      </c>
      <c r="BM104" s="218" t="s">
        <v>714</v>
      </c>
    </row>
    <row r="105" s="2" customFormat="1">
      <c r="A105" s="41"/>
      <c r="B105" s="42"/>
      <c r="C105" s="43"/>
      <c r="D105" s="220" t="s">
        <v>149</v>
      </c>
      <c r="E105" s="43"/>
      <c r="F105" s="221" t="s">
        <v>715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149</v>
      </c>
      <c r="AU105" s="20" t="s">
        <v>82</v>
      </c>
    </row>
    <row r="106" s="2" customFormat="1" ht="24.15" customHeight="1">
      <c r="A106" s="41"/>
      <c r="B106" s="42"/>
      <c r="C106" s="207" t="s">
        <v>176</v>
      </c>
      <c r="D106" s="207" t="s">
        <v>142</v>
      </c>
      <c r="E106" s="208" t="s">
        <v>151</v>
      </c>
      <c r="F106" s="209" t="s">
        <v>152</v>
      </c>
      <c r="G106" s="210" t="s">
        <v>145</v>
      </c>
      <c r="H106" s="211">
        <v>6.0999999999999996</v>
      </c>
      <c r="I106" s="212"/>
      <c r="J106" s="213">
        <f>ROUND(I106*H106,2)</f>
        <v>0</v>
      </c>
      <c r="K106" s="209" t="s">
        <v>146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0.316</v>
      </c>
      <c r="T106" s="217">
        <f>S106*H106</f>
        <v>1.9276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147</v>
      </c>
      <c r="AT106" s="218" t="s">
        <v>142</v>
      </c>
      <c r="AU106" s="218" t="s">
        <v>82</v>
      </c>
      <c r="AY106" s="20" t="s">
        <v>140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80</v>
      </c>
      <c r="BK106" s="219">
        <f>ROUND(I106*H106,2)</f>
        <v>0</v>
      </c>
      <c r="BL106" s="20" t="s">
        <v>147</v>
      </c>
      <c r="BM106" s="218" t="s">
        <v>716</v>
      </c>
    </row>
    <row r="107" s="2" customFormat="1">
      <c r="A107" s="41"/>
      <c r="B107" s="42"/>
      <c r="C107" s="43"/>
      <c r="D107" s="220" t="s">
        <v>149</v>
      </c>
      <c r="E107" s="43"/>
      <c r="F107" s="221" t="s">
        <v>154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149</v>
      </c>
      <c r="AU107" s="20" t="s">
        <v>82</v>
      </c>
    </row>
    <row r="108" s="13" customFormat="1">
      <c r="A108" s="13"/>
      <c r="B108" s="225"/>
      <c r="C108" s="226"/>
      <c r="D108" s="227" t="s">
        <v>155</v>
      </c>
      <c r="E108" s="228" t="s">
        <v>19</v>
      </c>
      <c r="F108" s="229" t="s">
        <v>156</v>
      </c>
      <c r="G108" s="226"/>
      <c r="H108" s="228" t="s">
        <v>19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155</v>
      </c>
      <c r="AU108" s="235" t="s">
        <v>82</v>
      </c>
      <c r="AV108" s="13" t="s">
        <v>80</v>
      </c>
      <c r="AW108" s="13" t="s">
        <v>33</v>
      </c>
      <c r="AX108" s="13" t="s">
        <v>72</v>
      </c>
      <c r="AY108" s="235" t="s">
        <v>140</v>
      </c>
    </row>
    <row r="109" s="14" customFormat="1">
      <c r="A109" s="14"/>
      <c r="B109" s="236"/>
      <c r="C109" s="237"/>
      <c r="D109" s="227" t="s">
        <v>155</v>
      </c>
      <c r="E109" s="238" t="s">
        <v>19</v>
      </c>
      <c r="F109" s="239" t="s">
        <v>717</v>
      </c>
      <c r="G109" s="237"/>
      <c r="H109" s="240">
        <v>6.0999999999999996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155</v>
      </c>
      <c r="AU109" s="246" t="s">
        <v>82</v>
      </c>
      <c r="AV109" s="14" t="s">
        <v>82</v>
      </c>
      <c r="AW109" s="14" t="s">
        <v>33</v>
      </c>
      <c r="AX109" s="14" t="s">
        <v>80</v>
      </c>
      <c r="AY109" s="246" t="s">
        <v>140</v>
      </c>
    </row>
    <row r="110" s="2" customFormat="1" ht="24.15" customHeight="1">
      <c r="A110" s="41"/>
      <c r="B110" s="42"/>
      <c r="C110" s="207" t="s">
        <v>182</v>
      </c>
      <c r="D110" s="207" t="s">
        <v>142</v>
      </c>
      <c r="E110" s="208" t="s">
        <v>170</v>
      </c>
      <c r="F110" s="209" t="s">
        <v>171</v>
      </c>
      <c r="G110" s="210" t="s">
        <v>172</v>
      </c>
      <c r="H110" s="211">
        <v>13</v>
      </c>
      <c r="I110" s="212"/>
      <c r="J110" s="213">
        <f>ROUND(I110*H110,2)</f>
        <v>0</v>
      </c>
      <c r="K110" s="209" t="s">
        <v>146</v>
      </c>
      <c r="L110" s="47"/>
      <c r="M110" s="214" t="s">
        <v>19</v>
      </c>
      <c r="N110" s="215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0.20499999999999999</v>
      </c>
      <c r="T110" s="217">
        <f>S110*H110</f>
        <v>2.665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147</v>
      </c>
      <c r="AT110" s="218" t="s">
        <v>142</v>
      </c>
      <c r="AU110" s="218" t="s">
        <v>82</v>
      </c>
      <c r="AY110" s="20" t="s">
        <v>140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80</v>
      </c>
      <c r="BK110" s="219">
        <f>ROUND(I110*H110,2)</f>
        <v>0</v>
      </c>
      <c r="BL110" s="20" t="s">
        <v>147</v>
      </c>
      <c r="BM110" s="218" t="s">
        <v>718</v>
      </c>
    </row>
    <row r="111" s="2" customFormat="1">
      <c r="A111" s="41"/>
      <c r="B111" s="42"/>
      <c r="C111" s="43"/>
      <c r="D111" s="220" t="s">
        <v>149</v>
      </c>
      <c r="E111" s="43"/>
      <c r="F111" s="221" t="s">
        <v>174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149</v>
      </c>
      <c r="AU111" s="20" t="s">
        <v>82</v>
      </c>
    </row>
    <row r="112" s="14" customFormat="1">
      <c r="A112" s="14"/>
      <c r="B112" s="236"/>
      <c r="C112" s="237"/>
      <c r="D112" s="227" t="s">
        <v>155</v>
      </c>
      <c r="E112" s="238" t="s">
        <v>19</v>
      </c>
      <c r="F112" s="239" t="s">
        <v>230</v>
      </c>
      <c r="G112" s="237"/>
      <c r="H112" s="240">
        <v>13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155</v>
      </c>
      <c r="AU112" s="246" t="s">
        <v>82</v>
      </c>
      <c r="AV112" s="14" t="s">
        <v>82</v>
      </c>
      <c r="AW112" s="14" t="s">
        <v>33</v>
      </c>
      <c r="AX112" s="14" t="s">
        <v>80</v>
      </c>
      <c r="AY112" s="246" t="s">
        <v>140</v>
      </c>
    </row>
    <row r="113" s="2" customFormat="1" ht="16.5" customHeight="1">
      <c r="A113" s="41"/>
      <c r="B113" s="42"/>
      <c r="C113" s="207" t="s">
        <v>198</v>
      </c>
      <c r="D113" s="207" t="s">
        <v>142</v>
      </c>
      <c r="E113" s="208" t="s">
        <v>580</v>
      </c>
      <c r="F113" s="209" t="s">
        <v>581</v>
      </c>
      <c r="G113" s="210" t="s">
        <v>145</v>
      </c>
      <c r="H113" s="211">
        <v>34.5</v>
      </c>
      <c r="I113" s="212"/>
      <c r="J113" s="213">
        <f>ROUND(I113*H113,2)</f>
        <v>0</v>
      </c>
      <c r="K113" s="209" t="s">
        <v>146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147</v>
      </c>
      <c r="AT113" s="218" t="s">
        <v>142</v>
      </c>
      <c r="AU113" s="218" t="s">
        <v>82</v>
      </c>
      <c r="AY113" s="20" t="s">
        <v>140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80</v>
      </c>
      <c r="BK113" s="219">
        <f>ROUND(I113*H113,2)</f>
        <v>0</v>
      </c>
      <c r="BL113" s="20" t="s">
        <v>147</v>
      </c>
      <c r="BM113" s="218" t="s">
        <v>719</v>
      </c>
    </row>
    <row r="114" s="2" customFormat="1">
      <c r="A114" s="41"/>
      <c r="B114" s="42"/>
      <c r="C114" s="43"/>
      <c r="D114" s="220" t="s">
        <v>149</v>
      </c>
      <c r="E114" s="43"/>
      <c r="F114" s="221" t="s">
        <v>583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149</v>
      </c>
      <c r="AU114" s="20" t="s">
        <v>82</v>
      </c>
    </row>
    <row r="115" s="14" customFormat="1">
      <c r="A115" s="14"/>
      <c r="B115" s="236"/>
      <c r="C115" s="237"/>
      <c r="D115" s="227" t="s">
        <v>155</v>
      </c>
      <c r="E115" s="238" t="s">
        <v>19</v>
      </c>
      <c r="F115" s="239" t="s">
        <v>720</v>
      </c>
      <c r="G115" s="237"/>
      <c r="H115" s="240">
        <v>34.5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155</v>
      </c>
      <c r="AU115" s="246" t="s">
        <v>82</v>
      </c>
      <c r="AV115" s="14" t="s">
        <v>82</v>
      </c>
      <c r="AW115" s="14" t="s">
        <v>33</v>
      </c>
      <c r="AX115" s="14" t="s">
        <v>80</v>
      </c>
      <c r="AY115" s="246" t="s">
        <v>140</v>
      </c>
    </row>
    <row r="116" s="2" customFormat="1" ht="21.75" customHeight="1">
      <c r="A116" s="41"/>
      <c r="B116" s="42"/>
      <c r="C116" s="207" t="s">
        <v>205</v>
      </c>
      <c r="D116" s="207" t="s">
        <v>142</v>
      </c>
      <c r="E116" s="208" t="s">
        <v>585</v>
      </c>
      <c r="F116" s="209" t="s">
        <v>586</v>
      </c>
      <c r="G116" s="210" t="s">
        <v>185</v>
      </c>
      <c r="H116" s="211">
        <v>26.988</v>
      </c>
      <c r="I116" s="212"/>
      <c r="J116" s="213">
        <f>ROUND(I116*H116,2)</f>
        <v>0</v>
      </c>
      <c r="K116" s="209" t="s">
        <v>146</v>
      </c>
      <c r="L116" s="47"/>
      <c r="M116" s="214" t="s">
        <v>19</v>
      </c>
      <c r="N116" s="215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147</v>
      </c>
      <c r="AT116" s="218" t="s">
        <v>142</v>
      </c>
      <c r="AU116" s="218" t="s">
        <v>82</v>
      </c>
      <c r="AY116" s="20" t="s">
        <v>140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80</v>
      </c>
      <c r="BK116" s="219">
        <f>ROUND(I116*H116,2)</f>
        <v>0</v>
      </c>
      <c r="BL116" s="20" t="s">
        <v>147</v>
      </c>
      <c r="BM116" s="218" t="s">
        <v>721</v>
      </c>
    </row>
    <row r="117" s="2" customFormat="1">
      <c r="A117" s="41"/>
      <c r="B117" s="42"/>
      <c r="C117" s="43"/>
      <c r="D117" s="220" t="s">
        <v>149</v>
      </c>
      <c r="E117" s="43"/>
      <c r="F117" s="221" t="s">
        <v>588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149</v>
      </c>
      <c r="AU117" s="20" t="s">
        <v>82</v>
      </c>
    </row>
    <row r="118" s="13" customFormat="1">
      <c r="A118" s="13"/>
      <c r="B118" s="225"/>
      <c r="C118" s="226"/>
      <c r="D118" s="227" t="s">
        <v>155</v>
      </c>
      <c r="E118" s="228" t="s">
        <v>19</v>
      </c>
      <c r="F118" s="229" t="s">
        <v>188</v>
      </c>
      <c r="G118" s="226"/>
      <c r="H118" s="228" t="s">
        <v>19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155</v>
      </c>
      <c r="AU118" s="235" t="s">
        <v>82</v>
      </c>
      <c r="AV118" s="13" t="s">
        <v>80</v>
      </c>
      <c r="AW118" s="13" t="s">
        <v>33</v>
      </c>
      <c r="AX118" s="13" t="s">
        <v>72</v>
      </c>
      <c r="AY118" s="235" t="s">
        <v>140</v>
      </c>
    </row>
    <row r="119" s="14" customFormat="1">
      <c r="A119" s="14"/>
      <c r="B119" s="236"/>
      <c r="C119" s="237"/>
      <c r="D119" s="227" t="s">
        <v>155</v>
      </c>
      <c r="E119" s="238" t="s">
        <v>19</v>
      </c>
      <c r="F119" s="239" t="s">
        <v>722</v>
      </c>
      <c r="G119" s="237"/>
      <c r="H119" s="240">
        <v>6.5880000000000001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155</v>
      </c>
      <c r="AU119" s="246" t="s">
        <v>82</v>
      </c>
      <c r="AV119" s="14" t="s">
        <v>82</v>
      </c>
      <c r="AW119" s="14" t="s">
        <v>33</v>
      </c>
      <c r="AX119" s="14" t="s">
        <v>72</v>
      </c>
      <c r="AY119" s="246" t="s">
        <v>140</v>
      </c>
    </row>
    <row r="120" s="13" customFormat="1">
      <c r="A120" s="13"/>
      <c r="B120" s="225"/>
      <c r="C120" s="226"/>
      <c r="D120" s="227" t="s">
        <v>155</v>
      </c>
      <c r="E120" s="228" t="s">
        <v>19</v>
      </c>
      <c r="F120" s="229" t="s">
        <v>192</v>
      </c>
      <c r="G120" s="226"/>
      <c r="H120" s="228" t="s">
        <v>19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155</v>
      </c>
      <c r="AU120" s="235" t="s">
        <v>82</v>
      </c>
      <c r="AV120" s="13" t="s">
        <v>80</v>
      </c>
      <c r="AW120" s="13" t="s">
        <v>33</v>
      </c>
      <c r="AX120" s="13" t="s">
        <v>72</v>
      </c>
      <c r="AY120" s="235" t="s">
        <v>140</v>
      </c>
    </row>
    <row r="121" s="13" customFormat="1">
      <c r="A121" s="13"/>
      <c r="B121" s="225"/>
      <c r="C121" s="226"/>
      <c r="D121" s="227" t="s">
        <v>155</v>
      </c>
      <c r="E121" s="228" t="s">
        <v>19</v>
      </c>
      <c r="F121" s="229" t="s">
        <v>723</v>
      </c>
      <c r="G121" s="226"/>
      <c r="H121" s="228" t="s">
        <v>19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155</v>
      </c>
      <c r="AU121" s="235" t="s">
        <v>82</v>
      </c>
      <c r="AV121" s="13" t="s">
        <v>80</v>
      </c>
      <c r="AW121" s="13" t="s">
        <v>33</v>
      </c>
      <c r="AX121" s="13" t="s">
        <v>72</v>
      </c>
      <c r="AY121" s="235" t="s">
        <v>140</v>
      </c>
    </row>
    <row r="122" s="14" customFormat="1">
      <c r="A122" s="14"/>
      <c r="B122" s="236"/>
      <c r="C122" s="237"/>
      <c r="D122" s="227" t="s">
        <v>155</v>
      </c>
      <c r="E122" s="238" t="s">
        <v>19</v>
      </c>
      <c r="F122" s="239" t="s">
        <v>724</v>
      </c>
      <c r="G122" s="237"/>
      <c r="H122" s="240">
        <v>12.199999999999999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155</v>
      </c>
      <c r="AU122" s="246" t="s">
        <v>82</v>
      </c>
      <c r="AV122" s="14" t="s">
        <v>82</v>
      </c>
      <c r="AW122" s="14" t="s">
        <v>33</v>
      </c>
      <c r="AX122" s="14" t="s">
        <v>72</v>
      </c>
      <c r="AY122" s="246" t="s">
        <v>140</v>
      </c>
    </row>
    <row r="123" s="14" customFormat="1">
      <c r="A123" s="14"/>
      <c r="B123" s="236"/>
      <c r="C123" s="237"/>
      <c r="D123" s="227" t="s">
        <v>155</v>
      </c>
      <c r="E123" s="238" t="s">
        <v>19</v>
      </c>
      <c r="F123" s="239" t="s">
        <v>725</v>
      </c>
      <c r="G123" s="237"/>
      <c r="H123" s="240">
        <v>8.1999999999999993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155</v>
      </c>
      <c r="AU123" s="246" t="s">
        <v>82</v>
      </c>
      <c r="AV123" s="14" t="s">
        <v>82</v>
      </c>
      <c r="AW123" s="14" t="s">
        <v>33</v>
      </c>
      <c r="AX123" s="14" t="s">
        <v>72</v>
      </c>
      <c r="AY123" s="246" t="s">
        <v>140</v>
      </c>
    </row>
    <row r="124" s="15" customFormat="1">
      <c r="A124" s="15"/>
      <c r="B124" s="247"/>
      <c r="C124" s="248"/>
      <c r="D124" s="227" t="s">
        <v>155</v>
      </c>
      <c r="E124" s="249" t="s">
        <v>19</v>
      </c>
      <c r="F124" s="250" t="s">
        <v>197</v>
      </c>
      <c r="G124" s="248"/>
      <c r="H124" s="251">
        <v>26.988</v>
      </c>
      <c r="I124" s="252"/>
      <c r="J124" s="248"/>
      <c r="K124" s="248"/>
      <c r="L124" s="253"/>
      <c r="M124" s="254"/>
      <c r="N124" s="255"/>
      <c r="O124" s="255"/>
      <c r="P124" s="255"/>
      <c r="Q124" s="255"/>
      <c r="R124" s="255"/>
      <c r="S124" s="255"/>
      <c r="T124" s="256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7" t="s">
        <v>155</v>
      </c>
      <c r="AU124" s="257" t="s">
        <v>82</v>
      </c>
      <c r="AV124" s="15" t="s">
        <v>147</v>
      </c>
      <c r="AW124" s="15" t="s">
        <v>33</v>
      </c>
      <c r="AX124" s="15" t="s">
        <v>80</v>
      </c>
      <c r="AY124" s="257" t="s">
        <v>140</v>
      </c>
    </row>
    <row r="125" s="2" customFormat="1" ht="24.15" customHeight="1">
      <c r="A125" s="41"/>
      <c r="B125" s="42"/>
      <c r="C125" s="207" t="s">
        <v>211</v>
      </c>
      <c r="D125" s="207" t="s">
        <v>142</v>
      </c>
      <c r="E125" s="208" t="s">
        <v>206</v>
      </c>
      <c r="F125" s="209" t="s">
        <v>207</v>
      </c>
      <c r="G125" s="210" t="s">
        <v>185</v>
      </c>
      <c r="H125" s="211">
        <v>40.247999999999998</v>
      </c>
      <c r="I125" s="212"/>
      <c r="J125" s="213">
        <f>ROUND(I125*H125,2)</f>
        <v>0</v>
      </c>
      <c r="K125" s="209" t="s">
        <v>146</v>
      </c>
      <c r="L125" s="47"/>
      <c r="M125" s="214" t="s">
        <v>19</v>
      </c>
      <c r="N125" s="215" t="s">
        <v>43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147</v>
      </c>
      <c r="AT125" s="218" t="s">
        <v>142</v>
      </c>
      <c r="AU125" s="218" t="s">
        <v>82</v>
      </c>
      <c r="AY125" s="20" t="s">
        <v>140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80</v>
      </c>
      <c r="BK125" s="219">
        <f>ROUND(I125*H125,2)</f>
        <v>0</v>
      </c>
      <c r="BL125" s="20" t="s">
        <v>147</v>
      </c>
      <c r="BM125" s="218" t="s">
        <v>726</v>
      </c>
    </row>
    <row r="126" s="2" customFormat="1">
      <c r="A126" s="41"/>
      <c r="B126" s="42"/>
      <c r="C126" s="43"/>
      <c r="D126" s="220" t="s">
        <v>149</v>
      </c>
      <c r="E126" s="43"/>
      <c r="F126" s="221" t="s">
        <v>209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149</v>
      </c>
      <c r="AU126" s="20" t="s">
        <v>82</v>
      </c>
    </row>
    <row r="127" s="14" customFormat="1">
      <c r="A127" s="14"/>
      <c r="B127" s="236"/>
      <c r="C127" s="237"/>
      <c r="D127" s="227" t="s">
        <v>155</v>
      </c>
      <c r="E127" s="238" t="s">
        <v>19</v>
      </c>
      <c r="F127" s="239" t="s">
        <v>727</v>
      </c>
      <c r="G127" s="237"/>
      <c r="H127" s="240">
        <v>40.247999999999998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155</v>
      </c>
      <c r="AU127" s="246" t="s">
        <v>82</v>
      </c>
      <c r="AV127" s="14" t="s">
        <v>82</v>
      </c>
      <c r="AW127" s="14" t="s">
        <v>33</v>
      </c>
      <c r="AX127" s="14" t="s">
        <v>80</v>
      </c>
      <c r="AY127" s="246" t="s">
        <v>140</v>
      </c>
    </row>
    <row r="128" s="2" customFormat="1" ht="24.15" customHeight="1">
      <c r="A128" s="41"/>
      <c r="B128" s="42"/>
      <c r="C128" s="207" t="s">
        <v>220</v>
      </c>
      <c r="D128" s="207" t="s">
        <v>142</v>
      </c>
      <c r="E128" s="208" t="s">
        <v>728</v>
      </c>
      <c r="F128" s="209" t="s">
        <v>729</v>
      </c>
      <c r="G128" s="210" t="s">
        <v>185</v>
      </c>
      <c r="H128" s="211">
        <v>3.1400000000000001</v>
      </c>
      <c r="I128" s="212"/>
      <c r="J128" s="213">
        <f>ROUND(I128*H128,2)</f>
        <v>0</v>
      </c>
      <c r="K128" s="209" t="s">
        <v>146</v>
      </c>
      <c r="L128" s="47"/>
      <c r="M128" s="214" t="s">
        <v>19</v>
      </c>
      <c r="N128" s="215" t="s">
        <v>43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147</v>
      </c>
      <c r="AT128" s="218" t="s">
        <v>142</v>
      </c>
      <c r="AU128" s="218" t="s">
        <v>82</v>
      </c>
      <c r="AY128" s="20" t="s">
        <v>140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80</v>
      </c>
      <c r="BK128" s="219">
        <f>ROUND(I128*H128,2)</f>
        <v>0</v>
      </c>
      <c r="BL128" s="20" t="s">
        <v>147</v>
      </c>
      <c r="BM128" s="218" t="s">
        <v>730</v>
      </c>
    </row>
    <row r="129" s="2" customFormat="1">
      <c r="A129" s="41"/>
      <c r="B129" s="42"/>
      <c r="C129" s="43"/>
      <c r="D129" s="220" t="s">
        <v>149</v>
      </c>
      <c r="E129" s="43"/>
      <c r="F129" s="221" t="s">
        <v>731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149</v>
      </c>
      <c r="AU129" s="20" t="s">
        <v>82</v>
      </c>
    </row>
    <row r="130" s="13" customFormat="1">
      <c r="A130" s="13"/>
      <c r="B130" s="225"/>
      <c r="C130" s="226"/>
      <c r="D130" s="227" t="s">
        <v>155</v>
      </c>
      <c r="E130" s="228" t="s">
        <v>19</v>
      </c>
      <c r="F130" s="229" t="s">
        <v>732</v>
      </c>
      <c r="G130" s="226"/>
      <c r="H130" s="228" t="s">
        <v>19</v>
      </c>
      <c r="I130" s="230"/>
      <c r="J130" s="226"/>
      <c r="K130" s="226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155</v>
      </c>
      <c r="AU130" s="235" t="s">
        <v>82</v>
      </c>
      <c r="AV130" s="13" t="s">
        <v>80</v>
      </c>
      <c r="AW130" s="13" t="s">
        <v>33</v>
      </c>
      <c r="AX130" s="13" t="s">
        <v>72</v>
      </c>
      <c r="AY130" s="235" t="s">
        <v>140</v>
      </c>
    </row>
    <row r="131" s="14" customFormat="1">
      <c r="A131" s="14"/>
      <c r="B131" s="236"/>
      <c r="C131" s="237"/>
      <c r="D131" s="227" t="s">
        <v>155</v>
      </c>
      <c r="E131" s="238" t="s">
        <v>19</v>
      </c>
      <c r="F131" s="239" t="s">
        <v>733</v>
      </c>
      <c r="G131" s="237"/>
      <c r="H131" s="240">
        <v>3.1400000000000001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155</v>
      </c>
      <c r="AU131" s="246" t="s">
        <v>82</v>
      </c>
      <c r="AV131" s="14" t="s">
        <v>82</v>
      </c>
      <c r="AW131" s="14" t="s">
        <v>33</v>
      </c>
      <c r="AX131" s="14" t="s">
        <v>80</v>
      </c>
      <c r="AY131" s="246" t="s">
        <v>140</v>
      </c>
    </row>
    <row r="132" s="2" customFormat="1" ht="37.8" customHeight="1">
      <c r="A132" s="41"/>
      <c r="B132" s="42"/>
      <c r="C132" s="207" t="s">
        <v>8</v>
      </c>
      <c r="D132" s="207" t="s">
        <v>142</v>
      </c>
      <c r="E132" s="208" t="s">
        <v>212</v>
      </c>
      <c r="F132" s="209" t="s">
        <v>213</v>
      </c>
      <c r="G132" s="210" t="s">
        <v>185</v>
      </c>
      <c r="H132" s="211">
        <v>77.275999999999996</v>
      </c>
      <c r="I132" s="212"/>
      <c r="J132" s="213">
        <f>ROUND(I132*H132,2)</f>
        <v>0</v>
      </c>
      <c r="K132" s="209" t="s">
        <v>146</v>
      </c>
      <c r="L132" s="47"/>
      <c r="M132" s="214" t="s">
        <v>19</v>
      </c>
      <c r="N132" s="215" t="s">
        <v>43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147</v>
      </c>
      <c r="AT132" s="218" t="s">
        <v>142</v>
      </c>
      <c r="AU132" s="218" t="s">
        <v>82</v>
      </c>
      <c r="AY132" s="20" t="s">
        <v>140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80</v>
      </c>
      <c r="BK132" s="219">
        <f>ROUND(I132*H132,2)</f>
        <v>0</v>
      </c>
      <c r="BL132" s="20" t="s">
        <v>147</v>
      </c>
      <c r="BM132" s="218" t="s">
        <v>734</v>
      </c>
    </row>
    <row r="133" s="2" customFormat="1">
      <c r="A133" s="41"/>
      <c r="B133" s="42"/>
      <c r="C133" s="43"/>
      <c r="D133" s="220" t="s">
        <v>149</v>
      </c>
      <c r="E133" s="43"/>
      <c r="F133" s="221" t="s">
        <v>215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149</v>
      </c>
      <c r="AU133" s="20" t="s">
        <v>82</v>
      </c>
    </row>
    <row r="134" s="14" customFormat="1">
      <c r="A134" s="14"/>
      <c r="B134" s="236"/>
      <c r="C134" s="237"/>
      <c r="D134" s="227" t="s">
        <v>155</v>
      </c>
      <c r="E134" s="238" t="s">
        <v>19</v>
      </c>
      <c r="F134" s="239" t="s">
        <v>735</v>
      </c>
      <c r="G134" s="237"/>
      <c r="H134" s="240">
        <v>6.9000000000000004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155</v>
      </c>
      <c r="AU134" s="246" t="s">
        <v>82</v>
      </c>
      <c r="AV134" s="14" t="s">
        <v>82</v>
      </c>
      <c r="AW134" s="14" t="s">
        <v>33</v>
      </c>
      <c r="AX134" s="14" t="s">
        <v>72</v>
      </c>
      <c r="AY134" s="246" t="s">
        <v>140</v>
      </c>
    </row>
    <row r="135" s="14" customFormat="1">
      <c r="A135" s="14"/>
      <c r="B135" s="236"/>
      <c r="C135" s="237"/>
      <c r="D135" s="227" t="s">
        <v>155</v>
      </c>
      <c r="E135" s="238" t="s">
        <v>19</v>
      </c>
      <c r="F135" s="239" t="s">
        <v>736</v>
      </c>
      <c r="G135" s="237"/>
      <c r="H135" s="240">
        <v>26.988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155</v>
      </c>
      <c r="AU135" s="246" t="s">
        <v>82</v>
      </c>
      <c r="AV135" s="14" t="s">
        <v>82</v>
      </c>
      <c r="AW135" s="14" t="s">
        <v>33</v>
      </c>
      <c r="AX135" s="14" t="s">
        <v>72</v>
      </c>
      <c r="AY135" s="246" t="s">
        <v>140</v>
      </c>
    </row>
    <row r="136" s="14" customFormat="1">
      <c r="A136" s="14"/>
      <c r="B136" s="236"/>
      <c r="C136" s="237"/>
      <c r="D136" s="227" t="s">
        <v>155</v>
      </c>
      <c r="E136" s="238" t="s">
        <v>19</v>
      </c>
      <c r="F136" s="239" t="s">
        <v>737</v>
      </c>
      <c r="G136" s="237"/>
      <c r="H136" s="240">
        <v>40.247999999999998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155</v>
      </c>
      <c r="AU136" s="246" t="s">
        <v>82</v>
      </c>
      <c r="AV136" s="14" t="s">
        <v>82</v>
      </c>
      <c r="AW136" s="14" t="s">
        <v>33</v>
      </c>
      <c r="AX136" s="14" t="s">
        <v>72</v>
      </c>
      <c r="AY136" s="246" t="s">
        <v>140</v>
      </c>
    </row>
    <row r="137" s="14" customFormat="1">
      <c r="A137" s="14"/>
      <c r="B137" s="236"/>
      <c r="C137" s="237"/>
      <c r="D137" s="227" t="s">
        <v>155</v>
      </c>
      <c r="E137" s="238" t="s">
        <v>19</v>
      </c>
      <c r="F137" s="239" t="s">
        <v>738</v>
      </c>
      <c r="G137" s="237"/>
      <c r="H137" s="240">
        <v>3.1400000000000001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155</v>
      </c>
      <c r="AU137" s="246" t="s">
        <v>82</v>
      </c>
      <c r="AV137" s="14" t="s">
        <v>82</v>
      </c>
      <c r="AW137" s="14" t="s">
        <v>33</v>
      </c>
      <c r="AX137" s="14" t="s">
        <v>72</v>
      </c>
      <c r="AY137" s="246" t="s">
        <v>140</v>
      </c>
    </row>
    <row r="138" s="15" customFormat="1">
      <c r="A138" s="15"/>
      <c r="B138" s="247"/>
      <c r="C138" s="248"/>
      <c r="D138" s="227" t="s">
        <v>155</v>
      </c>
      <c r="E138" s="249" t="s">
        <v>19</v>
      </c>
      <c r="F138" s="250" t="s">
        <v>197</v>
      </c>
      <c r="G138" s="248"/>
      <c r="H138" s="251">
        <v>77.275999999999996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7" t="s">
        <v>155</v>
      </c>
      <c r="AU138" s="257" t="s">
        <v>82</v>
      </c>
      <c r="AV138" s="15" t="s">
        <v>147</v>
      </c>
      <c r="AW138" s="15" t="s">
        <v>33</v>
      </c>
      <c r="AX138" s="15" t="s">
        <v>80</v>
      </c>
      <c r="AY138" s="257" t="s">
        <v>140</v>
      </c>
    </row>
    <row r="139" s="2" customFormat="1" ht="37.8" customHeight="1">
      <c r="A139" s="41"/>
      <c r="B139" s="42"/>
      <c r="C139" s="207" t="s">
        <v>230</v>
      </c>
      <c r="D139" s="207" t="s">
        <v>142</v>
      </c>
      <c r="E139" s="208" t="s">
        <v>221</v>
      </c>
      <c r="F139" s="209" t="s">
        <v>222</v>
      </c>
      <c r="G139" s="210" t="s">
        <v>185</v>
      </c>
      <c r="H139" s="211">
        <v>386.38</v>
      </c>
      <c r="I139" s="212"/>
      <c r="J139" s="213">
        <f>ROUND(I139*H139,2)</f>
        <v>0</v>
      </c>
      <c r="K139" s="209" t="s">
        <v>146</v>
      </c>
      <c r="L139" s="47"/>
      <c r="M139" s="214" t="s">
        <v>19</v>
      </c>
      <c r="N139" s="215" t="s">
        <v>43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147</v>
      </c>
      <c r="AT139" s="218" t="s">
        <v>142</v>
      </c>
      <c r="AU139" s="218" t="s">
        <v>82</v>
      </c>
      <c r="AY139" s="20" t="s">
        <v>140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80</v>
      </c>
      <c r="BK139" s="219">
        <f>ROUND(I139*H139,2)</f>
        <v>0</v>
      </c>
      <c r="BL139" s="20" t="s">
        <v>147</v>
      </c>
      <c r="BM139" s="218" t="s">
        <v>739</v>
      </c>
    </row>
    <row r="140" s="2" customFormat="1">
      <c r="A140" s="41"/>
      <c r="B140" s="42"/>
      <c r="C140" s="43"/>
      <c r="D140" s="220" t="s">
        <v>149</v>
      </c>
      <c r="E140" s="43"/>
      <c r="F140" s="221" t="s">
        <v>224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149</v>
      </c>
      <c r="AU140" s="20" t="s">
        <v>82</v>
      </c>
    </row>
    <row r="141" s="14" customFormat="1">
      <c r="A141" s="14"/>
      <c r="B141" s="236"/>
      <c r="C141" s="237"/>
      <c r="D141" s="227" t="s">
        <v>155</v>
      </c>
      <c r="E141" s="238" t="s">
        <v>19</v>
      </c>
      <c r="F141" s="239" t="s">
        <v>740</v>
      </c>
      <c r="G141" s="237"/>
      <c r="H141" s="240">
        <v>386.38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155</v>
      </c>
      <c r="AU141" s="246" t="s">
        <v>82</v>
      </c>
      <c r="AV141" s="14" t="s">
        <v>82</v>
      </c>
      <c r="AW141" s="14" t="s">
        <v>33</v>
      </c>
      <c r="AX141" s="14" t="s">
        <v>80</v>
      </c>
      <c r="AY141" s="246" t="s">
        <v>140</v>
      </c>
    </row>
    <row r="142" s="2" customFormat="1" ht="24.15" customHeight="1">
      <c r="A142" s="41"/>
      <c r="B142" s="42"/>
      <c r="C142" s="207" t="s">
        <v>235</v>
      </c>
      <c r="D142" s="207" t="s">
        <v>142</v>
      </c>
      <c r="E142" s="208" t="s">
        <v>605</v>
      </c>
      <c r="F142" s="209" t="s">
        <v>606</v>
      </c>
      <c r="G142" s="210" t="s">
        <v>185</v>
      </c>
      <c r="H142" s="211">
        <v>77.275999999999996</v>
      </c>
      <c r="I142" s="212"/>
      <c r="J142" s="213">
        <f>ROUND(I142*H142,2)</f>
        <v>0</v>
      </c>
      <c r="K142" s="209" t="s">
        <v>146</v>
      </c>
      <c r="L142" s="47"/>
      <c r="M142" s="214" t="s">
        <v>19</v>
      </c>
      <c r="N142" s="215" t="s">
        <v>43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147</v>
      </c>
      <c r="AT142" s="218" t="s">
        <v>142</v>
      </c>
      <c r="AU142" s="218" t="s">
        <v>82</v>
      </c>
      <c r="AY142" s="20" t="s">
        <v>140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80</v>
      </c>
      <c r="BK142" s="219">
        <f>ROUND(I142*H142,2)</f>
        <v>0</v>
      </c>
      <c r="BL142" s="20" t="s">
        <v>147</v>
      </c>
      <c r="BM142" s="218" t="s">
        <v>741</v>
      </c>
    </row>
    <row r="143" s="2" customFormat="1">
      <c r="A143" s="41"/>
      <c r="B143" s="42"/>
      <c r="C143" s="43"/>
      <c r="D143" s="220" t="s">
        <v>149</v>
      </c>
      <c r="E143" s="43"/>
      <c r="F143" s="221" t="s">
        <v>608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149</v>
      </c>
      <c r="AU143" s="20" t="s">
        <v>82</v>
      </c>
    </row>
    <row r="144" s="2" customFormat="1" ht="24.15" customHeight="1">
      <c r="A144" s="41"/>
      <c r="B144" s="42"/>
      <c r="C144" s="207" t="s">
        <v>243</v>
      </c>
      <c r="D144" s="207" t="s">
        <v>142</v>
      </c>
      <c r="E144" s="208" t="s">
        <v>231</v>
      </c>
      <c r="F144" s="209" t="s">
        <v>232</v>
      </c>
      <c r="G144" s="210" t="s">
        <v>185</v>
      </c>
      <c r="H144" s="211">
        <v>28.600000000000001</v>
      </c>
      <c r="I144" s="212"/>
      <c r="J144" s="213">
        <f>ROUND(I144*H144,2)</f>
        <v>0</v>
      </c>
      <c r="K144" s="209" t="s">
        <v>146</v>
      </c>
      <c r="L144" s="47"/>
      <c r="M144" s="214" t="s">
        <v>19</v>
      </c>
      <c r="N144" s="215" t="s">
        <v>43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147</v>
      </c>
      <c r="AT144" s="218" t="s">
        <v>142</v>
      </c>
      <c r="AU144" s="218" t="s">
        <v>82</v>
      </c>
      <c r="AY144" s="20" t="s">
        <v>140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80</v>
      </c>
      <c r="BK144" s="219">
        <f>ROUND(I144*H144,2)</f>
        <v>0</v>
      </c>
      <c r="BL144" s="20" t="s">
        <v>147</v>
      </c>
      <c r="BM144" s="218" t="s">
        <v>742</v>
      </c>
    </row>
    <row r="145" s="2" customFormat="1">
      <c r="A145" s="41"/>
      <c r="B145" s="42"/>
      <c r="C145" s="43"/>
      <c r="D145" s="220" t="s">
        <v>149</v>
      </c>
      <c r="E145" s="43"/>
      <c r="F145" s="221" t="s">
        <v>234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149</v>
      </c>
      <c r="AU145" s="20" t="s">
        <v>82</v>
      </c>
    </row>
    <row r="146" s="13" customFormat="1">
      <c r="A146" s="13"/>
      <c r="B146" s="225"/>
      <c r="C146" s="226"/>
      <c r="D146" s="227" t="s">
        <v>155</v>
      </c>
      <c r="E146" s="228" t="s">
        <v>19</v>
      </c>
      <c r="F146" s="229" t="s">
        <v>192</v>
      </c>
      <c r="G146" s="226"/>
      <c r="H146" s="228" t="s">
        <v>19</v>
      </c>
      <c r="I146" s="230"/>
      <c r="J146" s="226"/>
      <c r="K146" s="226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155</v>
      </c>
      <c r="AU146" s="235" t="s">
        <v>82</v>
      </c>
      <c r="AV146" s="13" t="s">
        <v>80</v>
      </c>
      <c r="AW146" s="13" t="s">
        <v>33</v>
      </c>
      <c r="AX146" s="13" t="s">
        <v>72</v>
      </c>
      <c r="AY146" s="235" t="s">
        <v>140</v>
      </c>
    </row>
    <row r="147" s="13" customFormat="1">
      <c r="A147" s="13"/>
      <c r="B147" s="225"/>
      <c r="C147" s="226"/>
      <c r="D147" s="227" t="s">
        <v>155</v>
      </c>
      <c r="E147" s="228" t="s">
        <v>19</v>
      </c>
      <c r="F147" s="229" t="s">
        <v>723</v>
      </c>
      <c r="G147" s="226"/>
      <c r="H147" s="228" t="s">
        <v>19</v>
      </c>
      <c r="I147" s="230"/>
      <c r="J147" s="226"/>
      <c r="K147" s="226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155</v>
      </c>
      <c r="AU147" s="235" t="s">
        <v>82</v>
      </c>
      <c r="AV147" s="13" t="s">
        <v>80</v>
      </c>
      <c r="AW147" s="13" t="s">
        <v>33</v>
      </c>
      <c r="AX147" s="13" t="s">
        <v>72</v>
      </c>
      <c r="AY147" s="235" t="s">
        <v>140</v>
      </c>
    </row>
    <row r="148" s="14" customFormat="1">
      <c r="A148" s="14"/>
      <c r="B148" s="236"/>
      <c r="C148" s="237"/>
      <c r="D148" s="227" t="s">
        <v>155</v>
      </c>
      <c r="E148" s="238" t="s">
        <v>19</v>
      </c>
      <c r="F148" s="239" t="s">
        <v>743</v>
      </c>
      <c r="G148" s="237"/>
      <c r="H148" s="240">
        <v>28.600000000000001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155</v>
      </c>
      <c r="AU148" s="246" t="s">
        <v>82</v>
      </c>
      <c r="AV148" s="14" t="s">
        <v>82</v>
      </c>
      <c r="AW148" s="14" t="s">
        <v>33</v>
      </c>
      <c r="AX148" s="14" t="s">
        <v>80</v>
      </c>
      <c r="AY148" s="246" t="s">
        <v>140</v>
      </c>
    </row>
    <row r="149" s="2" customFormat="1" ht="16.5" customHeight="1">
      <c r="A149" s="41"/>
      <c r="B149" s="42"/>
      <c r="C149" s="258" t="s">
        <v>249</v>
      </c>
      <c r="D149" s="258" t="s">
        <v>236</v>
      </c>
      <c r="E149" s="259" t="s">
        <v>237</v>
      </c>
      <c r="F149" s="260" t="s">
        <v>238</v>
      </c>
      <c r="G149" s="261" t="s">
        <v>239</v>
      </c>
      <c r="H149" s="262">
        <v>57.200000000000003</v>
      </c>
      <c r="I149" s="263"/>
      <c r="J149" s="264">
        <f>ROUND(I149*H149,2)</f>
        <v>0</v>
      </c>
      <c r="K149" s="260" t="s">
        <v>240</v>
      </c>
      <c r="L149" s="265"/>
      <c r="M149" s="266" t="s">
        <v>19</v>
      </c>
      <c r="N149" s="267" t="s">
        <v>43</v>
      </c>
      <c r="O149" s="87"/>
      <c r="P149" s="216">
        <f>O149*H149</f>
        <v>0</v>
      </c>
      <c r="Q149" s="216">
        <v>1</v>
      </c>
      <c r="R149" s="216">
        <f>Q149*H149</f>
        <v>57.200000000000003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198</v>
      </c>
      <c r="AT149" s="218" t="s">
        <v>236</v>
      </c>
      <c r="AU149" s="218" t="s">
        <v>82</v>
      </c>
      <c r="AY149" s="20" t="s">
        <v>140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80</v>
      </c>
      <c r="BK149" s="219">
        <f>ROUND(I149*H149,2)</f>
        <v>0</v>
      </c>
      <c r="BL149" s="20" t="s">
        <v>147</v>
      </c>
      <c r="BM149" s="218" t="s">
        <v>744</v>
      </c>
    </row>
    <row r="150" s="14" customFormat="1">
      <c r="A150" s="14"/>
      <c r="B150" s="236"/>
      <c r="C150" s="237"/>
      <c r="D150" s="227" t="s">
        <v>155</v>
      </c>
      <c r="E150" s="238" t="s">
        <v>19</v>
      </c>
      <c r="F150" s="239" t="s">
        <v>745</v>
      </c>
      <c r="G150" s="237"/>
      <c r="H150" s="240">
        <v>57.200000000000003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155</v>
      </c>
      <c r="AU150" s="246" t="s">
        <v>82</v>
      </c>
      <c r="AV150" s="14" t="s">
        <v>82</v>
      </c>
      <c r="AW150" s="14" t="s">
        <v>33</v>
      </c>
      <c r="AX150" s="14" t="s">
        <v>80</v>
      </c>
      <c r="AY150" s="246" t="s">
        <v>140</v>
      </c>
    </row>
    <row r="151" s="2" customFormat="1" ht="24.15" customHeight="1">
      <c r="A151" s="41"/>
      <c r="B151" s="42"/>
      <c r="C151" s="207" t="s">
        <v>255</v>
      </c>
      <c r="D151" s="207" t="s">
        <v>142</v>
      </c>
      <c r="E151" s="208" t="s">
        <v>244</v>
      </c>
      <c r="F151" s="209" t="s">
        <v>245</v>
      </c>
      <c r="G151" s="210" t="s">
        <v>239</v>
      </c>
      <c r="H151" s="211">
        <v>139.09700000000001</v>
      </c>
      <c r="I151" s="212"/>
      <c r="J151" s="213">
        <f>ROUND(I151*H151,2)</f>
        <v>0</v>
      </c>
      <c r="K151" s="209" t="s">
        <v>146</v>
      </c>
      <c r="L151" s="47"/>
      <c r="M151" s="214" t="s">
        <v>19</v>
      </c>
      <c r="N151" s="215" t="s">
        <v>43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147</v>
      </c>
      <c r="AT151" s="218" t="s">
        <v>142</v>
      </c>
      <c r="AU151" s="218" t="s">
        <v>82</v>
      </c>
      <c r="AY151" s="20" t="s">
        <v>140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80</v>
      </c>
      <c r="BK151" s="219">
        <f>ROUND(I151*H151,2)</f>
        <v>0</v>
      </c>
      <c r="BL151" s="20" t="s">
        <v>147</v>
      </c>
      <c r="BM151" s="218" t="s">
        <v>746</v>
      </c>
    </row>
    <row r="152" s="2" customFormat="1">
      <c r="A152" s="41"/>
      <c r="B152" s="42"/>
      <c r="C152" s="43"/>
      <c r="D152" s="220" t="s">
        <v>149</v>
      </c>
      <c r="E152" s="43"/>
      <c r="F152" s="221" t="s">
        <v>247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149</v>
      </c>
      <c r="AU152" s="20" t="s">
        <v>82</v>
      </c>
    </row>
    <row r="153" s="14" customFormat="1">
      <c r="A153" s="14"/>
      <c r="B153" s="236"/>
      <c r="C153" s="237"/>
      <c r="D153" s="227" t="s">
        <v>155</v>
      </c>
      <c r="E153" s="238" t="s">
        <v>19</v>
      </c>
      <c r="F153" s="239" t="s">
        <v>747</v>
      </c>
      <c r="G153" s="237"/>
      <c r="H153" s="240">
        <v>139.09700000000001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155</v>
      </c>
      <c r="AU153" s="246" t="s">
        <v>82</v>
      </c>
      <c r="AV153" s="14" t="s">
        <v>82</v>
      </c>
      <c r="AW153" s="14" t="s">
        <v>33</v>
      </c>
      <c r="AX153" s="14" t="s">
        <v>80</v>
      </c>
      <c r="AY153" s="246" t="s">
        <v>140</v>
      </c>
    </row>
    <row r="154" s="2" customFormat="1" ht="24.15" customHeight="1">
      <c r="A154" s="41"/>
      <c r="B154" s="42"/>
      <c r="C154" s="207" t="s">
        <v>263</v>
      </c>
      <c r="D154" s="207" t="s">
        <v>142</v>
      </c>
      <c r="E154" s="208" t="s">
        <v>250</v>
      </c>
      <c r="F154" s="209" t="s">
        <v>251</v>
      </c>
      <c r="G154" s="210" t="s">
        <v>185</v>
      </c>
      <c r="H154" s="211">
        <v>77.275999999999996</v>
      </c>
      <c r="I154" s="212"/>
      <c r="J154" s="213">
        <f>ROUND(I154*H154,2)</f>
        <v>0</v>
      </c>
      <c r="K154" s="209" t="s">
        <v>146</v>
      </c>
      <c r="L154" s="47"/>
      <c r="M154" s="214" t="s">
        <v>19</v>
      </c>
      <c r="N154" s="215" t="s">
        <v>43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147</v>
      </c>
      <c r="AT154" s="218" t="s">
        <v>142</v>
      </c>
      <c r="AU154" s="218" t="s">
        <v>82</v>
      </c>
      <c r="AY154" s="20" t="s">
        <v>140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80</v>
      </c>
      <c r="BK154" s="219">
        <f>ROUND(I154*H154,2)</f>
        <v>0</v>
      </c>
      <c r="BL154" s="20" t="s">
        <v>147</v>
      </c>
      <c r="BM154" s="218" t="s">
        <v>748</v>
      </c>
    </row>
    <row r="155" s="2" customFormat="1">
      <c r="A155" s="41"/>
      <c r="B155" s="42"/>
      <c r="C155" s="43"/>
      <c r="D155" s="220" t="s">
        <v>149</v>
      </c>
      <c r="E155" s="43"/>
      <c r="F155" s="221" t="s">
        <v>253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149</v>
      </c>
      <c r="AU155" s="20" t="s">
        <v>82</v>
      </c>
    </row>
    <row r="156" s="14" customFormat="1">
      <c r="A156" s="14"/>
      <c r="B156" s="236"/>
      <c r="C156" s="237"/>
      <c r="D156" s="227" t="s">
        <v>155</v>
      </c>
      <c r="E156" s="238" t="s">
        <v>19</v>
      </c>
      <c r="F156" s="239" t="s">
        <v>749</v>
      </c>
      <c r="G156" s="237"/>
      <c r="H156" s="240">
        <v>77.275999999999996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155</v>
      </c>
      <c r="AU156" s="246" t="s">
        <v>82</v>
      </c>
      <c r="AV156" s="14" t="s">
        <v>82</v>
      </c>
      <c r="AW156" s="14" t="s">
        <v>33</v>
      </c>
      <c r="AX156" s="14" t="s">
        <v>80</v>
      </c>
      <c r="AY156" s="246" t="s">
        <v>140</v>
      </c>
    </row>
    <row r="157" s="2" customFormat="1" ht="24.15" customHeight="1">
      <c r="A157" s="41"/>
      <c r="B157" s="42"/>
      <c r="C157" s="207" t="s">
        <v>268</v>
      </c>
      <c r="D157" s="207" t="s">
        <v>142</v>
      </c>
      <c r="E157" s="208" t="s">
        <v>256</v>
      </c>
      <c r="F157" s="209" t="s">
        <v>257</v>
      </c>
      <c r="G157" s="210" t="s">
        <v>185</v>
      </c>
      <c r="H157" s="211">
        <v>9.6400000000000006</v>
      </c>
      <c r="I157" s="212"/>
      <c r="J157" s="213">
        <f>ROUND(I157*H157,2)</f>
        <v>0</v>
      </c>
      <c r="K157" s="209" t="s">
        <v>146</v>
      </c>
      <c r="L157" s="47"/>
      <c r="M157" s="214" t="s">
        <v>19</v>
      </c>
      <c r="N157" s="215" t="s">
        <v>43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147</v>
      </c>
      <c r="AT157" s="218" t="s">
        <v>142</v>
      </c>
      <c r="AU157" s="218" t="s">
        <v>82</v>
      </c>
      <c r="AY157" s="20" t="s">
        <v>140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80</v>
      </c>
      <c r="BK157" s="219">
        <f>ROUND(I157*H157,2)</f>
        <v>0</v>
      </c>
      <c r="BL157" s="20" t="s">
        <v>147</v>
      </c>
      <c r="BM157" s="218" t="s">
        <v>750</v>
      </c>
    </row>
    <row r="158" s="2" customFormat="1">
      <c r="A158" s="41"/>
      <c r="B158" s="42"/>
      <c r="C158" s="43"/>
      <c r="D158" s="220" t="s">
        <v>149</v>
      </c>
      <c r="E158" s="43"/>
      <c r="F158" s="221" t="s">
        <v>259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149</v>
      </c>
      <c r="AU158" s="20" t="s">
        <v>82</v>
      </c>
    </row>
    <row r="159" s="13" customFormat="1">
      <c r="A159" s="13"/>
      <c r="B159" s="225"/>
      <c r="C159" s="226"/>
      <c r="D159" s="227" t="s">
        <v>155</v>
      </c>
      <c r="E159" s="228" t="s">
        <v>19</v>
      </c>
      <c r="F159" s="229" t="s">
        <v>260</v>
      </c>
      <c r="G159" s="226"/>
      <c r="H159" s="228" t="s">
        <v>19</v>
      </c>
      <c r="I159" s="230"/>
      <c r="J159" s="226"/>
      <c r="K159" s="226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155</v>
      </c>
      <c r="AU159" s="235" t="s">
        <v>82</v>
      </c>
      <c r="AV159" s="13" t="s">
        <v>80</v>
      </c>
      <c r="AW159" s="13" t="s">
        <v>33</v>
      </c>
      <c r="AX159" s="13" t="s">
        <v>72</v>
      </c>
      <c r="AY159" s="235" t="s">
        <v>140</v>
      </c>
    </row>
    <row r="160" s="14" customFormat="1">
      <c r="A160" s="14"/>
      <c r="B160" s="236"/>
      <c r="C160" s="237"/>
      <c r="D160" s="227" t="s">
        <v>155</v>
      </c>
      <c r="E160" s="238" t="s">
        <v>19</v>
      </c>
      <c r="F160" s="239" t="s">
        <v>737</v>
      </c>
      <c r="G160" s="237"/>
      <c r="H160" s="240">
        <v>40.247999999999998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155</v>
      </c>
      <c r="AU160" s="246" t="s">
        <v>82</v>
      </c>
      <c r="AV160" s="14" t="s">
        <v>82</v>
      </c>
      <c r="AW160" s="14" t="s">
        <v>33</v>
      </c>
      <c r="AX160" s="14" t="s">
        <v>72</v>
      </c>
      <c r="AY160" s="246" t="s">
        <v>140</v>
      </c>
    </row>
    <row r="161" s="14" customFormat="1">
      <c r="A161" s="14"/>
      <c r="B161" s="236"/>
      <c r="C161" s="237"/>
      <c r="D161" s="227" t="s">
        <v>155</v>
      </c>
      <c r="E161" s="238" t="s">
        <v>19</v>
      </c>
      <c r="F161" s="239" t="s">
        <v>751</v>
      </c>
      <c r="G161" s="237"/>
      <c r="H161" s="240">
        <v>-4.4720000000000004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155</v>
      </c>
      <c r="AU161" s="246" t="s">
        <v>82</v>
      </c>
      <c r="AV161" s="14" t="s">
        <v>82</v>
      </c>
      <c r="AW161" s="14" t="s">
        <v>33</v>
      </c>
      <c r="AX161" s="14" t="s">
        <v>72</v>
      </c>
      <c r="AY161" s="246" t="s">
        <v>140</v>
      </c>
    </row>
    <row r="162" s="14" customFormat="1">
      <c r="A162" s="14"/>
      <c r="B162" s="236"/>
      <c r="C162" s="237"/>
      <c r="D162" s="227" t="s">
        <v>155</v>
      </c>
      <c r="E162" s="238" t="s">
        <v>19</v>
      </c>
      <c r="F162" s="239" t="s">
        <v>752</v>
      </c>
      <c r="G162" s="237"/>
      <c r="H162" s="240">
        <v>-26.135999999999999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155</v>
      </c>
      <c r="AU162" s="246" t="s">
        <v>82</v>
      </c>
      <c r="AV162" s="14" t="s">
        <v>82</v>
      </c>
      <c r="AW162" s="14" t="s">
        <v>33</v>
      </c>
      <c r="AX162" s="14" t="s">
        <v>72</v>
      </c>
      <c r="AY162" s="246" t="s">
        <v>140</v>
      </c>
    </row>
    <row r="163" s="15" customFormat="1">
      <c r="A163" s="15"/>
      <c r="B163" s="247"/>
      <c r="C163" s="248"/>
      <c r="D163" s="227" t="s">
        <v>155</v>
      </c>
      <c r="E163" s="249" t="s">
        <v>19</v>
      </c>
      <c r="F163" s="250" t="s">
        <v>197</v>
      </c>
      <c r="G163" s="248"/>
      <c r="H163" s="251">
        <v>9.6400000000000006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7" t="s">
        <v>155</v>
      </c>
      <c r="AU163" s="257" t="s">
        <v>82</v>
      </c>
      <c r="AV163" s="15" t="s">
        <v>147</v>
      </c>
      <c r="AW163" s="15" t="s">
        <v>33</v>
      </c>
      <c r="AX163" s="15" t="s">
        <v>80</v>
      </c>
      <c r="AY163" s="257" t="s">
        <v>140</v>
      </c>
    </row>
    <row r="164" s="2" customFormat="1" ht="16.5" customHeight="1">
      <c r="A164" s="41"/>
      <c r="B164" s="42"/>
      <c r="C164" s="258" t="s">
        <v>274</v>
      </c>
      <c r="D164" s="258" t="s">
        <v>236</v>
      </c>
      <c r="E164" s="259" t="s">
        <v>264</v>
      </c>
      <c r="F164" s="260" t="s">
        <v>265</v>
      </c>
      <c r="G164" s="261" t="s">
        <v>239</v>
      </c>
      <c r="H164" s="262">
        <v>19.280000000000001</v>
      </c>
      <c r="I164" s="263"/>
      <c r="J164" s="264">
        <f>ROUND(I164*H164,2)</f>
        <v>0</v>
      </c>
      <c r="K164" s="260" t="s">
        <v>146</v>
      </c>
      <c r="L164" s="265"/>
      <c r="M164" s="266" t="s">
        <v>19</v>
      </c>
      <c r="N164" s="267" t="s">
        <v>43</v>
      </c>
      <c r="O164" s="87"/>
      <c r="P164" s="216">
        <f>O164*H164</f>
        <v>0</v>
      </c>
      <c r="Q164" s="216">
        <v>1</v>
      </c>
      <c r="R164" s="216">
        <f>Q164*H164</f>
        <v>19.280000000000001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198</v>
      </c>
      <c r="AT164" s="218" t="s">
        <v>236</v>
      </c>
      <c r="AU164" s="218" t="s">
        <v>82</v>
      </c>
      <c r="AY164" s="20" t="s">
        <v>140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80</v>
      </c>
      <c r="BK164" s="219">
        <f>ROUND(I164*H164,2)</f>
        <v>0</v>
      </c>
      <c r="BL164" s="20" t="s">
        <v>147</v>
      </c>
      <c r="BM164" s="218" t="s">
        <v>753</v>
      </c>
    </row>
    <row r="165" s="14" customFormat="1">
      <c r="A165" s="14"/>
      <c r="B165" s="236"/>
      <c r="C165" s="237"/>
      <c r="D165" s="227" t="s">
        <v>155</v>
      </c>
      <c r="E165" s="238" t="s">
        <v>19</v>
      </c>
      <c r="F165" s="239" t="s">
        <v>754</v>
      </c>
      <c r="G165" s="237"/>
      <c r="H165" s="240">
        <v>19.280000000000001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155</v>
      </c>
      <c r="AU165" s="246" t="s">
        <v>82</v>
      </c>
      <c r="AV165" s="14" t="s">
        <v>82</v>
      </c>
      <c r="AW165" s="14" t="s">
        <v>33</v>
      </c>
      <c r="AX165" s="14" t="s">
        <v>80</v>
      </c>
      <c r="AY165" s="246" t="s">
        <v>140</v>
      </c>
    </row>
    <row r="166" s="2" customFormat="1" ht="24.15" customHeight="1">
      <c r="A166" s="41"/>
      <c r="B166" s="42"/>
      <c r="C166" s="207" t="s">
        <v>7</v>
      </c>
      <c r="D166" s="207" t="s">
        <v>142</v>
      </c>
      <c r="E166" s="208" t="s">
        <v>269</v>
      </c>
      <c r="F166" s="209" t="s">
        <v>270</v>
      </c>
      <c r="G166" s="210" t="s">
        <v>145</v>
      </c>
      <c r="H166" s="211">
        <v>10.800000000000001</v>
      </c>
      <c r="I166" s="212"/>
      <c r="J166" s="213">
        <f>ROUND(I166*H166,2)</f>
        <v>0</v>
      </c>
      <c r="K166" s="209" t="s">
        <v>146</v>
      </c>
      <c r="L166" s="47"/>
      <c r="M166" s="214" t="s">
        <v>19</v>
      </c>
      <c r="N166" s="215" t="s">
        <v>43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147</v>
      </c>
      <c r="AT166" s="218" t="s">
        <v>142</v>
      </c>
      <c r="AU166" s="218" t="s">
        <v>82</v>
      </c>
      <c r="AY166" s="20" t="s">
        <v>140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80</v>
      </c>
      <c r="BK166" s="219">
        <f>ROUND(I166*H166,2)</f>
        <v>0</v>
      </c>
      <c r="BL166" s="20" t="s">
        <v>147</v>
      </c>
      <c r="BM166" s="218" t="s">
        <v>755</v>
      </c>
    </row>
    <row r="167" s="2" customFormat="1">
      <c r="A167" s="41"/>
      <c r="B167" s="42"/>
      <c r="C167" s="43"/>
      <c r="D167" s="220" t="s">
        <v>149</v>
      </c>
      <c r="E167" s="43"/>
      <c r="F167" s="221" t="s">
        <v>272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149</v>
      </c>
      <c r="AU167" s="20" t="s">
        <v>82</v>
      </c>
    </row>
    <row r="168" s="14" customFormat="1">
      <c r="A168" s="14"/>
      <c r="B168" s="236"/>
      <c r="C168" s="237"/>
      <c r="D168" s="227" t="s">
        <v>155</v>
      </c>
      <c r="E168" s="238" t="s">
        <v>19</v>
      </c>
      <c r="F168" s="239" t="s">
        <v>756</v>
      </c>
      <c r="G168" s="237"/>
      <c r="H168" s="240">
        <v>10.800000000000001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155</v>
      </c>
      <c r="AU168" s="246" t="s">
        <v>82</v>
      </c>
      <c r="AV168" s="14" t="s">
        <v>82</v>
      </c>
      <c r="AW168" s="14" t="s">
        <v>33</v>
      </c>
      <c r="AX168" s="14" t="s">
        <v>80</v>
      </c>
      <c r="AY168" s="246" t="s">
        <v>140</v>
      </c>
    </row>
    <row r="169" s="2" customFormat="1" ht="16.5" customHeight="1">
      <c r="A169" s="41"/>
      <c r="B169" s="42"/>
      <c r="C169" s="258" t="s">
        <v>286</v>
      </c>
      <c r="D169" s="258" t="s">
        <v>236</v>
      </c>
      <c r="E169" s="259" t="s">
        <v>275</v>
      </c>
      <c r="F169" s="260" t="s">
        <v>276</v>
      </c>
      <c r="G169" s="261" t="s">
        <v>277</v>
      </c>
      <c r="H169" s="262">
        <v>0.216</v>
      </c>
      <c r="I169" s="263"/>
      <c r="J169" s="264">
        <f>ROUND(I169*H169,2)</f>
        <v>0</v>
      </c>
      <c r="K169" s="260" t="s">
        <v>146</v>
      </c>
      <c r="L169" s="265"/>
      <c r="M169" s="266" t="s">
        <v>19</v>
      </c>
      <c r="N169" s="267" t="s">
        <v>43</v>
      </c>
      <c r="O169" s="87"/>
      <c r="P169" s="216">
        <f>O169*H169</f>
        <v>0</v>
      </c>
      <c r="Q169" s="216">
        <v>0.001</v>
      </c>
      <c r="R169" s="216">
        <f>Q169*H169</f>
        <v>0.00021599999999999999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198</v>
      </c>
      <c r="AT169" s="218" t="s">
        <v>236</v>
      </c>
      <c r="AU169" s="218" t="s">
        <v>82</v>
      </c>
      <c r="AY169" s="20" t="s">
        <v>140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80</v>
      </c>
      <c r="BK169" s="219">
        <f>ROUND(I169*H169,2)</f>
        <v>0</v>
      </c>
      <c r="BL169" s="20" t="s">
        <v>147</v>
      </c>
      <c r="BM169" s="218" t="s">
        <v>757</v>
      </c>
    </row>
    <row r="170" s="14" customFormat="1">
      <c r="A170" s="14"/>
      <c r="B170" s="236"/>
      <c r="C170" s="237"/>
      <c r="D170" s="227" t="s">
        <v>155</v>
      </c>
      <c r="E170" s="237"/>
      <c r="F170" s="239" t="s">
        <v>758</v>
      </c>
      <c r="G170" s="237"/>
      <c r="H170" s="240">
        <v>0.216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155</v>
      </c>
      <c r="AU170" s="246" t="s">
        <v>82</v>
      </c>
      <c r="AV170" s="14" t="s">
        <v>82</v>
      </c>
      <c r="AW170" s="14" t="s">
        <v>4</v>
      </c>
      <c r="AX170" s="14" t="s">
        <v>80</v>
      </c>
      <c r="AY170" s="246" t="s">
        <v>140</v>
      </c>
    </row>
    <row r="171" s="2" customFormat="1" ht="21.75" customHeight="1">
      <c r="A171" s="41"/>
      <c r="B171" s="42"/>
      <c r="C171" s="207" t="s">
        <v>293</v>
      </c>
      <c r="D171" s="207" t="s">
        <v>142</v>
      </c>
      <c r="E171" s="208" t="s">
        <v>280</v>
      </c>
      <c r="F171" s="209" t="s">
        <v>281</v>
      </c>
      <c r="G171" s="210" t="s">
        <v>145</v>
      </c>
      <c r="H171" s="211">
        <v>24.399999999999999</v>
      </c>
      <c r="I171" s="212"/>
      <c r="J171" s="213">
        <f>ROUND(I171*H171,2)</f>
        <v>0</v>
      </c>
      <c r="K171" s="209" t="s">
        <v>146</v>
      </c>
      <c r="L171" s="47"/>
      <c r="M171" s="214" t="s">
        <v>19</v>
      </c>
      <c r="N171" s="215" t="s">
        <v>43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147</v>
      </c>
      <c r="AT171" s="218" t="s">
        <v>142</v>
      </c>
      <c r="AU171" s="218" t="s">
        <v>82</v>
      </c>
      <c r="AY171" s="20" t="s">
        <v>140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80</v>
      </c>
      <c r="BK171" s="219">
        <f>ROUND(I171*H171,2)</f>
        <v>0</v>
      </c>
      <c r="BL171" s="20" t="s">
        <v>147</v>
      </c>
      <c r="BM171" s="218" t="s">
        <v>759</v>
      </c>
    </row>
    <row r="172" s="2" customFormat="1">
      <c r="A172" s="41"/>
      <c r="B172" s="42"/>
      <c r="C172" s="43"/>
      <c r="D172" s="220" t="s">
        <v>149</v>
      </c>
      <c r="E172" s="43"/>
      <c r="F172" s="221" t="s">
        <v>283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149</v>
      </c>
      <c r="AU172" s="20" t="s">
        <v>82</v>
      </c>
    </row>
    <row r="173" s="13" customFormat="1">
      <c r="A173" s="13"/>
      <c r="B173" s="225"/>
      <c r="C173" s="226"/>
      <c r="D173" s="227" t="s">
        <v>155</v>
      </c>
      <c r="E173" s="228" t="s">
        <v>19</v>
      </c>
      <c r="F173" s="229" t="s">
        <v>188</v>
      </c>
      <c r="G173" s="226"/>
      <c r="H173" s="228" t="s">
        <v>19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155</v>
      </c>
      <c r="AU173" s="235" t="s">
        <v>82</v>
      </c>
      <c r="AV173" s="13" t="s">
        <v>80</v>
      </c>
      <c r="AW173" s="13" t="s">
        <v>33</v>
      </c>
      <c r="AX173" s="13" t="s">
        <v>72</v>
      </c>
      <c r="AY173" s="235" t="s">
        <v>140</v>
      </c>
    </row>
    <row r="174" s="14" customFormat="1">
      <c r="A174" s="14"/>
      <c r="B174" s="236"/>
      <c r="C174" s="237"/>
      <c r="D174" s="227" t="s">
        <v>155</v>
      </c>
      <c r="E174" s="238" t="s">
        <v>19</v>
      </c>
      <c r="F174" s="239" t="s">
        <v>760</v>
      </c>
      <c r="G174" s="237"/>
      <c r="H174" s="240">
        <v>24.399999999999999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155</v>
      </c>
      <c r="AU174" s="246" t="s">
        <v>82</v>
      </c>
      <c r="AV174" s="14" t="s">
        <v>82</v>
      </c>
      <c r="AW174" s="14" t="s">
        <v>33</v>
      </c>
      <c r="AX174" s="14" t="s">
        <v>80</v>
      </c>
      <c r="AY174" s="246" t="s">
        <v>140</v>
      </c>
    </row>
    <row r="175" s="2" customFormat="1" ht="21.75" customHeight="1">
      <c r="A175" s="41"/>
      <c r="B175" s="42"/>
      <c r="C175" s="207" t="s">
        <v>299</v>
      </c>
      <c r="D175" s="207" t="s">
        <v>142</v>
      </c>
      <c r="E175" s="208" t="s">
        <v>287</v>
      </c>
      <c r="F175" s="209" t="s">
        <v>288</v>
      </c>
      <c r="G175" s="210" t="s">
        <v>145</v>
      </c>
      <c r="H175" s="211">
        <v>32.399999999999999</v>
      </c>
      <c r="I175" s="212"/>
      <c r="J175" s="213">
        <f>ROUND(I175*H175,2)</f>
        <v>0</v>
      </c>
      <c r="K175" s="209" t="s">
        <v>146</v>
      </c>
      <c r="L175" s="47"/>
      <c r="M175" s="214" t="s">
        <v>19</v>
      </c>
      <c r="N175" s="215" t="s">
        <v>43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147</v>
      </c>
      <c r="AT175" s="218" t="s">
        <v>142</v>
      </c>
      <c r="AU175" s="218" t="s">
        <v>82</v>
      </c>
      <c r="AY175" s="20" t="s">
        <v>140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80</v>
      </c>
      <c r="BK175" s="219">
        <f>ROUND(I175*H175,2)</f>
        <v>0</v>
      </c>
      <c r="BL175" s="20" t="s">
        <v>147</v>
      </c>
      <c r="BM175" s="218" t="s">
        <v>761</v>
      </c>
    </row>
    <row r="176" s="2" customFormat="1">
      <c r="A176" s="41"/>
      <c r="B176" s="42"/>
      <c r="C176" s="43"/>
      <c r="D176" s="220" t="s">
        <v>149</v>
      </c>
      <c r="E176" s="43"/>
      <c r="F176" s="221" t="s">
        <v>290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149</v>
      </c>
      <c r="AU176" s="20" t="s">
        <v>82</v>
      </c>
    </row>
    <row r="177" s="13" customFormat="1">
      <c r="A177" s="13"/>
      <c r="B177" s="225"/>
      <c r="C177" s="226"/>
      <c r="D177" s="227" t="s">
        <v>155</v>
      </c>
      <c r="E177" s="228" t="s">
        <v>19</v>
      </c>
      <c r="F177" s="229" t="s">
        <v>291</v>
      </c>
      <c r="G177" s="226"/>
      <c r="H177" s="228" t="s">
        <v>19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155</v>
      </c>
      <c r="AU177" s="235" t="s">
        <v>82</v>
      </c>
      <c r="AV177" s="13" t="s">
        <v>80</v>
      </c>
      <c r="AW177" s="13" t="s">
        <v>33</v>
      </c>
      <c r="AX177" s="13" t="s">
        <v>72</v>
      </c>
      <c r="AY177" s="235" t="s">
        <v>140</v>
      </c>
    </row>
    <row r="178" s="14" customFormat="1">
      <c r="A178" s="14"/>
      <c r="B178" s="236"/>
      <c r="C178" s="237"/>
      <c r="D178" s="227" t="s">
        <v>155</v>
      </c>
      <c r="E178" s="238" t="s">
        <v>19</v>
      </c>
      <c r="F178" s="239" t="s">
        <v>762</v>
      </c>
      <c r="G178" s="237"/>
      <c r="H178" s="240">
        <v>32.399999999999999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155</v>
      </c>
      <c r="AU178" s="246" t="s">
        <v>82</v>
      </c>
      <c r="AV178" s="14" t="s">
        <v>82</v>
      </c>
      <c r="AW178" s="14" t="s">
        <v>33</v>
      </c>
      <c r="AX178" s="14" t="s">
        <v>80</v>
      </c>
      <c r="AY178" s="246" t="s">
        <v>140</v>
      </c>
    </row>
    <row r="179" s="2" customFormat="1" ht="16.5" customHeight="1">
      <c r="A179" s="41"/>
      <c r="B179" s="42"/>
      <c r="C179" s="258" t="s">
        <v>305</v>
      </c>
      <c r="D179" s="258" t="s">
        <v>236</v>
      </c>
      <c r="E179" s="259" t="s">
        <v>294</v>
      </c>
      <c r="F179" s="260" t="s">
        <v>295</v>
      </c>
      <c r="G179" s="261" t="s">
        <v>239</v>
      </c>
      <c r="H179" s="262">
        <v>2.5920000000000001</v>
      </c>
      <c r="I179" s="263"/>
      <c r="J179" s="264">
        <f>ROUND(I179*H179,2)</f>
        <v>0</v>
      </c>
      <c r="K179" s="260" t="s">
        <v>146</v>
      </c>
      <c r="L179" s="265"/>
      <c r="M179" s="266" t="s">
        <v>19</v>
      </c>
      <c r="N179" s="267" t="s">
        <v>43</v>
      </c>
      <c r="O179" s="87"/>
      <c r="P179" s="216">
        <f>O179*H179</f>
        <v>0</v>
      </c>
      <c r="Q179" s="216">
        <v>1</v>
      </c>
      <c r="R179" s="216">
        <f>Q179*H179</f>
        <v>2.5920000000000001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198</v>
      </c>
      <c r="AT179" s="218" t="s">
        <v>236</v>
      </c>
      <c r="AU179" s="218" t="s">
        <v>82</v>
      </c>
      <c r="AY179" s="20" t="s">
        <v>140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80</v>
      </c>
      <c r="BK179" s="219">
        <f>ROUND(I179*H179,2)</f>
        <v>0</v>
      </c>
      <c r="BL179" s="20" t="s">
        <v>147</v>
      </c>
      <c r="BM179" s="218" t="s">
        <v>763</v>
      </c>
    </row>
    <row r="180" s="14" customFormat="1">
      <c r="A180" s="14"/>
      <c r="B180" s="236"/>
      <c r="C180" s="237"/>
      <c r="D180" s="227" t="s">
        <v>155</v>
      </c>
      <c r="E180" s="238" t="s">
        <v>19</v>
      </c>
      <c r="F180" s="239" t="s">
        <v>764</v>
      </c>
      <c r="G180" s="237"/>
      <c r="H180" s="240">
        <v>2.5920000000000001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155</v>
      </c>
      <c r="AU180" s="246" t="s">
        <v>82</v>
      </c>
      <c r="AV180" s="14" t="s">
        <v>82</v>
      </c>
      <c r="AW180" s="14" t="s">
        <v>33</v>
      </c>
      <c r="AX180" s="14" t="s">
        <v>80</v>
      </c>
      <c r="AY180" s="246" t="s">
        <v>140</v>
      </c>
    </row>
    <row r="181" s="12" customFormat="1" ht="22.8" customHeight="1">
      <c r="A181" s="12"/>
      <c r="B181" s="191"/>
      <c r="C181" s="192"/>
      <c r="D181" s="193" t="s">
        <v>71</v>
      </c>
      <c r="E181" s="205" t="s">
        <v>82</v>
      </c>
      <c r="F181" s="205" t="s">
        <v>298</v>
      </c>
      <c r="G181" s="192"/>
      <c r="H181" s="192"/>
      <c r="I181" s="195"/>
      <c r="J181" s="206">
        <f>BK181</f>
        <v>0</v>
      </c>
      <c r="K181" s="192"/>
      <c r="L181" s="197"/>
      <c r="M181" s="198"/>
      <c r="N181" s="199"/>
      <c r="O181" s="199"/>
      <c r="P181" s="200">
        <f>SUM(P182:P194)</f>
        <v>0</v>
      </c>
      <c r="Q181" s="199"/>
      <c r="R181" s="200">
        <f>SUM(R182:R194)</f>
        <v>18.15782441</v>
      </c>
      <c r="S181" s="199"/>
      <c r="T181" s="201">
        <f>SUM(T182:T194)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2" t="s">
        <v>80</v>
      </c>
      <c r="AT181" s="203" t="s">
        <v>71</v>
      </c>
      <c r="AU181" s="203" t="s">
        <v>80</v>
      </c>
      <c r="AY181" s="202" t="s">
        <v>140</v>
      </c>
      <c r="BK181" s="204">
        <f>SUM(BK182:BK194)</f>
        <v>0</v>
      </c>
    </row>
    <row r="182" s="2" customFormat="1" ht="16.5" customHeight="1">
      <c r="A182" s="41"/>
      <c r="B182" s="42"/>
      <c r="C182" s="207" t="s">
        <v>311</v>
      </c>
      <c r="D182" s="207" t="s">
        <v>142</v>
      </c>
      <c r="E182" s="208" t="s">
        <v>300</v>
      </c>
      <c r="F182" s="209" t="s">
        <v>301</v>
      </c>
      <c r="G182" s="210" t="s">
        <v>185</v>
      </c>
      <c r="H182" s="211">
        <v>1.1180000000000001</v>
      </c>
      <c r="I182" s="212"/>
      <c r="J182" s="213">
        <f>ROUND(I182*H182,2)</f>
        <v>0</v>
      </c>
      <c r="K182" s="209" t="s">
        <v>146</v>
      </c>
      <c r="L182" s="47"/>
      <c r="M182" s="214" t="s">
        <v>19</v>
      </c>
      <c r="N182" s="215" t="s">
        <v>43</v>
      </c>
      <c r="O182" s="87"/>
      <c r="P182" s="216">
        <f>O182*H182</f>
        <v>0</v>
      </c>
      <c r="Q182" s="216">
        <v>2.1600000000000001</v>
      </c>
      <c r="R182" s="216">
        <f>Q182*H182</f>
        <v>2.4148800000000006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147</v>
      </c>
      <c r="AT182" s="218" t="s">
        <v>142</v>
      </c>
      <c r="AU182" s="218" t="s">
        <v>82</v>
      </c>
      <c r="AY182" s="20" t="s">
        <v>140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80</v>
      </c>
      <c r="BK182" s="219">
        <f>ROUND(I182*H182,2)</f>
        <v>0</v>
      </c>
      <c r="BL182" s="20" t="s">
        <v>147</v>
      </c>
      <c r="BM182" s="218" t="s">
        <v>765</v>
      </c>
    </row>
    <row r="183" s="2" customFormat="1">
      <c r="A183" s="41"/>
      <c r="B183" s="42"/>
      <c r="C183" s="43"/>
      <c r="D183" s="220" t="s">
        <v>149</v>
      </c>
      <c r="E183" s="43"/>
      <c r="F183" s="221" t="s">
        <v>303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149</v>
      </c>
      <c r="AU183" s="20" t="s">
        <v>82</v>
      </c>
    </row>
    <row r="184" s="14" customFormat="1">
      <c r="A184" s="14"/>
      <c r="B184" s="236"/>
      <c r="C184" s="237"/>
      <c r="D184" s="227" t="s">
        <v>155</v>
      </c>
      <c r="E184" s="238" t="s">
        <v>19</v>
      </c>
      <c r="F184" s="239" t="s">
        <v>766</v>
      </c>
      <c r="G184" s="237"/>
      <c r="H184" s="240">
        <v>1.1180000000000001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155</v>
      </c>
      <c r="AU184" s="246" t="s">
        <v>82</v>
      </c>
      <c r="AV184" s="14" t="s">
        <v>82</v>
      </c>
      <c r="AW184" s="14" t="s">
        <v>33</v>
      </c>
      <c r="AX184" s="14" t="s">
        <v>80</v>
      </c>
      <c r="AY184" s="246" t="s">
        <v>140</v>
      </c>
    </row>
    <row r="185" s="2" customFormat="1" ht="21.75" customHeight="1">
      <c r="A185" s="41"/>
      <c r="B185" s="42"/>
      <c r="C185" s="207" t="s">
        <v>318</v>
      </c>
      <c r="D185" s="207" t="s">
        <v>142</v>
      </c>
      <c r="E185" s="208" t="s">
        <v>306</v>
      </c>
      <c r="F185" s="209" t="s">
        <v>307</v>
      </c>
      <c r="G185" s="210" t="s">
        <v>185</v>
      </c>
      <c r="H185" s="211">
        <v>3.3540000000000001</v>
      </c>
      <c r="I185" s="212"/>
      <c r="J185" s="213">
        <f>ROUND(I185*H185,2)</f>
        <v>0</v>
      </c>
      <c r="K185" s="209" t="s">
        <v>146</v>
      </c>
      <c r="L185" s="47"/>
      <c r="M185" s="214" t="s">
        <v>19</v>
      </c>
      <c r="N185" s="215" t="s">
        <v>43</v>
      </c>
      <c r="O185" s="87"/>
      <c r="P185" s="216">
        <f>O185*H185</f>
        <v>0</v>
      </c>
      <c r="Q185" s="216">
        <v>2.5018699999999998</v>
      </c>
      <c r="R185" s="216">
        <f>Q185*H185</f>
        <v>8.3912719799999991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147</v>
      </c>
      <c r="AT185" s="218" t="s">
        <v>142</v>
      </c>
      <c r="AU185" s="218" t="s">
        <v>82</v>
      </c>
      <c r="AY185" s="20" t="s">
        <v>140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80</v>
      </c>
      <c r="BK185" s="219">
        <f>ROUND(I185*H185,2)</f>
        <v>0</v>
      </c>
      <c r="BL185" s="20" t="s">
        <v>147</v>
      </c>
      <c r="BM185" s="218" t="s">
        <v>767</v>
      </c>
    </row>
    <row r="186" s="2" customFormat="1">
      <c r="A186" s="41"/>
      <c r="B186" s="42"/>
      <c r="C186" s="43"/>
      <c r="D186" s="220" t="s">
        <v>149</v>
      </c>
      <c r="E186" s="43"/>
      <c r="F186" s="221" t="s">
        <v>309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149</v>
      </c>
      <c r="AU186" s="20" t="s">
        <v>82</v>
      </c>
    </row>
    <row r="187" s="14" customFormat="1">
      <c r="A187" s="14"/>
      <c r="B187" s="236"/>
      <c r="C187" s="237"/>
      <c r="D187" s="227" t="s">
        <v>155</v>
      </c>
      <c r="E187" s="238" t="s">
        <v>19</v>
      </c>
      <c r="F187" s="239" t="s">
        <v>768</v>
      </c>
      <c r="G187" s="237"/>
      <c r="H187" s="240">
        <v>3.3540000000000001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155</v>
      </c>
      <c r="AU187" s="246" t="s">
        <v>82</v>
      </c>
      <c r="AV187" s="14" t="s">
        <v>82</v>
      </c>
      <c r="AW187" s="14" t="s">
        <v>33</v>
      </c>
      <c r="AX187" s="14" t="s">
        <v>80</v>
      </c>
      <c r="AY187" s="246" t="s">
        <v>140</v>
      </c>
    </row>
    <row r="188" s="2" customFormat="1" ht="16.5" customHeight="1">
      <c r="A188" s="41"/>
      <c r="B188" s="42"/>
      <c r="C188" s="207" t="s">
        <v>324</v>
      </c>
      <c r="D188" s="207" t="s">
        <v>142</v>
      </c>
      <c r="E188" s="208" t="s">
        <v>312</v>
      </c>
      <c r="F188" s="209" t="s">
        <v>313</v>
      </c>
      <c r="G188" s="210" t="s">
        <v>239</v>
      </c>
      <c r="H188" s="211">
        <v>0.119</v>
      </c>
      <c r="I188" s="212"/>
      <c r="J188" s="213">
        <f>ROUND(I188*H188,2)</f>
        <v>0</v>
      </c>
      <c r="K188" s="209" t="s">
        <v>146</v>
      </c>
      <c r="L188" s="47"/>
      <c r="M188" s="214" t="s">
        <v>19</v>
      </c>
      <c r="N188" s="215" t="s">
        <v>43</v>
      </c>
      <c r="O188" s="87"/>
      <c r="P188" s="216">
        <f>O188*H188</f>
        <v>0</v>
      </c>
      <c r="Q188" s="216">
        <v>1.06277</v>
      </c>
      <c r="R188" s="216">
        <f>Q188*H188</f>
        <v>0.12646963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147</v>
      </c>
      <c r="AT188" s="218" t="s">
        <v>142</v>
      </c>
      <c r="AU188" s="218" t="s">
        <v>82</v>
      </c>
      <c r="AY188" s="20" t="s">
        <v>140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80</v>
      </c>
      <c r="BK188" s="219">
        <f>ROUND(I188*H188,2)</f>
        <v>0</v>
      </c>
      <c r="BL188" s="20" t="s">
        <v>147</v>
      </c>
      <c r="BM188" s="218" t="s">
        <v>769</v>
      </c>
    </row>
    <row r="189" s="2" customFormat="1">
      <c r="A189" s="41"/>
      <c r="B189" s="42"/>
      <c r="C189" s="43"/>
      <c r="D189" s="220" t="s">
        <v>149</v>
      </c>
      <c r="E189" s="43"/>
      <c r="F189" s="221" t="s">
        <v>315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149</v>
      </c>
      <c r="AU189" s="20" t="s">
        <v>82</v>
      </c>
    </row>
    <row r="190" s="14" customFormat="1">
      <c r="A190" s="14"/>
      <c r="B190" s="236"/>
      <c r="C190" s="237"/>
      <c r="D190" s="227" t="s">
        <v>155</v>
      </c>
      <c r="E190" s="238" t="s">
        <v>19</v>
      </c>
      <c r="F190" s="239" t="s">
        <v>770</v>
      </c>
      <c r="G190" s="237"/>
      <c r="H190" s="240">
        <v>0.119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6" t="s">
        <v>155</v>
      </c>
      <c r="AU190" s="246" t="s">
        <v>82</v>
      </c>
      <c r="AV190" s="14" t="s">
        <v>82</v>
      </c>
      <c r="AW190" s="14" t="s">
        <v>33</v>
      </c>
      <c r="AX190" s="14" t="s">
        <v>80</v>
      </c>
      <c r="AY190" s="246" t="s">
        <v>140</v>
      </c>
    </row>
    <row r="191" s="2" customFormat="1" ht="16.5" customHeight="1">
      <c r="A191" s="41"/>
      <c r="B191" s="42"/>
      <c r="C191" s="207" t="s">
        <v>329</v>
      </c>
      <c r="D191" s="207" t="s">
        <v>142</v>
      </c>
      <c r="E191" s="208" t="s">
        <v>771</v>
      </c>
      <c r="F191" s="209" t="s">
        <v>772</v>
      </c>
      <c r="G191" s="210" t="s">
        <v>185</v>
      </c>
      <c r="H191" s="211">
        <v>3.1400000000000001</v>
      </c>
      <c r="I191" s="212"/>
      <c r="J191" s="213">
        <f>ROUND(I191*H191,2)</f>
        <v>0</v>
      </c>
      <c r="K191" s="209" t="s">
        <v>146</v>
      </c>
      <c r="L191" s="47"/>
      <c r="M191" s="214" t="s">
        <v>19</v>
      </c>
      <c r="N191" s="215" t="s">
        <v>43</v>
      </c>
      <c r="O191" s="87"/>
      <c r="P191" s="216">
        <f>O191*H191</f>
        <v>0</v>
      </c>
      <c r="Q191" s="216">
        <v>2.3010199999999998</v>
      </c>
      <c r="R191" s="216">
        <f>Q191*H191</f>
        <v>7.2252027999999999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147</v>
      </c>
      <c r="AT191" s="218" t="s">
        <v>142</v>
      </c>
      <c r="AU191" s="218" t="s">
        <v>82</v>
      </c>
      <c r="AY191" s="20" t="s">
        <v>140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80</v>
      </c>
      <c r="BK191" s="219">
        <f>ROUND(I191*H191,2)</f>
        <v>0</v>
      </c>
      <c r="BL191" s="20" t="s">
        <v>147</v>
      </c>
      <c r="BM191" s="218" t="s">
        <v>773</v>
      </c>
    </row>
    <row r="192" s="2" customFormat="1">
      <c r="A192" s="41"/>
      <c r="B192" s="42"/>
      <c r="C192" s="43"/>
      <c r="D192" s="220" t="s">
        <v>149</v>
      </c>
      <c r="E192" s="43"/>
      <c r="F192" s="221" t="s">
        <v>774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149</v>
      </c>
      <c r="AU192" s="20" t="s">
        <v>82</v>
      </c>
    </row>
    <row r="193" s="13" customFormat="1">
      <c r="A193" s="13"/>
      <c r="B193" s="225"/>
      <c r="C193" s="226"/>
      <c r="D193" s="227" t="s">
        <v>155</v>
      </c>
      <c r="E193" s="228" t="s">
        <v>19</v>
      </c>
      <c r="F193" s="229" t="s">
        <v>732</v>
      </c>
      <c r="G193" s="226"/>
      <c r="H193" s="228" t="s">
        <v>19</v>
      </c>
      <c r="I193" s="230"/>
      <c r="J193" s="226"/>
      <c r="K193" s="226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155</v>
      </c>
      <c r="AU193" s="235" t="s">
        <v>82</v>
      </c>
      <c r="AV193" s="13" t="s">
        <v>80</v>
      </c>
      <c r="AW193" s="13" t="s">
        <v>33</v>
      </c>
      <c r="AX193" s="13" t="s">
        <v>72</v>
      </c>
      <c r="AY193" s="235" t="s">
        <v>140</v>
      </c>
    </row>
    <row r="194" s="14" customFormat="1">
      <c r="A194" s="14"/>
      <c r="B194" s="236"/>
      <c r="C194" s="237"/>
      <c r="D194" s="227" t="s">
        <v>155</v>
      </c>
      <c r="E194" s="238" t="s">
        <v>19</v>
      </c>
      <c r="F194" s="239" t="s">
        <v>733</v>
      </c>
      <c r="G194" s="237"/>
      <c r="H194" s="240">
        <v>3.1400000000000001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155</v>
      </c>
      <c r="AU194" s="246" t="s">
        <v>82</v>
      </c>
      <c r="AV194" s="14" t="s">
        <v>82</v>
      </c>
      <c r="AW194" s="14" t="s">
        <v>33</v>
      </c>
      <c r="AX194" s="14" t="s">
        <v>80</v>
      </c>
      <c r="AY194" s="246" t="s">
        <v>140</v>
      </c>
    </row>
    <row r="195" s="12" customFormat="1" ht="22.8" customHeight="1">
      <c r="A195" s="12"/>
      <c r="B195" s="191"/>
      <c r="C195" s="192"/>
      <c r="D195" s="193" t="s">
        <v>71</v>
      </c>
      <c r="E195" s="205" t="s">
        <v>158</v>
      </c>
      <c r="F195" s="205" t="s">
        <v>775</v>
      </c>
      <c r="G195" s="192"/>
      <c r="H195" s="192"/>
      <c r="I195" s="195"/>
      <c r="J195" s="206">
        <f>BK195</f>
        <v>0</v>
      </c>
      <c r="K195" s="192"/>
      <c r="L195" s="197"/>
      <c r="M195" s="198"/>
      <c r="N195" s="199"/>
      <c r="O195" s="199"/>
      <c r="P195" s="200">
        <f>SUM(P196:P200)</f>
        <v>0</v>
      </c>
      <c r="Q195" s="199"/>
      <c r="R195" s="200">
        <f>SUM(R196:R200)</f>
        <v>11.446241999999998</v>
      </c>
      <c r="S195" s="199"/>
      <c r="T195" s="201">
        <f>SUM(T196:T200)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2" t="s">
        <v>80</v>
      </c>
      <c r="AT195" s="203" t="s">
        <v>71</v>
      </c>
      <c r="AU195" s="203" t="s">
        <v>80</v>
      </c>
      <c r="AY195" s="202" t="s">
        <v>140</v>
      </c>
      <c r="BK195" s="204">
        <f>SUM(BK196:BK200)</f>
        <v>0</v>
      </c>
    </row>
    <row r="196" s="2" customFormat="1" ht="24.15" customHeight="1">
      <c r="A196" s="41"/>
      <c r="B196" s="42"/>
      <c r="C196" s="207" t="s">
        <v>335</v>
      </c>
      <c r="D196" s="207" t="s">
        <v>142</v>
      </c>
      <c r="E196" s="208" t="s">
        <v>776</v>
      </c>
      <c r="F196" s="209" t="s">
        <v>777</v>
      </c>
      <c r="G196" s="210" t="s">
        <v>145</v>
      </c>
      <c r="H196" s="211">
        <v>15.699999999999999</v>
      </c>
      <c r="I196" s="212"/>
      <c r="J196" s="213">
        <f>ROUND(I196*H196,2)</f>
        <v>0</v>
      </c>
      <c r="K196" s="209" t="s">
        <v>146</v>
      </c>
      <c r="L196" s="47"/>
      <c r="M196" s="214" t="s">
        <v>19</v>
      </c>
      <c r="N196" s="215" t="s">
        <v>43</v>
      </c>
      <c r="O196" s="87"/>
      <c r="P196" s="216">
        <f>O196*H196</f>
        <v>0</v>
      </c>
      <c r="Q196" s="216">
        <v>0.68271999999999999</v>
      </c>
      <c r="R196" s="216">
        <f>Q196*H196</f>
        <v>10.718703999999999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147</v>
      </c>
      <c r="AT196" s="218" t="s">
        <v>142</v>
      </c>
      <c r="AU196" s="218" t="s">
        <v>82</v>
      </c>
      <c r="AY196" s="20" t="s">
        <v>140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80</v>
      </c>
      <c r="BK196" s="219">
        <f>ROUND(I196*H196,2)</f>
        <v>0</v>
      </c>
      <c r="BL196" s="20" t="s">
        <v>147</v>
      </c>
      <c r="BM196" s="218" t="s">
        <v>778</v>
      </c>
    </row>
    <row r="197" s="2" customFormat="1">
      <c r="A197" s="41"/>
      <c r="B197" s="42"/>
      <c r="C197" s="43"/>
      <c r="D197" s="220" t="s">
        <v>149</v>
      </c>
      <c r="E197" s="43"/>
      <c r="F197" s="221" t="s">
        <v>779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149</v>
      </c>
      <c r="AU197" s="20" t="s">
        <v>82</v>
      </c>
    </row>
    <row r="198" s="14" customFormat="1">
      <c r="A198" s="14"/>
      <c r="B198" s="236"/>
      <c r="C198" s="237"/>
      <c r="D198" s="227" t="s">
        <v>155</v>
      </c>
      <c r="E198" s="238" t="s">
        <v>19</v>
      </c>
      <c r="F198" s="239" t="s">
        <v>780</v>
      </c>
      <c r="G198" s="237"/>
      <c r="H198" s="240">
        <v>15.699999999999999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6" t="s">
        <v>155</v>
      </c>
      <c r="AU198" s="246" t="s">
        <v>82</v>
      </c>
      <c r="AV198" s="14" t="s">
        <v>82</v>
      </c>
      <c r="AW198" s="14" t="s">
        <v>33</v>
      </c>
      <c r="AX198" s="14" t="s">
        <v>80</v>
      </c>
      <c r="AY198" s="246" t="s">
        <v>140</v>
      </c>
    </row>
    <row r="199" s="2" customFormat="1" ht="24.15" customHeight="1">
      <c r="A199" s="41"/>
      <c r="B199" s="42"/>
      <c r="C199" s="207" t="s">
        <v>341</v>
      </c>
      <c r="D199" s="207" t="s">
        <v>142</v>
      </c>
      <c r="E199" s="208" t="s">
        <v>781</v>
      </c>
      <c r="F199" s="209" t="s">
        <v>782</v>
      </c>
      <c r="G199" s="210" t="s">
        <v>172</v>
      </c>
      <c r="H199" s="211">
        <v>15.699999999999999</v>
      </c>
      <c r="I199" s="212"/>
      <c r="J199" s="213">
        <f>ROUND(I199*H199,2)</f>
        <v>0</v>
      </c>
      <c r="K199" s="209" t="s">
        <v>146</v>
      </c>
      <c r="L199" s="47"/>
      <c r="M199" s="214" t="s">
        <v>19</v>
      </c>
      <c r="N199" s="215" t="s">
        <v>43</v>
      </c>
      <c r="O199" s="87"/>
      <c r="P199" s="216">
        <f>O199*H199</f>
        <v>0</v>
      </c>
      <c r="Q199" s="216">
        <v>0.046339999999999999</v>
      </c>
      <c r="R199" s="216">
        <f>Q199*H199</f>
        <v>0.72753799999999991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147</v>
      </c>
      <c r="AT199" s="218" t="s">
        <v>142</v>
      </c>
      <c r="AU199" s="218" t="s">
        <v>82</v>
      </c>
      <c r="AY199" s="20" t="s">
        <v>140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80</v>
      </c>
      <c r="BK199" s="219">
        <f>ROUND(I199*H199,2)</f>
        <v>0</v>
      </c>
      <c r="BL199" s="20" t="s">
        <v>147</v>
      </c>
      <c r="BM199" s="218" t="s">
        <v>783</v>
      </c>
    </row>
    <row r="200" s="2" customFormat="1">
      <c r="A200" s="41"/>
      <c r="B200" s="42"/>
      <c r="C200" s="43"/>
      <c r="D200" s="220" t="s">
        <v>149</v>
      </c>
      <c r="E200" s="43"/>
      <c r="F200" s="221" t="s">
        <v>784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149</v>
      </c>
      <c r="AU200" s="20" t="s">
        <v>82</v>
      </c>
    </row>
    <row r="201" s="12" customFormat="1" ht="22.8" customHeight="1">
      <c r="A201" s="12"/>
      <c r="B201" s="191"/>
      <c r="C201" s="192"/>
      <c r="D201" s="193" t="s">
        <v>71</v>
      </c>
      <c r="E201" s="205" t="s">
        <v>169</v>
      </c>
      <c r="F201" s="205" t="s">
        <v>317</v>
      </c>
      <c r="G201" s="192"/>
      <c r="H201" s="192"/>
      <c r="I201" s="195"/>
      <c r="J201" s="206">
        <f>BK201</f>
        <v>0</v>
      </c>
      <c r="K201" s="192"/>
      <c r="L201" s="197"/>
      <c r="M201" s="198"/>
      <c r="N201" s="199"/>
      <c r="O201" s="199"/>
      <c r="P201" s="200">
        <f>SUM(P202:P231)</f>
        <v>0</v>
      </c>
      <c r="Q201" s="199"/>
      <c r="R201" s="200">
        <f>SUM(R202:R231)</f>
        <v>7.1415069999999998</v>
      </c>
      <c r="S201" s="199"/>
      <c r="T201" s="201">
        <f>SUM(T202:T231)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2" t="s">
        <v>80</v>
      </c>
      <c r="AT201" s="203" t="s">
        <v>71</v>
      </c>
      <c r="AU201" s="203" t="s">
        <v>80</v>
      </c>
      <c r="AY201" s="202" t="s">
        <v>140</v>
      </c>
      <c r="BK201" s="204">
        <f>SUM(BK202:BK231)</f>
        <v>0</v>
      </c>
    </row>
    <row r="202" s="2" customFormat="1" ht="21.75" customHeight="1">
      <c r="A202" s="41"/>
      <c r="B202" s="42"/>
      <c r="C202" s="207" t="s">
        <v>346</v>
      </c>
      <c r="D202" s="207" t="s">
        <v>142</v>
      </c>
      <c r="E202" s="208" t="s">
        <v>319</v>
      </c>
      <c r="F202" s="209" t="s">
        <v>320</v>
      </c>
      <c r="G202" s="210" t="s">
        <v>145</v>
      </c>
      <c r="H202" s="211">
        <v>24.399999999999999</v>
      </c>
      <c r="I202" s="212"/>
      <c r="J202" s="213">
        <f>ROUND(I202*H202,2)</f>
        <v>0</v>
      </c>
      <c r="K202" s="209" t="s">
        <v>146</v>
      </c>
      <c r="L202" s="47"/>
      <c r="M202" s="214" t="s">
        <v>19</v>
      </c>
      <c r="N202" s="215" t="s">
        <v>43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147</v>
      </c>
      <c r="AT202" s="218" t="s">
        <v>142</v>
      </c>
      <c r="AU202" s="218" t="s">
        <v>82</v>
      </c>
      <c r="AY202" s="20" t="s">
        <v>140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80</v>
      </c>
      <c r="BK202" s="219">
        <f>ROUND(I202*H202,2)</f>
        <v>0</v>
      </c>
      <c r="BL202" s="20" t="s">
        <v>147</v>
      </c>
      <c r="BM202" s="218" t="s">
        <v>785</v>
      </c>
    </row>
    <row r="203" s="2" customFormat="1">
      <c r="A203" s="41"/>
      <c r="B203" s="42"/>
      <c r="C203" s="43"/>
      <c r="D203" s="220" t="s">
        <v>149</v>
      </c>
      <c r="E203" s="43"/>
      <c r="F203" s="221" t="s">
        <v>322</v>
      </c>
      <c r="G203" s="43"/>
      <c r="H203" s="43"/>
      <c r="I203" s="222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149</v>
      </c>
      <c r="AU203" s="20" t="s">
        <v>82</v>
      </c>
    </row>
    <row r="204" s="13" customFormat="1">
      <c r="A204" s="13"/>
      <c r="B204" s="225"/>
      <c r="C204" s="226"/>
      <c r="D204" s="227" t="s">
        <v>155</v>
      </c>
      <c r="E204" s="228" t="s">
        <v>19</v>
      </c>
      <c r="F204" s="229" t="s">
        <v>188</v>
      </c>
      <c r="G204" s="226"/>
      <c r="H204" s="228" t="s">
        <v>19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155</v>
      </c>
      <c r="AU204" s="235" t="s">
        <v>82</v>
      </c>
      <c r="AV204" s="13" t="s">
        <v>80</v>
      </c>
      <c r="AW204" s="13" t="s">
        <v>33</v>
      </c>
      <c r="AX204" s="13" t="s">
        <v>72</v>
      </c>
      <c r="AY204" s="235" t="s">
        <v>140</v>
      </c>
    </row>
    <row r="205" s="14" customFormat="1">
      <c r="A205" s="14"/>
      <c r="B205" s="236"/>
      <c r="C205" s="237"/>
      <c r="D205" s="227" t="s">
        <v>155</v>
      </c>
      <c r="E205" s="238" t="s">
        <v>19</v>
      </c>
      <c r="F205" s="239" t="s">
        <v>760</v>
      </c>
      <c r="G205" s="237"/>
      <c r="H205" s="240">
        <v>24.399999999999999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155</v>
      </c>
      <c r="AU205" s="246" t="s">
        <v>82</v>
      </c>
      <c r="AV205" s="14" t="s">
        <v>82</v>
      </c>
      <c r="AW205" s="14" t="s">
        <v>33</v>
      </c>
      <c r="AX205" s="14" t="s">
        <v>80</v>
      </c>
      <c r="AY205" s="246" t="s">
        <v>140</v>
      </c>
    </row>
    <row r="206" s="2" customFormat="1" ht="21.75" customHeight="1">
      <c r="A206" s="41"/>
      <c r="B206" s="42"/>
      <c r="C206" s="207" t="s">
        <v>351</v>
      </c>
      <c r="D206" s="207" t="s">
        <v>142</v>
      </c>
      <c r="E206" s="208" t="s">
        <v>325</v>
      </c>
      <c r="F206" s="209" t="s">
        <v>326</v>
      </c>
      <c r="G206" s="210" t="s">
        <v>145</v>
      </c>
      <c r="H206" s="211">
        <v>24.399999999999999</v>
      </c>
      <c r="I206" s="212"/>
      <c r="J206" s="213">
        <f>ROUND(I206*H206,2)</f>
        <v>0</v>
      </c>
      <c r="K206" s="209" t="s">
        <v>146</v>
      </c>
      <c r="L206" s="47"/>
      <c r="M206" s="214" t="s">
        <v>19</v>
      </c>
      <c r="N206" s="215" t="s">
        <v>43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147</v>
      </c>
      <c r="AT206" s="218" t="s">
        <v>142</v>
      </c>
      <c r="AU206" s="218" t="s">
        <v>82</v>
      </c>
      <c r="AY206" s="20" t="s">
        <v>140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80</v>
      </c>
      <c r="BK206" s="219">
        <f>ROUND(I206*H206,2)</f>
        <v>0</v>
      </c>
      <c r="BL206" s="20" t="s">
        <v>147</v>
      </c>
      <c r="BM206" s="218" t="s">
        <v>786</v>
      </c>
    </row>
    <row r="207" s="2" customFormat="1">
      <c r="A207" s="41"/>
      <c r="B207" s="42"/>
      <c r="C207" s="43"/>
      <c r="D207" s="220" t="s">
        <v>149</v>
      </c>
      <c r="E207" s="43"/>
      <c r="F207" s="221" t="s">
        <v>328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149</v>
      </c>
      <c r="AU207" s="20" t="s">
        <v>82</v>
      </c>
    </row>
    <row r="208" s="13" customFormat="1">
      <c r="A208" s="13"/>
      <c r="B208" s="225"/>
      <c r="C208" s="226"/>
      <c r="D208" s="227" t="s">
        <v>155</v>
      </c>
      <c r="E208" s="228" t="s">
        <v>19</v>
      </c>
      <c r="F208" s="229" t="s">
        <v>188</v>
      </c>
      <c r="G208" s="226"/>
      <c r="H208" s="228" t="s">
        <v>19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155</v>
      </c>
      <c r="AU208" s="235" t="s">
        <v>82</v>
      </c>
      <c r="AV208" s="13" t="s">
        <v>80</v>
      </c>
      <c r="AW208" s="13" t="s">
        <v>33</v>
      </c>
      <c r="AX208" s="13" t="s">
        <v>72</v>
      </c>
      <c r="AY208" s="235" t="s">
        <v>140</v>
      </c>
    </row>
    <row r="209" s="14" customFormat="1">
      <c r="A209" s="14"/>
      <c r="B209" s="236"/>
      <c r="C209" s="237"/>
      <c r="D209" s="227" t="s">
        <v>155</v>
      </c>
      <c r="E209" s="238" t="s">
        <v>19</v>
      </c>
      <c r="F209" s="239" t="s">
        <v>760</v>
      </c>
      <c r="G209" s="237"/>
      <c r="H209" s="240">
        <v>24.399999999999999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155</v>
      </c>
      <c r="AU209" s="246" t="s">
        <v>82</v>
      </c>
      <c r="AV209" s="14" t="s">
        <v>82</v>
      </c>
      <c r="AW209" s="14" t="s">
        <v>33</v>
      </c>
      <c r="AX209" s="14" t="s">
        <v>80</v>
      </c>
      <c r="AY209" s="246" t="s">
        <v>140</v>
      </c>
    </row>
    <row r="210" s="2" customFormat="1" ht="24.15" customHeight="1">
      <c r="A210" s="41"/>
      <c r="B210" s="42"/>
      <c r="C210" s="207" t="s">
        <v>356</v>
      </c>
      <c r="D210" s="207" t="s">
        <v>142</v>
      </c>
      <c r="E210" s="208" t="s">
        <v>336</v>
      </c>
      <c r="F210" s="209" t="s">
        <v>337</v>
      </c>
      <c r="G210" s="210" t="s">
        <v>145</v>
      </c>
      <c r="H210" s="211">
        <v>4.9000000000000004</v>
      </c>
      <c r="I210" s="212"/>
      <c r="J210" s="213">
        <f>ROUND(I210*H210,2)</f>
        <v>0</v>
      </c>
      <c r="K210" s="209" t="s">
        <v>146</v>
      </c>
      <c r="L210" s="47"/>
      <c r="M210" s="214" t="s">
        <v>19</v>
      </c>
      <c r="N210" s="215" t="s">
        <v>43</v>
      </c>
      <c r="O210" s="87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147</v>
      </c>
      <c r="AT210" s="218" t="s">
        <v>142</v>
      </c>
      <c r="AU210" s="218" t="s">
        <v>82</v>
      </c>
      <c r="AY210" s="20" t="s">
        <v>140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80</v>
      </c>
      <c r="BK210" s="219">
        <f>ROUND(I210*H210,2)</f>
        <v>0</v>
      </c>
      <c r="BL210" s="20" t="s">
        <v>147</v>
      </c>
      <c r="BM210" s="218" t="s">
        <v>787</v>
      </c>
    </row>
    <row r="211" s="2" customFormat="1">
      <c r="A211" s="41"/>
      <c r="B211" s="42"/>
      <c r="C211" s="43"/>
      <c r="D211" s="220" t="s">
        <v>149</v>
      </c>
      <c r="E211" s="43"/>
      <c r="F211" s="221" t="s">
        <v>339</v>
      </c>
      <c r="G211" s="43"/>
      <c r="H211" s="43"/>
      <c r="I211" s="222"/>
      <c r="J211" s="43"/>
      <c r="K211" s="43"/>
      <c r="L211" s="47"/>
      <c r="M211" s="223"/>
      <c r="N211" s="22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149</v>
      </c>
      <c r="AU211" s="20" t="s">
        <v>82</v>
      </c>
    </row>
    <row r="212" s="13" customFormat="1">
      <c r="A212" s="13"/>
      <c r="B212" s="225"/>
      <c r="C212" s="226"/>
      <c r="D212" s="227" t="s">
        <v>155</v>
      </c>
      <c r="E212" s="228" t="s">
        <v>19</v>
      </c>
      <c r="F212" s="229" t="s">
        <v>340</v>
      </c>
      <c r="G212" s="226"/>
      <c r="H212" s="228" t="s">
        <v>19</v>
      </c>
      <c r="I212" s="230"/>
      <c r="J212" s="226"/>
      <c r="K212" s="226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155</v>
      </c>
      <c r="AU212" s="235" t="s">
        <v>82</v>
      </c>
      <c r="AV212" s="13" t="s">
        <v>80</v>
      </c>
      <c r="AW212" s="13" t="s">
        <v>33</v>
      </c>
      <c r="AX212" s="13" t="s">
        <v>72</v>
      </c>
      <c r="AY212" s="235" t="s">
        <v>140</v>
      </c>
    </row>
    <row r="213" s="14" customFormat="1">
      <c r="A213" s="14"/>
      <c r="B213" s="236"/>
      <c r="C213" s="237"/>
      <c r="D213" s="227" t="s">
        <v>155</v>
      </c>
      <c r="E213" s="238" t="s">
        <v>19</v>
      </c>
      <c r="F213" s="239" t="s">
        <v>157</v>
      </c>
      <c r="G213" s="237"/>
      <c r="H213" s="240">
        <v>4.9000000000000004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6" t="s">
        <v>155</v>
      </c>
      <c r="AU213" s="246" t="s">
        <v>82</v>
      </c>
      <c r="AV213" s="14" t="s">
        <v>82</v>
      </c>
      <c r="AW213" s="14" t="s">
        <v>33</v>
      </c>
      <c r="AX213" s="14" t="s">
        <v>80</v>
      </c>
      <c r="AY213" s="246" t="s">
        <v>140</v>
      </c>
    </row>
    <row r="214" s="2" customFormat="1" ht="16.5" customHeight="1">
      <c r="A214" s="41"/>
      <c r="B214" s="42"/>
      <c r="C214" s="207" t="s">
        <v>361</v>
      </c>
      <c r="D214" s="207" t="s">
        <v>142</v>
      </c>
      <c r="E214" s="208" t="s">
        <v>342</v>
      </c>
      <c r="F214" s="209" t="s">
        <v>343</v>
      </c>
      <c r="G214" s="210" t="s">
        <v>145</v>
      </c>
      <c r="H214" s="211">
        <v>6.0999999999999996</v>
      </c>
      <c r="I214" s="212"/>
      <c r="J214" s="213">
        <f>ROUND(I214*H214,2)</f>
        <v>0</v>
      </c>
      <c r="K214" s="209" t="s">
        <v>146</v>
      </c>
      <c r="L214" s="47"/>
      <c r="M214" s="214" t="s">
        <v>19</v>
      </c>
      <c r="N214" s="215" t="s">
        <v>43</v>
      </c>
      <c r="O214" s="87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147</v>
      </c>
      <c r="AT214" s="218" t="s">
        <v>142</v>
      </c>
      <c r="AU214" s="218" t="s">
        <v>82</v>
      </c>
      <c r="AY214" s="20" t="s">
        <v>140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80</v>
      </c>
      <c r="BK214" s="219">
        <f>ROUND(I214*H214,2)</f>
        <v>0</v>
      </c>
      <c r="BL214" s="20" t="s">
        <v>147</v>
      </c>
      <c r="BM214" s="218" t="s">
        <v>788</v>
      </c>
    </row>
    <row r="215" s="2" customFormat="1">
      <c r="A215" s="41"/>
      <c r="B215" s="42"/>
      <c r="C215" s="43"/>
      <c r="D215" s="220" t="s">
        <v>149</v>
      </c>
      <c r="E215" s="43"/>
      <c r="F215" s="221" t="s">
        <v>345</v>
      </c>
      <c r="G215" s="43"/>
      <c r="H215" s="43"/>
      <c r="I215" s="222"/>
      <c r="J215" s="43"/>
      <c r="K215" s="43"/>
      <c r="L215" s="47"/>
      <c r="M215" s="223"/>
      <c r="N215" s="22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149</v>
      </c>
      <c r="AU215" s="20" t="s">
        <v>82</v>
      </c>
    </row>
    <row r="216" s="13" customFormat="1">
      <c r="A216" s="13"/>
      <c r="B216" s="225"/>
      <c r="C216" s="226"/>
      <c r="D216" s="227" t="s">
        <v>155</v>
      </c>
      <c r="E216" s="228" t="s">
        <v>19</v>
      </c>
      <c r="F216" s="229" t="s">
        <v>340</v>
      </c>
      <c r="G216" s="226"/>
      <c r="H216" s="228" t="s">
        <v>19</v>
      </c>
      <c r="I216" s="230"/>
      <c r="J216" s="226"/>
      <c r="K216" s="226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155</v>
      </c>
      <c r="AU216" s="235" t="s">
        <v>82</v>
      </c>
      <c r="AV216" s="13" t="s">
        <v>80</v>
      </c>
      <c r="AW216" s="13" t="s">
        <v>33</v>
      </c>
      <c r="AX216" s="13" t="s">
        <v>72</v>
      </c>
      <c r="AY216" s="235" t="s">
        <v>140</v>
      </c>
    </row>
    <row r="217" s="14" customFormat="1">
      <c r="A217" s="14"/>
      <c r="B217" s="236"/>
      <c r="C217" s="237"/>
      <c r="D217" s="227" t="s">
        <v>155</v>
      </c>
      <c r="E217" s="238" t="s">
        <v>19</v>
      </c>
      <c r="F217" s="239" t="s">
        <v>717</v>
      </c>
      <c r="G217" s="237"/>
      <c r="H217" s="240">
        <v>6.0999999999999996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6" t="s">
        <v>155</v>
      </c>
      <c r="AU217" s="246" t="s">
        <v>82</v>
      </c>
      <c r="AV217" s="14" t="s">
        <v>82</v>
      </c>
      <c r="AW217" s="14" t="s">
        <v>33</v>
      </c>
      <c r="AX217" s="14" t="s">
        <v>80</v>
      </c>
      <c r="AY217" s="246" t="s">
        <v>140</v>
      </c>
    </row>
    <row r="218" s="2" customFormat="1" ht="24.15" customHeight="1">
      <c r="A218" s="41"/>
      <c r="B218" s="42"/>
      <c r="C218" s="207" t="s">
        <v>366</v>
      </c>
      <c r="D218" s="207" t="s">
        <v>142</v>
      </c>
      <c r="E218" s="208" t="s">
        <v>347</v>
      </c>
      <c r="F218" s="209" t="s">
        <v>348</v>
      </c>
      <c r="G218" s="210" t="s">
        <v>145</v>
      </c>
      <c r="H218" s="211">
        <v>6.0999999999999996</v>
      </c>
      <c r="I218" s="212"/>
      <c r="J218" s="213">
        <f>ROUND(I218*H218,2)</f>
        <v>0</v>
      </c>
      <c r="K218" s="209" t="s">
        <v>146</v>
      </c>
      <c r="L218" s="47"/>
      <c r="M218" s="214" t="s">
        <v>19</v>
      </c>
      <c r="N218" s="215" t="s">
        <v>43</v>
      </c>
      <c r="O218" s="87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147</v>
      </c>
      <c r="AT218" s="218" t="s">
        <v>142</v>
      </c>
      <c r="AU218" s="218" t="s">
        <v>82</v>
      </c>
      <c r="AY218" s="20" t="s">
        <v>140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80</v>
      </c>
      <c r="BK218" s="219">
        <f>ROUND(I218*H218,2)</f>
        <v>0</v>
      </c>
      <c r="BL218" s="20" t="s">
        <v>147</v>
      </c>
      <c r="BM218" s="218" t="s">
        <v>789</v>
      </c>
    </row>
    <row r="219" s="2" customFormat="1">
      <c r="A219" s="41"/>
      <c r="B219" s="42"/>
      <c r="C219" s="43"/>
      <c r="D219" s="220" t="s">
        <v>149</v>
      </c>
      <c r="E219" s="43"/>
      <c r="F219" s="221" t="s">
        <v>350</v>
      </c>
      <c r="G219" s="43"/>
      <c r="H219" s="43"/>
      <c r="I219" s="222"/>
      <c r="J219" s="43"/>
      <c r="K219" s="43"/>
      <c r="L219" s="47"/>
      <c r="M219" s="223"/>
      <c r="N219" s="22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149</v>
      </c>
      <c r="AU219" s="20" t="s">
        <v>82</v>
      </c>
    </row>
    <row r="220" s="13" customFormat="1">
      <c r="A220" s="13"/>
      <c r="B220" s="225"/>
      <c r="C220" s="226"/>
      <c r="D220" s="227" t="s">
        <v>155</v>
      </c>
      <c r="E220" s="228" t="s">
        <v>19</v>
      </c>
      <c r="F220" s="229" t="s">
        <v>340</v>
      </c>
      <c r="G220" s="226"/>
      <c r="H220" s="228" t="s">
        <v>19</v>
      </c>
      <c r="I220" s="230"/>
      <c r="J220" s="226"/>
      <c r="K220" s="226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155</v>
      </c>
      <c r="AU220" s="235" t="s">
        <v>82</v>
      </c>
      <c r="AV220" s="13" t="s">
        <v>80</v>
      </c>
      <c r="AW220" s="13" t="s">
        <v>33</v>
      </c>
      <c r="AX220" s="13" t="s">
        <v>72</v>
      </c>
      <c r="AY220" s="235" t="s">
        <v>140</v>
      </c>
    </row>
    <row r="221" s="14" customFormat="1">
      <c r="A221" s="14"/>
      <c r="B221" s="236"/>
      <c r="C221" s="237"/>
      <c r="D221" s="227" t="s">
        <v>155</v>
      </c>
      <c r="E221" s="238" t="s">
        <v>19</v>
      </c>
      <c r="F221" s="239" t="s">
        <v>717</v>
      </c>
      <c r="G221" s="237"/>
      <c r="H221" s="240">
        <v>6.0999999999999996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6" t="s">
        <v>155</v>
      </c>
      <c r="AU221" s="246" t="s">
        <v>82</v>
      </c>
      <c r="AV221" s="14" t="s">
        <v>82</v>
      </c>
      <c r="AW221" s="14" t="s">
        <v>33</v>
      </c>
      <c r="AX221" s="14" t="s">
        <v>80</v>
      </c>
      <c r="AY221" s="246" t="s">
        <v>140</v>
      </c>
    </row>
    <row r="222" s="2" customFormat="1" ht="37.8" customHeight="1">
      <c r="A222" s="41"/>
      <c r="B222" s="42"/>
      <c r="C222" s="207" t="s">
        <v>371</v>
      </c>
      <c r="D222" s="207" t="s">
        <v>142</v>
      </c>
      <c r="E222" s="208" t="s">
        <v>647</v>
      </c>
      <c r="F222" s="209" t="s">
        <v>648</v>
      </c>
      <c r="G222" s="210" t="s">
        <v>145</v>
      </c>
      <c r="H222" s="211">
        <v>24.399999999999999</v>
      </c>
      <c r="I222" s="212"/>
      <c r="J222" s="213">
        <f>ROUND(I222*H222,2)</f>
        <v>0</v>
      </c>
      <c r="K222" s="209" t="s">
        <v>146</v>
      </c>
      <c r="L222" s="47"/>
      <c r="M222" s="214" t="s">
        <v>19</v>
      </c>
      <c r="N222" s="215" t="s">
        <v>43</v>
      </c>
      <c r="O222" s="87"/>
      <c r="P222" s="216">
        <f>O222*H222</f>
        <v>0</v>
      </c>
      <c r="Q222" s="216">
        <v>0.11162</v>
      </c>
      <c r="R222" s="216">
        <f>Q222*H222</f>
        <v>2.7235279999999999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147</v>
      </c>
      <c r="AT222" s="218" t="s">
        <v>142</v>
      </c>
      <c r="AU222" s="218" t="s">
        <v>82</v>
      </c>
      <c r="AY222" s="20" t="s">
        <v>140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80</v>
      </c>
      <c r="BK222" s="219">
        <f>ROUND(I222*H222,2)</f>
        <v>0</v>
      </c>
      <c r="BL222" s="20" t="s">
        <v>147</v>
      </c>
      <c r="BM222" s="218" t="s">
        <v>790</v>
      </c>
    </row>
    <row r="223" s="2" customFormat="1">
      <c r="A223" s="41"/>
      <c r="B223" s="42"/>
      <c r="C223" s="43"/>
      <c r="D223" s="220" t="s">
        <v>149</v>
      </c>
      <c r="E223" s="43"/>
      <c r="F223" s="221" t="s">
        <v>650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149</v>
      </c>
      <c r="AU223" s="20" t="s">
        <v>82</v>
      </c>
    </row>
    <row r="224" s="13" customFormat="1">
      <c r="A224" s="13"/>
      <c r="B224" s="225"/>
      <c r="C224" s="226"/>
      <c r="D224" s="227" t="s">
        <v>155</v>
      </c>
      <c r="E224" s="228" t="s">
        <v>19</v>
      </c>
      <c r="F224" s="229" t="s">
        <v>188</v>
      </c>
      <c r="G224" s="226"/>
      <c r="H224" s="228" t="s">
        <v>19</v>
      </c>
      <c r="I224" s="230"/>
      <c r="J224" s="226"/>
      <c r="K224" s="226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155</v>
      </c>
      <c r="AU224" s="235" t="s">
        <v>82</v>
      </c>
      <c r="AV224" s="13" t="s">
        <v>80</v>
      </c>
      <c r="AW224" s="13" t="s">
        <v>33</v>
      </c>
      <c r="AX224" s="13" t="s">
        <v>72</v>
      </c>
      <c r="AY224" s="235" t="s">
        <v>140</v>
      </c>
    </row>
    <row r="225" s="14" customFormat="1">
      <c r="A225" s="14"/>
      <c r="B225" s="236"/>
      <c r="C225" s="237"/>
      <c r="D225" s="227" t="s">
        <v>155</v>
      </c>
      <c r="E225" s="238" t="s">
        <v>19</v>
      </c>
      <c r="F225" s="239" t="s">
        <v>791</v>
      </c>
      <c r="G225" s="237"/>
      <c r="H225" s="240">
        <v>19.300000000000001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155</v>
      </c>
      <c r="AU225" s="246" t="s">
        <v>82</v>
      </c>
      <c r="AV225" s="14" t="s">
        <v>82</v>
      </c>
      <c r="AW225" s="14" t="s">
        <v>33</v>
      </c>
      <c r="AX225" s="14" t="s">
        <v>72</v>
      </c>
      <c r="AY225" s="246" t="s">
        <v>140</v>
      </c>
    </row>
    <row r="226" s="14" customFormat="1">
      <c r="A226" s="14"/>
      <c r="B226" s="236"/>
      <c r="C226" s="237"/>
      <c r="D226" s="227" t="s">
        <v>155</v>
      </c>
      <c r="E226" s="238" t="s">
        <v>19</v>
      </c>
      <c r="F226" s="239" t="s">
        <v>792</v>
      </c>
      <c r="G226" s="237"/>
      <c r="H226" s="240">
        <v>5.0999999999999996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6" t="s">
        <v>155</v>
      </c>
      <c r="AU226" s="246" t="s">
        <v>82</v>
      </c>
      <c r="AV226" s="14" t="s">
        <v>82</v>
      </c>
      <c r="AW226" s="14" t="s">
        <v>33</v>
      </c>
      <c r="AX226" s="14" t="s">
        <v>72</v>
      </c>
      <c r="AY226" s="246" t="s">
        <v>140</v>
      </c>
    </row>
    <row r="227" s="15" customFormat="1">
      <c r="A227" s="15"/>
      <c r="B227" s="247"/>
      <c r="C227" s="248"/>
      <c r="D227" s="227" t="s">
        <v>155</v>
      </c>
      <c r="E227" s="249" t="s">
        <v>19</v>
      </c>
      <c r="F227" s="250" t="s">
        <v>197</v>
      </c>
      <c r="G227" s="248"/>
      <c r="H227" s="251">
        <v>24.399999999999999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7" t="s">
        <v>155</v>
      </c>
      <c r="AU227" s="257" t="s">
        <v>82</v>
      </c>
      <c r="AV227" s="15" t="s">
        <v>147</v>
      </c>
      <c r="AW227" s="15" t="s">
        <v>33</v>
      </c>
      <c r="AX227" s="15" t="s">
        <v>80</v>
      </c>
      <c r="AY227" s="257" t="s">
        <v>140</v>
      </c>
    </row>
    <row r="228" s="2" customFormat="1" ht="16.5" customHeight="1">
      <c r="A228" s="41"/>
      <c r="B228" s="42"/>
      <c r="C228" s="258" t="s">
        <v>377</v>
      </c>
      <c r="D228" s="258" t="s">
        <v>236</v>
      </c>
      <c r="E228" s="259" t="s">
        <v>367</v>
      </c>
      <c r="F228" s="260" t="s">
        <v>368</v>
      </c>
      <c r="G228" s="261" t="s">
        <v>145</v>
      </c>
      <c r="H228" s="262">
        <v>19.879000000000001</v>
      </c>
      <c r="I228" s="263"/>
      <c r="J228" s="264">
        <f>ROUND(I228*H228,2)</f>
        <v>0</v>
      </c>
      <c r="K228" s="260" t="s">
        <v>146</v>
      </c>
      <c r="L228" s="265"/>
      <c r="M228" s="266" t="s">
        <v>19</v>
      </c>
      <c r="N228" s="267" t="s">
        <v>43</v>
      </c>
      <c r="O228" s="87"/>
      <c r="P228" s="216">
        <f>O228*H228</f>
        <v>0</v>
      </c>
      <c r="Q228" s="216">
        <v>0.17599999999999999</v>
      </c>
      <c r="R228" s="216">
        <f>Q228*H228</f>
        <v>3.498704</v>
      </c>
      <c r="S228" s="216">
        <v>0</v>
      </c>
      <c r="T228" s="21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198</v>
      </c>
      <c r="AT228" s="218" t="s">
        <v>236</v>
      </c>
      <c r="AU228" s="218" t="s">
        <v>82</v>
      </c>
      <c r="AY228" s="20" t="s">
        <v>140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20" t="s">
        <v>80</v>
      </c>
      <c r="BK228" s="219">
        <f>ROUND(I228*H228,2)</f>
        <v>0</v>
      </c>
      <c r="BL228" s="20" t="s">
        <v>147</v>
      </c>
      <c r="BM228" s="218" t="s">
        <v>793</v>
      </c>
    </row>
    <row r="229" s="14" customFormat="1">
      <c r="A229" s="14"/>
      <c r="B229" s="236"/>
      <c r="C229" s="237"/>
      <c r="D229" s="227" t="s">
        <v>155</v>
      </c>
      <c r="E229" s="237"/>
      <c r="F229" s="239" t="s">
        <v>794</v>
      </c>
      <c r="G229" s="237"/>
      <c r="H229" s="240">
        <v>19.879000000000001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6" t="s">
        <v>155</v>
      </c>
      <c r="AU229" s="246" t="s">
        <v>82</v>
      </c>
      <c r="AV229" s="14" t="s">
        <v>82</v>
      </c>
      <c r="AW229" s="14" t="s">
        <v>4</v>
      </c>
      <c r="AX229" s="14" t="s">
        <v>80</v>
      </c>
      <c r="AY229" s="246" t="s">
        <v>140</v>
      </c>
    </row>
    <row r="230" s="2" customFormat="1" ht="16.5" customHeight="1">
      <c r="A230" s="41"/>
      <c r="B230" s="42"/>
      <c r="C230" s="258" t="s">
        <v>383</v>
      </c>
      <c r="D230" s="258" t="s">
        <v>236</v>
      </c>
      <c r="E230" s="259" t="s">
        <v>372</v>
      </c>
      <c r="F230" s="260" t="s">
        <v>373</v>
      </c>
      <c r="G230" s="261" t="s">
        <v>145</v>
      </c>
      <c r="H230" s="262">
        <v>5.2530000000000001</v>
      </c>
      <c r="I230" s="263"/>
      <c r="J230" s="264">
        <f>ROUND(I230*H230,2)</f>
        <v>0</v>
      </c>
      <c r="K230" s="260" t="s">
        <v>146</v>
      </c>
      <c r="L230" s="265"/>
      <c r="M230" s="266" t="s">
        <v>19</v>
      </c>
      <c r="N230" s="267" t="s">
        <v>43</v>
      </c>
      <c r="O230" s="87"/>
      <c r="P230" s="216">
        <f>O230*H230</f>
        <v>0</v>
      </c>
      <c r="Q230" s="216">
        <v>0.17499999999999999</v>
      </c>
      <c r="R230" s="216">
        <f>Q230*H230</f>
        <v>0.91927499999999995</v>
      </c>
      <c r="S230" s="216">
        <v>0</v>
      </c>
      <c r="T230" s="21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8" t="s">
        <v>198</v>
      </c>
      <c r="AT230" s="218" t="s">
        <v>236</v>
      </c>
      <c r="AU230" s="218" t="s">
        <v>82</v>
      </c>
      <c r="AY230" s="20" t="s">
        <v>140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20" t="s">
        <v>80</v>
      </c>
      <c r="BK230" s="219">
        <f>ROUND(I230*H230,2)</f>
        <v>0</v>
      </c>
      <c r="BL230" s="20" t="s">
        <v>147</v>
      </c>
      <c r="BM230" s="218" t="s">
        <v>795</v>
      </c>
    </row>
    <row r="231" s="14" customFormat="1">
      <c r="A231" s="14"/>
      <c r="B231" s="236"/>
      <c r="C231" s="237"/>
      <c r="D231" s="227" t="s">
        <v>155</v>
      </c>
      <c r="E231" s="237"/>
      <c r="F231" s="239" t="s">
        <v>796</v>
      </c>
      <c r="G231" s="237"/>
      <c r="H231" s="240">
        <v>5.2530000000000001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6" t="s">
        <v>155</v>
      </c>
      <c r="AU231" s="246" t="s">
        <v>82</v>
      </c>
      <c r="AV231" s="14" t="s">
        <v>82</v>
      </c>
      <c r="AW231" s="14" t="s">
        <v>4</v>
      </c>
      <c r="AX231" s="14" t="s">
        <v>80</v>
      </c>
      <c r="AY231" s="246" t="s">
        <v>140</v>
      </c>
    </row>
    <row r="232" s="12" customFormat="1" ht="22.8" customHeight="1">
      <c r="A232" s="12"/>
      <c r="B232" s="191"/>
      <c r="C232" s="192"/>
      <c r="D232" s="193" t="s">
        <v>71</v>
      </c>
      <c r="E232" s="205" t="s">
        <v>205</v>
      </c>
      <c r="F232" s="205" t="s">
        <v>376</v>
      </c>
      <c r="G232" s="192"/>
      <c r="H232" s="192"/>
      <c r="I232" s="195"/>
      <c r="J232" s="206">
        <f>BK232</f>
        <v>0</v>
      </c>
      <c r="K232" s="192"/>
      <c r="L232" s="197"/>
      <c r="M232" s="198"/>
      <c r="N232" s="199"/>
      <c r="O232" s="199"/>
      <c r="P232" s="200">
        <f>SUM(P233:P268)</f>
        <v>0</v>
      </c>
      <c r="Q232" s="199"/>
      <c r="R232" s="200">
        <f>SUM(R233:R268)</f>
        <v>3.5488204000000003</v>
      </c>
      <c r="S232" s="199"/>
      <c r="T232" s="201">
        <f>SUM(T233:T268)</f>
        <v>9.4117499999999996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2" t="s">
        <v>80</v>
      </c>
      <c r="AT232" s="203" t="s">
        <v>71</v>
      </c>
      <c r="AU232" s="203" t="s">
        <v>80</v>
      </c>
      <c r="AY232" s="202" t="s">
        <v>140</v>
      </c>
      <c r="BK232" s="204">
        <f>SUM(BK233:BK268)</f>
        <v>0</v>
      </c>
    </row>
    <row r="233" s="2" customFormat="1" ht="24.15" customHeight="1">
      <c r="A233" s="41"/>
      <c r="B233" s="42"/>
      <c r="C233" s="207" t="s">
        <v>387</v>
      </c>
      <c r="D233" s="207" t="s">
        <v>142</v>
      </c>
      <c r="E233" s="208" t="s">
        <v>413</v>
      </c>
      <c r="F233" s="209" t="s">
        <v>414</v>
      </c>
      <c r="G233" s="210" t="s">
        <v>172</v>
      </c>
      <c r="H233" s="211">
        <v>14.1</v>
      </c>
      <c r="I233" s="212"/>
      <c r="J233" s="213">
        <f>ROUND(I233*H233,2)</f>
        <v>0</v>
      </c>
      <c r="K233" s="209" t="s">
        <v>146</v>
      </c>
      <c r="L233" s="47"/>
      <c r="M233" s="214" t="s">
        <v>19</v>
      </c>
      <c r="N233" s="215" t="s">
        <v>43</v>
      </c>
      <c r="O233" s="87"/>
      <c r="P233" s="216">
        <f>O233*H233</f>
        <v>0</v>
      </c>
      <c r="Q233" s="216">
        <v>0.15540000000000001</v>
      </c>
      <c r="R233" s="216">
        <f>Q233*H233</f>
        <v>2.1911400000000003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147</v>
      </c>
      <c r="AT233" s="218" t="s">
        <v>142</v>
      </c>
      <c r="AU233" s="218" t="s">
        <v>82</v>
      </c>
      <c r="AY233" s="20" t="s">
        <v>140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80</v>
      </c>
      <c r="BK233" s="219">
        <f>ROUND(I233*H233,2)</f>
        <v>0</v>
      </c>
      <c r="BL233" s="20" t="s">
        <v>147</v>
      </c>
      <c r="BM233" s="218" t="s">
        <v>797</v>
      </c>
    </row>
    <row r="234" s="2" customFormat="1">
      <c r="A234" s="41"/>
      <c r="B234" s="42"/>
      <c r="C234" s="43"/>
      <c r="D234" s="220" t="s">
        <v>149</v>
      </c>
      <c r="E234" s="43"/>
      <c r="F234" s="221" t="s">
        <v>416</v>
      </c>
      <c r="G234" s="43"/>
      <c r="H234" s="43"/>
      <c r="I234" s="222"/>
      <c r="J234" s="43"/>
      <c r="K234" s="43"/>
      <c r="L234" s="47"/>
      <c r="M234" s="223"/>
      <c r="N234" s="22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149</v>
      </c>
      <c r="AU234" s="20" t="s">
        <v>82</v>
      </c>
    </row>
    <row r="235" s="13" customFormat="1">
      <c r="A235" s="13"/>
      <c r="B235" s="225"/>
      <c r="C235" s="226"/>
      <c r="D235" s="227" t="s">
        <v>155</v>
      </c>
      <c r="E235" s="228" t="s">
        <v>19</v>
      </c>
      <c r="F235" s="229" t="s">
        <v>419</v>
      </c>
      <c r="G235" s="226"/>
      <c r="H235" s="228" t="s">
        <v>19</v>
      </c>
      <c r="I235" s="230"/>
      <c r="J235" s="226"/>
      <c r="K235" s="226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155</v>
      </c>
      <c r="AU235" s="235" t="s">
        <v>82</v>
      </c>
      <c r="AV235" s="13" t="s">
        <v>80</v>
      </c>
      <c r="AW235" s="13" t="s">
        <v>33</v>
      </c>
      <c r="AX235" s="13" t="s">
        <v>72</v>
      </c>
      <c r="AY235" s="235" t="s">
        <v>140</v>
      </c>
    </row>
    <row r="236" s="14" customFormat="1">
      <c r="A236" s="14"/>
      <c r="B236" s="236"/>
      <c r="C236" s="237"/>
      <c r="D236" s="227" t="s">
        <v>155</v>
      </c>
      <c r="E236" s="238" t="s">
        <v>19</v>
      </c>
      <c r="F236" s="239" t="s">
        <v>798</v>
      </c>
      <c r="G236" s="237"/>
      <c r="H236" s="240">
        <v>12.1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6" t="s">
        <v>155</v>
      </c>
      <c r="AU236" s="246" t="s">
        <v>82</v>
      </c>
      <c r="AV236" s="14" t="s">
        <v>82</v>
      </c>
      <c r="AW236" s="14" t="s">
        <v>33</v>
      </c>
      <c r="AX236" s="14" t="s">
        <v>72</v>
      </c>
      <c r="AY236" s="246" t="s">
        <v>140</v>
      </c>
    </row>
    <row r="237" s="13" customFormat="1">
      <c r="A237" s="13"/>
      <c r="B237" s="225"/>
      <c r="C237" s="226"/>
      <c r="D237" s="227" t="s">
        <v>155</v>
      </c>
      <c r="E237" s="228" t="s">
        <v>19</v>
      </c>
      <c r="F237" s="229" t="s">
        <v>420</v>
      </c>
      <c r="G237" s="226"/>
      <c r="H237" s="228" t="s">
        <v>19</v>
      </c>
      <c r="I237" s="230"/>
      <c r="J237" s="226"/>
      <c r="K237" s="226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155</v>
      </c>
      <c r="AU237" s="235" t="s">
        <v>82</v>
      </c>
      <c r="AV237" s="13" t="s">
        <v>80</v>
      </c>
      <c r="AW237" s="13" t="s">
        <v>33</v>
      </c>
      <c r="AX237" s="13" t="s">
        <v>72</v>
      </c>
      <c r="AY237" s="235" t="s">
        <v>140</v>
      </c>
    </row>
    <row r="238" s="14" customFormat="1">
      <c r="A238" s="14"/>
      <c r="B238" s="236"/>
      <c r="C238" s="237"/>
      <c r="D238" s="227" t="s">
        <v>155</v>
      </c>
      <c r="E238" s="238" t="s">
        <v>19</v>
      </c>
      <c r="F238" s="239" t="s">
        <v>82</v>
      </c>
      <c r="G238" s="237"/>
      <c r="H238" s="240">
        <v>2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6" t="s">
        <v>155</v>
      </c>
      <c r="AU238" s="246" t="s">
        <v>82</v>
      </c>
      <c r="AV238" s="14" t="s">
        <v>82</v>
      </c>
      <c r="AW238" s="14" t="s">
        <v>33</v>
      </c>
      <c r="AX238" s="14" t="s">
        <v>72</v>
      </c>
      <c r="AY238" s="246" t="s">
        <v>140</v>
      </c>
    </row>
    <row r="239" s="15" customFormat="1">
      <c r="A239" s="15"/>
      <c r="B239" s="247"/>
      <c r="C239" s="248"/>
      <c r="D239" s="227" t="s">
        <v>155</v>
      </c>
      <c r="E239" s="249" t="s">
        <v>19</v>
      </c>
      <c r="F239" s="250" t="s">
        <v>197</v>
      </c>
      <c r="G239" s="248"/>
      <c r="H239" s="251">
        <v>14.1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7" t="s">
        <v>155</v>
      </c>
      <c r="AU239" s="257" t="s">
        <v>82</v>
      </c>
      <c r="AV239" s="15" t="s">
        <v>147</v>
      </c>
      <c r="AW239" s="15" t="s">
        <v>33</v>
      </c>
      <c r="AX239" s="15" t="s">
        <v>80</v>
      </c>
      <c r="AY239" s="257" t="s">
        <v>140</v>
      </c>
    </row>
    <row r="240" s="2" customFormat="1" ht="16.5" customHeight="1">
      <c r="A240" s="41"/>
      <c r="B240" s="42"/>
      <c r="C240" s="258" t="s">
        <v>391</v>
      </c>
      <c r="D240" s="258" t="s">
        <v>236</v>
      </c>
      <c r="E240" s="259" t="s">
        <v>422</v>
      </c>
      <c r="F240" s="260" t="s">
        <v>423</v>
      </c>
      <c r="G240" s="261" t="s">
        <v>172</v>
      </c>
      <c r="H240" s="262">
        <v>12.342000000000001</v>
      </c>
      <c r="I240" s="263"/>
      <c r="J240" s="264">
        <f>ROUND(I240*H240,2)</f>
        <v>0</v>
      </c>
      <c r="K240" s="260" t="s">
        <v>146</v>
      </c>
      <c r="L240" s="265"/>
      <c r="M240" s="266" t="s">
        <v>19</v>
      </c>
      <c r="N240" s="267" t="s">
        <v>43</v>
      </c>
      <c r="O240" s="87"/>
      <c r="P240" s="216">
        <f>O240*H240</f>
        <v>0</v>
      </c>
      <c r="Q240" s="216">
        <v>0.048300000000000003</v>
      </c>
      <c r="R240" s="216">
        <f>Q240*H240</f>
        <v>0.59611860000000005</v>
      </c>
      <c r="S240" s="216">
        <v>0</v>
      </c>
      <c r="T240" s="21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8" t="s">
        <v>198</v>
      </c>
      <c r="AT240" s="218" t="s">
        <v>236</v>
      </c>
      <c r="AU240" s="218" t="s">
        <v>82</v>
      </c>
      <c r="AY240" s="20" t="s">
        <v>140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20" t="s">
        <v>80</v>
      </c>
      <c r="BK240" s="219">
        <f>ROUND(I240*H240,2)</f>
        <v>0</v>
      </c>
      <c r="BL240" s="20" t="s">
        <v>147</v>
      </c>
      <c r="BM240" s="218" t="s">
        <v>799</v>
      </c>
    </row>
    <row r="241" s="14" customFormat="1">
      <c r="A241" s="14"/>
      <c r="B241" s="236"/>
      <c r="C241" s="237"/>
      <c r="D241" s="227" t="s">
        <v>155</v>
      </c>
      <c r="E241" s="237"/>
      <c r="F241" s="239" t="s">
        <v>800</v>
      </c>
      <c r="G241" s="237"/>
      <c r="H241" s="240">
        <v>12.342000000000001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6" t="s">
        <v>155</v>
      </c>
      <c r="AU241" s="246" t="s">
        <v>82</v>
      </c>
      <c r="AV241" s="14" t="s">
        <v>82</v>
      </c>
      <c r="AW241" s="14" t="s">
        <v>4</v>
      </c>
      <c r="AX241" s="14" t="s">
        <v>80</v>
      </c>
      <c r="AY241" s="246" t="s">
        <v>140</v>
      </c>
    </row>
    <row r="242" s="2" customFormat="1" ht="16.5" customHeight="1">
      <c r="A242" s="41"/>
      <c r="B242" s="42"/>
      <c r="C242" s="258" t="s">
        <v>396</v>
      </c>
      <c r="D242" s="258" t="s">
        <v>236</v>
      </c>
      <c r="E242" s="259" t="s">
        <v>432</v>
      </c>
      <c r="F242" s="260" t="s">
        <v>433</v>
      </c>
      <c r="G242" s="261" t="s">
        <v>172</v>
      </c>
      <c r="H242" s="262">
        <v>2.04</v>
      </c>
      <c r="I242" s="263"/>
      <c r="J242" s="264">
        <f>ROUND(I242*H242,2)</f>
        <v>0</v>
      </c>
      <c r="K242" s="260" t="s">
        <v>146</v>
      </c>
      <c r="L242" s="265"/>
      <c r="M242" s="266" t="s">
        <v>19</v>
      </c>
      <c r="N242" s="267" t="s">
        <v>43</v>
      </c>
      <c r="O242" s="87"/>
      <c r="P242" s="216">
        <f>O242*H242</f>
        <v>0</v>
      </c>
      <c r="Q242" s="216">
        <v>0.065670000000000006</v>
      </c>
      <c r="R242" s="216">
        <f>Q242*H242</f>
        <v>0.13396680000000003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198</v>
      </c>
      <c r="AT242" s="218" t="s">
        <v>236</v>
      </c>
      <c r="AU242" s="218" t="s">
        <v>82</v>
      </c>
      <c r="AY242" s="20" t="s">
        <v>140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80</v>
      </c>
      <c r="BK242" s="219">
        <f>ROUND(I242*H242,2)</f>
        <v>0</v>
      </c>
      <c r="BL242" s="20" t="s">
        <v>147</v>
      </c>
      <c r="BM242" s="218" t="s">
        <v>801</v>
      </c>
    </row>
    <row r="243" s="14" customFormat="1">
      <c r="A243" s="14"/>
      <c r="B243" s="236"/>
      <c r="C243" s="237"/>
      <c r="D243" s="227" t="s">
        <v>155</v>
      </c>
      <c r="E243" s="237"/>
      <c r="F243" s="239" t="s">
        <v>435</v>
      </c>
      <c r="G243" s="237"/>
      <c r="H243" s="240">
        <v>2.04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6" t="s">
        <v>155</v>
      </c>
      <c r="AU243" s="246" t="s">
        <v>82</v>
      </c>
      <c r="AV243" s="14" t="s">
        <v>82</v>
      </c>
      <c r="AW243" s="14" t="s">
        <v>4</v>
      </c>
      <c r="AX243" s="14" t="s">
        <v>80</v>
      </c>
      <c r="AY243" s="246" t="s">
        <v>140</v>
      </c>
    </row>
    <row r="244" s="2" customFormat="1" ht="24.15" customHeight="1">
      <c r="A244" s="41"/>
      <c r="B244" s="42"/>
      <c r="C244" s="207" t="s">
        <v>400</v>
      </c>
      <c r="D244" s="207" t="s">
        <v>142</v>
      </c>
      <c r="E244" s="208" t="s">
        <v>437</v>
      </c>
      <c r="F244" s="209" t="s">
        <v>438</v>
      </c>
      <c r="G244" s="210" t="s">
        <v>172</v>
      </c>
      <c r="H244" s="211">
        <v>3.5</v>
      </c>
      <c r="I244" s="212"/>
      <c r="J244" s="213">
        <f>ROUND(I244*H244,2)</f>
        <v>0</v>
      </c>
      <c r="K244" s="209" t="s">
        <v>146</v>
      </c>
      <c r="L244" s="47"/>
      <c r="M244" s="214" t="s">
        <v>19</v>
      </c>
      <c r="N244" s="215" t="s">
        <v>43</v>
      </c>
      <c r="O244" s="87"/>
      <c r="P244" s="216">
        <f>O244*H244</f>
        <v>0</v>
      </c>
      <c r="Q244" s="216">
        <v>0.1295</v>
      </c>
      <c r="R244" s="216">
        <f>Q244*H244</f>
        <v>0.45325000000000004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147</v>
      </c>
      <c r="AT244" s="218" t="s">
        <v>142</v>
      </c>
      <c r="AU244" s="218" t="s">
        <v>82</v>
      </c>
      <c r="AY244" s="20" t="s">
        <v>140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80</v>
      </c>
      <c r="BK244" s="219">
        <f>ROUND(I244*H244,2)</f>
        <v>0</v>
      </c>
      <c r="BL244" s="20" t="s">
        <v>147</v>
      </c>
      <c r="BM244" s="218" t="s">
        <v>802</v>
      </c>
    </row>
    <row r="245" s="2" customFormat="1">
      <c r="A245" s="41"/>
      <c r="B245" s="42"/>
      <c r="C245" s="43"/>
      <c r="D245" s="220" t="s">
        <v>149</v>
      </c>
      <c r="E245" s="43"/>
      <c r="F245" s="221" t="s">
        <v>440</v>
      </c>
      <c r="G245" s="43"/>
      <c r="H245" s="43"/>
      <c r="I245" s="222"/>
      <c r="J245" s="43"/>
      <c r="K245" s="43"/>
      <c r="L245" s="47"/>
      <c r="M245" s="223"/>
      <c r="N245" s="224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149</v>
      </c>
      <c r="AU245" s="20" t="s">
        <v>82</v>
      </c>
    </row>
    <row r="246" s="13" customFormat="1">
      <c r="A246" s="13"/>
      <c r="B246" s="225"/>
      <c r="C246" s="226"/>
      <c r="D246" s="227" t="s">
        <v>155</v>
      </c>
      <c r="E246" s="228" t="s">
        <v>19</v>
      </c>
      <c r="F246" s="229" t="s">
        <v>441</v>
      </c>
      <c r="G246" s="226"/>
      <c r="H246" s="228" t="s">
        <v>19</v>
      </c>
      <c r="I246" s="230"/>
      <c r="J246" s="226"/>
      <c r="K246" s="226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155</v>
      </c>
      <c r="AU246" s="235" t="s">
        <v>82</v>
      </c>
      <c r="AV246" s="13" t="s">
        <v>80</v>
      </c>
      <c r="AW246" s="13" t="s">
        <v>33</v>
      </c>
      <c r="AX246" s="13" t="s">
        <v>72</v>
      </c>
      <c r="AY246" s="235" t="s">
        <v>140</v>
      </c>
    </row>
    <row r="247" s="14" customFormat="1">
      <c r="A247" s="14"/>
      <c r="B247" s="236"/>
      <c r="C247" s="237"/>
      <c r="D247" s="227" t="s">
        <v>155</v>
      </c>
      <c r="E247" s="238" t="s">
        <v>19</v>
      </c>
      <c r="F247" s="239" t="s">
        <v>803</v>
      </c>
      <c r="G247" s="237"/>
      <c r="H247" s="240">
        <v>3.5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6" t="s">
        <v>155</v>
      </c>
      <c r="AU247" s="246" t="s">
        <v>82</v>
      </c>
      <c r="AV247" s="14" t="s">
        <v>82</v>
      </c>
      <c r="AW247" s="14" t="s">
        <v>33</v>
      </c>
      <c r="AX247" s="14" t="s">
        <v>80</v>
      </c>
      <c r="AY247" s="246" t="s">
        <v>140</v>
      </c>
    </row>
    <row r="248" s="2" customFormat="1" ht="16.5" customHeight="1">
      <c r="A248" s="41"/>
      <c r="B248" s="42"/>
      <c r="C248" s="258" t="s">
        <v>407</v>
      </c>
      <c r="D248" s="258" t="s">
        <v>236</v>
      </c>
      <c r="E248" s="259" t="s">
        <v>444</v>
      </c>
      <c r="F248" s="260" t="s">
        <v>445</v>
      </c>
      <c r="G248" s="261" t="s">
        <v>172</v>
      </c>
      <c r="H248" s="262">
        <v>3.5699999999999998</v>
      </c>
      <c r="I248" s="263"/>
      <c r="J248" s="264">
        <f>ROUND(I248*H248,2)</f>
        <v>0</v>
      </c>
      <c r="K248" s="260" t="s">
        <v>146</v>
      </c>
      <c r="L248" s="265"/>
      <c r="M248" s="266" t="s">
        <v>19</v>
      </c>
      <c r="N248" s="267" t="s">
        <v>43</v>
      </c>
      <c r="O248" s="87"/>
      <c r="P248" s="216">
        <f>O248*H248</f>
        <v>0</v>
      </c>
      <c r="Q248" s="216">
        <v>0.044999999999999998</v>
      </c>
      <c r="R248" s="216">
        <f>Q248*H248</f>
        <v>0.16064999999999999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198</v>
      </c>
      <c r="AT248" s="218" t="s">
        <v>236</v>
      </c>
      <c r="AU248" s="218" t="s">
        <v>82</v>
      </c>
      <c r="AY248" s="20" t="s">
        <v>140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80</v>
      </c>
      <c r="BK248" s="219">
        <f>ROUND(I248*H248,2)</f>
        <v>0</v>
      </c>
      <c r="BL248" s="20" t="s">
        <v>147</v>
      </c>
      <c r="BM248" s="218" t="s">
        <v>804</v>
      </c>
    </row>
    <row r="249" s="14" customFormat="1">
      <c r="A249" s="14"/>
      <c r="B249" s="236"/>
      <c r="C249" s="237"/>
      <c r="D249" s="227" t="s">
        <v>155</v>
      </c>
      <c r="E249" s="237"/>
      <c r="F249" s="239" t="s">
        <v>805</v>
      </c>
      <c r="G249" s="237"/>
      <c r="H249" s="240">
        <v>3.5699999999999998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6" t="s">
        <v>155</v>
      </c>
      <c r="AU249" s="246" t="s">
        <v>82</v>
      </c>
      <c r="AV249" s="14" t="s">
        <v>82</v>
      </c>
      <c r="AW249" s="14" t="s">
        <v>4</v>
      </c>
      <c r="AX249" s="14" t="s">
        <v>80</v>
      </c>
      <c r="AY249" s="246" t="s">
        <v>140</v>
      </c>
    </row>
    <row r="250" s="2" customFormat="1" ht="24.15" customHeight="1">
      <c r="A250" s="41"/>
      <c r="B250" s="42"/>
      <c r="C250" s="207" t="s">
        <v>412</v>
      </c>
      <c r="D250" s="207" t="s">
        <v>142</v>
      </c>
      <c r="E250" s="208" t="s">
        <v>449</v>
      </c>
      <c r="F250" s="209" t="s">
        <v>450</v>
      </c>
      <c r="G250" s="210" t="s">
        <v>172</v>
      </c>
      <c r="H250" s="211">
        <v>13.1</v>
      </c>
      <c r="I250" s="212"/>
      <c r="J250" s="213">
        <f>ROUND(I250*H250,2)</f>
        <v>0</v>
      </c>
      <c r="K250" s="209" t="s">
        <v>146</v>
      </c>
      <c r="L250" s="47"/>
      <c r="M250" s="214" t="s">
        <v>19</v>
      </c>
      <c r="N250" s="215" t="s">
        <v>43</v>
      </c>
      <c r="O250" s="87"/>
      <c r="P250" s="216">
        <f>O250*H250</f>
        <v>0</v>
      </c>
      <c r="Q250" s="216">
        <v>0.00017000000000000001</v>
      </c>
      <c r="R250" s="216">
        <f>Q250*H250</f>
        <v>0.0022270000000000002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147</v>
      </c>
      <c r="AT250" s="218" t="s">
        <v>142</v>
      </c>
      <c r="AU250" s="218" t="s">
        <v>82</v>
      </c>
      <c r="AY250" s="20" t="s">
        <v>140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80</v>
      </c>
      <c r="BK250" s="219">
        <f>ROUND(I250*H250,2)</f>
        <v>0</v>
      </c>
      <c r="BL250" s="20" t="s">
        <v>147</v>
      </c>
      <c r="BM250" s="218" t="s">
        <v>806</v>
      </c>
    </row>
    <row r="251" s="2" customFormat="1">
      <c r="A251" s="41"/>
      <c r="B251" s="42"/>
      <c r="C251" s="43"/>
      <c r="D251" s="220" t="s">
        <v>149</v>
      </c>
      <c r="E251" s="43"/>
      <c r="F251" s="221" t="s">
        <v>452</v>
      </c>
      <c r="G251" s="43"/>
      <c r="H251" s="43"/>
      <c r="I251" s="222"/>
      <c r="J251" s="43"/>
      <c r="K251" s="43"/>
      <c r="L251" s="47"/>
      <c r="M251" s="223"/>
      <c r="N251" s="22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149</v>
      </c>
      <c r="AU251" s="20" t="s">
        <v>82</v>
      </c>
    </row>
    <row r="252" s="2" customFormat="1" ht="16.5" customHeight="1">
      <c r="A252" s="41"/>
      <c r="B252" s="42"/>
      <c r="C252" s="207" t="s">
        <v>421</v>
      </c>
      <c r="D252" s="207" t="s">
        <v>142</v>
      </c>
      <c r="E252" s="208" t="s">
        <v>454</v>
      </c>
      <c r="F252" s="209" t="s">
        <v>455</v>
      </c>
      <c r="G252" s="210" t="s">
        <v>145</v>
      </c>
      <c r="H252" s="211">
        <v>24.399999999999999</v>
      </c>
      <c r="I252" s="212"/>
      <c r="J252" s="213">
        <f>ROUND(I252*H252,2)</f>
        <v>0</v>
      </c>
      <c r="K252" s="209" t="s">
        <v>146</v>
      </c>
      <c r="L252" s="47"/>
      <c r="M252" s="214" t="s">
        <v>19</v>
      </c>
      <c r="N252" s="215" t="s">
        <v>43</v>
      </c>
      <c r="O252" s="87"/>
      <c r="P252" s="216">
        <f>O252*H252</f>
        <v>0</v>
      </c>
      <c r="Q252" s="216">
        <v>0.00046999999999999999</v>
      </c>
      <c r="R252" s="216">
        <f>Q252*H252</f>
        <v>0.011467999999999999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147</v>
      </c>
      <c r="AT252" s="218" t="s">
        <v>142</v>
      </c>
      <c r="AU252" s="218" t="s">
        <v>82</v>
      </c>
      <c r="AY252" s="20" t="s">
        <v>140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20" t="s">
        <v>80</v>
      </c>
      <c r="BK252" s="219">
        <f>ROUND(I252*H252,2)</f>
        <v>0</v>
      </c>
      <c r="BL252" s="20" t="s">
        <v>147</v>
      </c>
      <c r="BM252" s="218" t="s">
        <v>807</v>
      </c>
    </row>
    <row r="253" s="2" customFormat="1">
      <c r="A253" s="41"/>
      <c r="B253" s="42"/>
      <c r="C253" s="43"/>
      <c r="D253" s="220" t="s">
        <v>149</v>
      </c>
      <c r="E253" s="43"/>
      <c r="F253" s="221" t="s">
        <v>457</v>
      </c>
      <c r="G253" s="43"/>
      <c r="H253" s="43"/>
      <c r="I253" s="222"/>
      <c r="J253" s="43"/>
      <c r="K253" s="43"/>
      <c r="L253" s="47"/>
      <c r="M253" s="223"/>
      <c r="N253" s="224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149</v>
      </c>
      <c r="AU253" s="20" t="s">
        <v>82</v>
      </c>
    </row>
    <row r="254" s="13" customFormat="1">
      <c r="A254" s="13"/>
      <c r="B254" s="225"/>
      <c r="C254" s="226"/>
      <c r="D254" s="227" t="s">
        <v>155</v>
      </c>
      <c r="E254" s="228" t="s">
        <v>19</v>
      </c>
      <c r="F254" s="229" t="s">
        <v>188</v>
      </c>
      <c r="G254" s="226"/>
      <c r="H254" s="228" t="s">
        <v>19</v>
      </c>
      <c r="I254" s="230"/>
      <c r="J254" s="226"/>
      <c r="K254" s="226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155</v>
      </c>
      <c r="AU254" s="235" t="s">
        <v>82</v>
      </c>
      <c r="AV254" s="13" t="s">
        <v>80</v>
      </c>
      <c r="AW254" s="13" t="s">
        <v>33</v>
      </c>
      <c r="AX254" s="13" t="s">
        <v>72</v>
      </c>
      <c r="AY254" s="235" t="s">
        <v>140</v>
      </c>
    </row>
    <row r="255" s="14" customFormat="1">
      <c r="A255" s="14"/>
      <c r="B255" s="236"/>
      <c r="C255" s="237"/>
      <c r="D255" s="227" t="s">
        <v>155</v>
      </c>
      <c r="E255" s="238" t="s">
        <v>19</v>
      </c>
      <c r="F255" s="239" t="s">
        <v>760</v>
      </c>
      <c r="G255" s="237"/>
      <c r="H255" s="240">
        <v>24.399999999999999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6" t="s">
        <v>155</v>
      </c>
      <c r="AU255" s="246" t="s">
        <v>82</v>
      </c>
      <c r="AV255" s="14" t="s">
        <v>82</v>
      </c>
      <c r="AW255" s="14" t="s">
        <v>33</v>
      </c>
      <c r="AX255" s="14" t="s">
        <v>80</v>
      </c>
      <c r="AY255" s="246" t="s">
        <v>140</v>
      </c>
    </row>
    <row r="256" s="2" customFormat="1" ht="16.5" customHeight="1">
      <c r="A256" s="41"/>
      <c r="B256" s="42"/>
      <c r="C256" s="207" t="s">
        <v>426</v>
      </c>
      <c r="D256" s="207" t="s">
        <v>142</v>
      </c>
      <c r="E256" s="208" t="s">
        <v>460</v>
      </c>
      <c r="F256" s="209" t="s">
        <v>461</v>
      </c>
      <c r="G256" s="210" t="s">
        <v>172</v>
      </c>
      <c r="H256" s="211">
        <v>13.1</v>
      </c>
      <c r="I256" s="212"/>
      <c r="J256" s="213">
        <f>ROUND(I256*H256,2)</f>
        <v>0</v>
      </c>
      <c r="K256" s="209" t="s">
        <v>146</v>
      </c>
      <c r="L256" s="47"/>
      <c r="M256" s="214" t="s">
        <v>19</v>
      </c>
      <c r="N256" s="215" t="s">
        <v>43</v>
      </c>
      <c r="O256" s="87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147</v>
      </c>
      <c r="AT256" s="218" t="s">
        <v>142</v>
      </c>
      <c r="AU256" s="218" t="s">
        <v>82</v>
      </c>
      <c r="AY256" s="20" t="s">
        <v>140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20" t="s">
        <v>80</v>
      </c>
      <c r="BK256" s="219">
        <f>ROUND(I256*H256,2)</f>
        <v>0</v>
      </c>
      <c r="BL256" s="20" t="s">
        <v>147</v>
      </c>
      <c r="BM256" s="218" t="s">
        <v>808</v>
      </c>
    </row>
    <row r="257" s="2" customFormat="1">
      <c r="A257" s="41"/>
      <c r="B257" s="42"/>
      <c r="C257" s="43"/>
      <c r="D257" s="220" t="s">
        <v>149</v>
      </c>
      <c r="E257" s="43"/>
      <c r="F257" s="221" t="s">
        <v>463</v>
      </c>
      <c r="G257" s="43"/>
      <c r="H257" s="43"/>
      <c r="I257" s="222"/>
      <c r="J257" s="43"/>
      <c r="K257" s="43"/>
      <c r="L257" s="47"/>
      <c r="M257" s="223"/>
      <c r="N257" s="22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149</v>
      </c>
      <c r="AU257" s="20" t="s">
        <v>82</v>
      </c>
    </row>
    <row r="258" s="2" customFormat="1" ht="24.15" customHeight="1">
      <c r="A258" s="41"/>
      <c r="B258" s="42"/>
      <c r="C258" s="207" t="s">
        <v>431</v>
      </c>
      <c r="D258" s="207" t="s">
        <v>142</v>
      </c>
      <c r="E258" s="208" t="s">
        <v>809</v>
      </c>
      <c r="F258" s="209" t="s">
        <v>810</v>
      </c>
      <c r="G258" s="210" t="s">
        <v>185</v>
      </c>
      <c r="H258" s="211">
        <v>4.0049999999999999</v>
      </c>
      <c r="I258" s="212"/>
      <c r="J258" s="213">
        <f>ROUND(I258*H258,2)</f>
        <v>0</v>
      </c>
      <c r="K258" s="209" t="s">
        <v>146</v>
      </c>
      <c r="L258" s="47"/>
      <c r="M258" s="214" t="s">
        <v>19</v>
      </c>
      <c r="N258" s="215" t="s">
        <v>43</v>
      </c>
      <c r="O258" s="87"/>
      <c r="P258" s="216">
        <f>O258*H258</f>
        <v>0</v>
      </c>
      <c r="Q258" s="216">
        <v>0</v>
      </c>
      <c r="R258" s="216">
        <f>Q258*H258</f>
        <v>0</v>
      </c>
      <c r="S258" s="216">
        <v>2.3500000000000001</v>
      </c>
      <c r="T258" s="217">
        <f>S258*H258</f>
        <v>9.4117499999999996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147</v>
      </c>
      <c r="AT258" s="218" t="s">
        <v>142</v>
      </c>
      <c r="AU258" s="218" t="s">
        <v>82</v>
      </c>
      <c r="AY258" s="20" t="s">
        <v>140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80</v>
      </c>
      <c r="BK258" s="219">
        <f>ROUND(I258*H258,2)</f>
        <v>0</v>
      </c>
      <c r="BL258" s="20" t="s">
        <v>147</v>
      </c>
      <c r="BM258" s="218" t="s">
        <v>811</v>
      </c>
    </row>
    <row r="259" s="2" customFormat="1">
      <c r="A259" s="41"/>
      <c r="B259" s="42"/>
      <c r="C259" s="43"/>
      <c r="D259" s="220" t="s">
        <v>149</v>
      </c>
      <c r="E259" s="43"/>
      <c r="F259" s="221" t="s">
        <v>812</v>
      </c>
      <c r="G259" s="43"/>
      <c r="H259" s="43"/>
      <c r="I259" s="222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149</v>
      </c>
      <c r="AU259" s="20" t="s">
        <v>82</v>
      </c>
    </row>
    <row r="260" s="14" customFormat="1">
      <c r="A260" s="14"/>
      <c r="B260" s="236"/>
      <c r="C260" s="237"/>
      <c r="D260" s="227" t="s">
        <v>155</v>
      </c>
      <c r="E260" s="238" t="s">
        <v>19</v>
      </c>
      <c r="F260" s="239" t="s">
        <v>813</v>
      </c>
      <c r="G260" s="237"/>
      <c r="H260" s="240">
        <v>4.0049999999999999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6" t="s">
        <v>155</v>
      </c>
      <c r="AU260" s="246" t="s">
        <v>82</v>
      </c>
      <c r="AV260" s="14" t="s">
        <v>82</v>
      </c>
      <c r="AW260" s="14" t="s">
        <v>33</v>
      </c>
      <c r="AX260" s="14" t="s">
        <v>80</v>
      </c>
      <c r="AY260" s="246" t="s">
        <v>140</v>
      </c>
    </row>
    <row r="261" s="2" customFormat="1" ht="16.5" customHeight="1">
      <c r="A261" s="41"/>
      <c r="B261" s="42"/>
      <c r="C261" s="207" t="s">
        <v>436</v>
      </c>
      <c r="D261" s="207" t="s">
        <v>142</v>
      </c>
      <c r="E261" s="208" t="s">
        <v>465</v>
      </c>
      <c r="F261" s="209" t="s">
        <v>466</v>
      </c>
      <c r="G261" s="210" t="s">
        <v>467</v>
      </c>
      <c r="H261" s="211">
        <v>1</v>
      </c>
      <c r="I261" s="212"/>
      <c r="J261" s="213">
        <f>ROUND(I261*H261,2)</f>
        <v>0</v>
      </c>
      <c r="K261" s="209" t="s">
        <v>19</v>
      </c>
      <c r="L261" s="47"/>
      <c r="M261" s="214" t="s">
        <v>19</v>
      </c>
      <c r="N261" s="215" t="s">
        <v>43</v>
      </c>
      <c r="O261" s="87"/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8" t="s">
        <v>147</v>
      </c>
      <c r="AT261" s="218" t="s">
        <v>142</v>
      </c>
      <c r="AU261" s="218" t="s">
        <v>82</v>
      </c>
      <c r="AY261" s="20" t="s">
        <v>140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20" t="s">
        <v>80</v>
      </c>
      <c r="BK261" s="219">
        <f>ROUND(I261*H261,2)</f>
        <v>0</v>
      </c>
      <c r="BL261" s="20" t="s">
        <v>147</v>
      </c>
      <c r="BM261" s="218" t="s">
        <v>814</v>
      </c>
    </row>
    <row r="262" s="13" customFormat="1">
      <c r="A262" s="13"/>
      <c r="B262" s="225"/>
      <c r="C262" s="226"/>
      <c r="D262" s="227" t="s">
        <v>155</v>
      </c>
      <c r="E262" s="228" t="s">
        <v>19</v>
      </c>
      <c r="F262" s="229" t="s">
        <v>469</v>
      </c>
      <c r="G262" s="226"/>
      <c r="H262" s="228" t="s">
        <v>19</v>
      </c>
      <c r="I262" s="230"/>
      <c r="J262" s="226"/>
      <c r="K262" s="226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155</v>
      </c>
      <c r="AU262" s="235" t="s">
        <v>82</v>
      </c>
      <c r="AV262" s="13" t="s">
        <v>80</v>
      </c>
      <c r="AW262" s="13" t="s">
        <v>33</v>
      </c>
      <c r="AX262" s="13" t="s">
        <v>72</v>
      </c>
      <c r="AY262" s="235" t="s">
        <v>140</v>
      </c>
    </row>
    <row r="263" s="13" customFormat="1">
      <c r="A263" s="13"/>
      <c r="B263" s="225"/>
      <c r="C263" s="226"/>
      <c r="D263" s="227" t="s">
        <v>155</v>
      </c>
      <c r="E263" s="228" t="s">
        <v>19</v>
      </c>
      <c r="F263" s="229" t="s">
        <v>470</v>
      </c>
      <c r="G263" s="226"/>
      <c r="H263" s="228" t="s">
        <v>19</v>
      </c>
      <c r="I263" s="230"/>
      <c r="J263" s="226"/>
      <c r="K263" s="226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155</v>
      </c>
      <c r="AU263" s="235" t="s">
        <v>82</v>
      </c>
      <c r="AV263" s="13" t="s">
        <v>80</v>
      </c>
      <c r="AW263" s="13" t="s">
        <v>33</v>
      </c>
      <c r="AX263" s="13" t="s">
        <v>72</v>
      </c>
      <c r="AY263" s="235" t="s">
        <v>140</v>
      </c>
    </row>
    <row r="264" s="14" customFormat="1">
      <c r="A264" s="14"/>
      <c r="B264" s="236"/>
      <c r="C264" s="237"/>
      <c r="D264" s="227" t="s">
        <v>155</v>
      </c>
      <c r="E264" s="238" t="s">
        <v>19</v>
      </c>
      <c r="F264" s="239" t="s">
        <v>80</v>
      </c>
      <c r="G264" s="237"/>
      <c r="H264" s="240">
        <v>1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6" t="s">
        <v>155</v>
      </c>
      <c r="AU264" s="246" t="s">
        <v>82</v>
      </c>
      <c r="AV264" s="14" t="s">
        <v>82</v>
      </c>
      <c r="AW264" s="14" t="s">
        <v>33</v>
      </c>
      <c r="AX264" s="14" t="s">
        <v>80</v>
      </c>
      <c r="AY264" s="246" t="s">
        <v>140</v>
      </c>
    </row>
    <row r="265" s="2" customFormat="1" ht="16.5" customHeight="1">
      <c r="A265" s="41"/>
      <c r="B265" s="42"/>
      <c r="C265" s="258" t="s">
        <v>443</v>
      </c>
      <c r="D265" s="258" t="s">
        <v>236</v>
      </c>
      <c r="E265" s="259" t="s">
        <v>472</v>
      </c>
      <c r="F265" s="260" t="s">
        <v>473</v>
      </c>
      <c r="G265" s="261" t="s">
        <v>380</v>
      </c>
      <c r="H265" s="262">
        <v>3</v>
      </c>
      <c r="I265" s="263"/>
      <c r="J265" s="264">
        <f>ROUND(I265*H265,2)</f>
        <v>0</v>
      </c>
      <c r="K265" s="260" t="s">
        <v>19</v>
      </c>
      <c r="L265" s="265"/>
      <c r="M265" s="266" t="s">
        <v>19</v>
      </c>
      <c r="N265" s="267" t="s">
        <v>43</v>
      </c>
      <c r="O265" s="87"/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198</v>
      </c>
      <c r="AT265" s="218" t="s">
        <v>236</v>
      </c>
      <c r="AU265" s="218" t="s">
        <v>82</v>
      </c>
      <c r="AY265" s="20" t="s">
        <v>140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20" t="s">
        <v>80</v>
      </c>
      <c r="BK265" s="219">
        <f>ROUND(I265*H265,2)</f>
        <v>0</v>
      </c>
      <c r="BL265" s="20" t="s">
        <v>147</v>
      </c>
      <c r="BM265" s="218" t="s">
        <v>815</v>
      </c>
    </row>
    <row r="266" s="2" customFormat="1" ht="16.5" customHeight="1">
      <c r="A266" s="41"/>
      <c r="B266" s="42"/>
      <c r="C266" s="258" t="s">
        <v>448</v>
      </c>
      <c r="D266" s="258" t="s">
        <v>236</v>
      </c>
      <c r="E266" s="259" t="s">
        <v>476</v>
      </c>
      <c r="F266" s="260" t="s">
        <v>477</v>
      </c>
      <c r="G266" s="261" t="s">
        <v>380</v>
      </c>
      <c r="H266" s="262">
        <v>1</v>
      </c>
      <c r="I266" s="263"/>
      <c r="J266" s="264">
        <f>ROUND(I266*H266,2)</f>
        <v>0</v>
      </c>
      <c r="K266" s="260" t="s">
        <v>19</v>
      </c>
      <c r="L266" s="265"/>
      <c r="M266" s="266" t="s">
        <v>19</v>
      </c>
      <c r="N266" s="267" t="s">
        <v>43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198</v>
      </c>
      <c r="AT266" s="218" t="s">
        <v>236</v>
      </c>
      <c r="AU266" s="218" t="s">
        <v>82</v>
      </c>
      <c r="AY266" s="20" t="s">
        <v>140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80</v>
      </c>
      <c r="BK266" s="219">
        <f>ROUND(I266*H266,2)</f>
        <v>0</v>
      </c>
      <c r="BL266" s="20" t="s">
        <v>147</v>
      </c>
      <c r="BM266" s="218" t="s">
        <v>816</v>
      </c>
    </row>
    <row r="267" s="2" customFormat="1" ht="16.5" customHeight="1">
      <c r="A267" s="41"/>
      <c r="B267" s="42"/>
      <c r="C267" s="258" t="s">
        <v>453</v>
      </c>
      <c r="D267" s="258" t="s">
        <v>236</v>
      </c>
      <c r="E267" s="259" t="s">
        <v>480</v>
      </c>
      <c r="F267" s="260" t="s">
        <v>481</v>
      </c>
      <c r="G267" s="261" t="s">
        <v>380</v>
      </c>
      <c r="H267" s="262">
        <v>1</v>
      </c>
      <c r="I267" s="263"/>
      <c r="J267" s="264">
        <f>ROUND(I267*H267,2)</f>
        <v>0</v>
      </c>
      <c r="K267" s="260" t="s">
        <v>19</v>
      </c>
      <c r="L267" s="265"/>
      <c r="M267" s="266" t="s">
        <v>19</v>
      </c>
      <c r="N267" s="267" t="s">
        <v>43</v>
      </c>
      <c r="O267" s="87"/>
      <c r="P267" s="216">
        <f>O267*H267</f>
        <v>0</v>
      </c>
      <c r="Q267" s="216">
        <v>0</v>
      </c>
      <c r="R267" s="216">
        <f>Q267*H267</f>
        <v>0</v>
      </c>
      <c r="S267" s="216">
        <v>0</v>
      </c>
      <c r="T267" s="21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8" t="s">
        <v>198</v>
      </c>
      <c r="AT267" s="218" t="s">
        <v>236</v>
      </c>
      <c r="AU267" s="218" t="s">
        <v>82</v>
      </c>
      <c r="AY267" s="20" t="s">
        <v>140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20" t="s">
        <v>80</v>
      </c>
      <c r="BK267" s="219">
        <f>ROUND(I267*H267,2)</f>
        <v>0</v>
      </c>
      <c r="BL267" s="20" t="s">
        <v>147</v>
      </c>
      <c r="BM267" s="218" t="s">
        <v>817</v>
      </c>
    </row>
    <row r="268" s="2" customFormat="1" ht="21.75" customHeight="1">
      <c r="A268" s="41"/>
      <c r="B268" s="42"/>
      <c r="C268" s="258" t="s">
        <v>459</v>
      </c>
      <c r="D268" s="258" t="s">
        <v>236</v>
      </c>
      <c r="E268" s="259" t="s">
        <v>484</v>
      </c>
      <c r="F268" s="260" t="s">
        <v>485</v>
      </c>
      <c r="G268" s="261" t="s">
        <v>380</v>
      </c>
      <c r="H268" s="262">
        <v>1</v>
      </c>
      <c r="I268" s="263"/>
      <c r="J268" s="264">
        <f>ROUND(I268*H268,2)</f>
        <v>0</v>
      </c>
      <c r="K268" s="260" t="s">
        <v>19</v>
      </c>
      <c r="L268" s="265"/>
      <c r="M268" s="266" t="s">
        <v>19</v>
      </c>
      <c r="N268" s="267" t="s">
        <v>43</v>
      </c>
      <c r="O268" s="87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198</v>
      </c>
      <c r="AT268" s="218" t="s">
        <v>236</v>
      </c>
      <c r="AU268" s="218" t="s">
        <v>82</v>
      </c>
      <c r="AY268" s="20" t="s">
        <v>140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80</v>
      </c>
      <c r="BK268" s="219">
        <f>ROUND(I268*H268,2)</f>
        <v>0</v>
      </c>
      <c r="BL268" s="20" t="s">
        <v>147</v>
      </c>
      <c r="BM268" s="218" t="s">
        <v>818</v>
      </c>
    </row>
    <row r="269" s="12" customFormat="1" ht="22.8" customHeight="1">
      <c r="A269" s="12"/>
      <c r="B269" s="191"/>
      <c r="C269" s="192"/>
      <c r="D269" s="193" t="s">
        <v>71</v>
      </c>
      <c r="E269" s="205" t="s">
        <v>487</v>
      </c>
      <c r="F269" s="205" t="s">
        <v>488</v>
      </c>
      <c r="G269" s="192"/>
      <c r="H269" s="192"/>
      <c r="I269" s="195"/>
      <c r="J269" s="206">
        <f>BK269</f>
        <v>0</v>
      </c>
      <c r="K269" s="192"/>
      <c r="L269" s="197"/>
      <c r="M269" s="198"/>
      <c r="N269" s="199"/>
      <c r="O269" s="199"/>
      <c r="P269" s="200">
        <f>SUM(P270:P288)</f>
        <v>0</v>
      </c>
      <c r="Q269" s="199"/>
      <c r="R269" s="200">
        <f>SUM(R270:R288)</f>
        <v>0</v>
      </c>
      <c r="S269" s="199"/>
      <c r="T269" s="201">
        <f>SUM(T270:T288)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2" t="s">
        <v>80</v>
      </c>
      <c r="AT269" s="203" t="s">
        <v>71</v>
      </c>
      <c r="AU269" s="203" t="s">
        <v>80</v>
      </c>
      <c r="AY269" s="202" t="s">
        <v>140</v>
      </c>
      <c r="BK269" s="204">
        <f>SUM(BK270:BK288)</f>
        <v>0</v>
      </c>
    </row>
    <row r="270" s="2" customFormat="1" ht="24.15" customHeight="1">
      <c r="A270" s="41"/>
      <c r="B270" s="42"/>
      <c r="C270" s="207" t="s">
        <v>164</v>
      </c>
      <c r="D270" s="207" t="s">
        <v>142</v>
      </c>
      <c r="E270" s="208" t="s">
        <v>490</v>
      </c>
      <c r="F270" s="209" t="s">
        <v>491</v>
      </c>
      <c r="G270" s="210" t="s">
        <v>239</v>
      </c>
      <c r="H270" s="211">
        <v>33.978999999999999</v>
      </c>
      <c r="I270" s="212"/>
      <c r="J270" s="213">
        <f>ROUND(I270*H270,2)</f>
        <v>0</v>
      </c>
      <c r="K270" s="209" t="s">
        <v>146</v>
      </c>
      <c r="L270" s="47"/>
      <c r="M270" s="214" t="s">
        <v>19</v>
      </c>
      <c r="N270" s="215" t="s">
        <v>43</v>
      </c>
      <c r="O270" s="87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147</v>
      </c>
      <c r="AT270" s="218" t="s">
        <v>142</v>
      </c>
      <c r="AU270" s="218" t="s">
        <v>82</v>
      </c>
      <c r="AY270" s="20" t="s">
        <v>140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80</v>
      </c>
      <c r="BK270" s="219">
        <f>ROUND(I270*H270,2)</f>
        <v>0</v>
      </c>
      <c r="BL270" s="20" t="s">
        <v>147</v>
      </c>
      <c r="BM270" s="218" t="s">
        <v>819</v>
      </c>
    </row>
    <row r="271" s="2" customFormat="1">
      <c r="A271" s="41"/>
      <c r="B271" s="42"/>
      <c r="C271" s="43"/>
      <c r="D271" s="220" t="s">
        <v>149</v>
      </c>
      <c r="E271" s="43"/>
      <c r="F271" s="221" t="s">
        <v>493</v>
      </c>
      <c r="G271" s="43"/>
      <c r="H271" s="43"/>
      <c r="I271" s="222"/>
      <c r="J271" s="43"/>
      <c r="K271" s="43"/>
      <c r="L271" s="47"/>
      <c r="M271" s="223"/>
      <c r="N271" s="22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149</v>
      </c>
      <c r="AU271" s="20" t="s">
        <v>82</v>
      </c>
    </row>
    <row r="272" s="2" customFormat="1" ht="24.15" customHeight="1">
      <c r="A272" s="41"/>
      <c r="B272" s="42"/>
      <c r="C272" s="207" t="s">
        <v>471</v>
      </c>
      <c r="D272" s="207" t="s">
        <v>142</v>
      </c>
      <c r="E272" s="208" t="s">
        <v>495</v>
      </c>
      <c r="F272" s="209" t="s">
        <v>496</v>
      </c>
      <c r="G272" s="210" t="s">
        <v>239</v>
      </c>
      <c r="H272" s="211">
        <v>475.70600000000002</v>
      </c>
      <c r="I272" s="212"/>
      <c r="J272" s="213">
        <f>ROUND(I272*H272,2)</f>
        <v>0</v>
      </c>
      <c r="K272" s="209" t="s">
        <v>146</v>
      </c>
      <c r="L272" s="47"/>
      <c r="M272" s="214" t="s">
        <v>19</v>
      </c>
      <c r="N272" s="215" t="s">
        <v>43</v>
      </c>
      <c r="O272" s="87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147</v>
      </c>
      <c r="AT272" s="218" t="s">
        <v>142</v>
      </c>
      <c r="AU272" s="218" t="s">
        <v>82</v>
      </c>
      <c r="AY272" s="20" t="s">
        <v>140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20" t="s">
        <v>80</v>
      </c>
      <c r="BK272" s="219">
        <f>ROUND(I272*H272,2)</f>
        <v>0</v>
      </c>
      <c r="BL272" s="20" t="s">
        <v>147</v>
      </c>
      <c r="BM272" s="218" t="s">
        <v>820</v>
      </c>
    </row>
    <row r="273" s="2" customFormat="1">
      <c r="A273" s="41"/>
      <c r="B273" s="42"/>
      <c r="C273" s="43"/>
      <c r="D273" s="220" t="s">
        <v>149</v>
      </c>
      <c r="E273" s="43"/>
      <c r="F273" s="221" t="s">
        <v>498</v>
      </c>
      <c r="G273" s="43"/>
      <c r="H273" s="43"/>
      <c r="I273" s="222"/>
      <c r="J273" s="43"/>
      <c r="K273" s="43"/>
      <c r="L273" s="47"/>
      <c r="M273" s="223"/>
      <c r="N273" s="224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149</v>
      </c>
      <c r="AU273" s="20" t="s">
        <v>82</v>
      </c>
    </row>
    <row r="274" s="14" customFormat="1">
      <c r="A274" s="14"/>
      <c r="B274" s="236"/>
      <c r="C274" s="237"/>
      <c r="D274" s="227" t="s">
        <v>155</v>
      </c>
      <c r="E274" s="238" t="s">
        <v>19</v>
      </c>
      <c r="F274" s="239" t="s">
        <v>821</v>
      </c>
      <c r="G274" s="237"/>
      <c r="H274" s="240">
        <v>475.70600000000002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6" t="s">
        <v>155</v>
      </c>
      <c r="AU274" s="246" t="s">
        <v>82</v>
      </c>
      <c r="AV274" s="14" t="s">
        <v>82</v>
      </c>
      <c r="AW274" s="14" t="s">
        <v>33</v>
      </c>
      <c r="AX274" s="14" t="s">
        <v>80</v>
      </c>
      <c r="AY274" s="246" t="s">
        <v>140</v>
      </c>
    </row>
    <row r="275" s="2" customFormat="1" ht="16.5" customHeight="1">
      <c r="A275" s="41"/>
      <c r="B275" s="42"/>
      <c r="C275" s="207" t="s">
        <v>475</v>
      </c>
      <c r="D275" s="207" t="s">
        <v>142</v>
      </c>
      <c r="E275" s="208" t="s">
        <v>501</v>
      </c>
      <c r="F275" s="209" t="s">
        <v>502</v>
      </c>
      <c r="G275" s="210" t="s">
        <v>239</v>
      </c>
      <c r="H275" s="211">
        <v>33.978999999999999</v>
      </c>
      <c r="I275" s="212"/>
      <c r="J275" s="213">
        <f>ROUND(I275*H275,2)</f>
        <v>0</v>
      </c>
      <c r="K275" s="209" t="s">
        <v>146</v>
      </c>
      <c r="L275" s="47"/>
      <c r="M275" s="214" t="s">
        <v>19</v>
      </c>
      <c r="N275" s="215" t="s">
        <v>43</v>
      </c>
      <c r="O275" s="87"/>
      <c r="P275" s="216">
        <f>O275*H275</f>
        <v>0</v>
      </c>
      <c r="Q275" s="216">
        <v>0</v>
      </c>
      <c r="R275" s="216">
        <f>Q275*H275</f>
        <v>0</v>
      </c>
      <c r="S275" s="216">
        <v>0</v>
      </c>
      <c r="T275" s="21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8" t="s">
        <v>147</v>
      </c>
      <c r="AT275" s="218" t="s">
        <v>142</v>
      </c>
      <c r="AU275" s="218" t="s">
        <v>82</v>
      </c>
      <c r="AY275" s="20" t="s">
        <v>140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20" t="s">
        <v>80</v>
      </c>
      <c r="BK275" s="219">
        <f>ROUND(I275*H275,2)</f>
        <v>0</v>
      </c>
      <c r="BL275" s="20" t="s">
        <v>147</v>
      </c>
      <c r="BM275" s="218" t="s">
        <v>822</v>
      </c>
    </row>
    <row r="276" s="2" customFormat="1">
      <c r="A276" s="41"/>
      <c r="B276" s="42"/>
      <c r="C276" s="43"/>
      <c r="D276" s="220" t="s">
        <v>149</v>
      </c>
      <c r="E276" s="43"/>
      <c r="F276" s="221" t="s">
        <v>504</v>
      </c>
      <c r="G276" s="43"/>
      <c r="H276" s="43"/>
      <c r="I276" s="222"/>
      <c r="J276" s="43"/>
      <c r="K276" s="43"/>
      <c r="L276" s="47"/>
      <c r="M276" s="223"/>
      <c r="N276" s="224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149</v>
      </c>
      <c r="AU276" s="20" t="s">
        <v>82</v>
      </c>
    </row>
    <row r="277" s="2" customFormat="1" ht="24.15" customHeight="1">
      <c r="A277" s="41"/>
      <c r="B277" s="42"/>
      <c r="C277" s="207" t="s">
        <v>479</v>
      </c>
      <c r="D277" s="207" t="s">
        <v>142</v>
      </c>
      <c r="E277" s="208" t="s">
        <v>506</v>
      </c>
      <c r="F277" s="209" t="s">
        <v>507</v>
      </c>
      <c r="G277" s="210" t="s">
        <v>239</v>
      </c>
      <c r="H277" s="211">
        <v>27.122</v>
      </c>
      <c r="I277" s="212"/>
      <c r="J277" s="213">
        <f>ROUND(I277*H277,2)</f>
        <v>0</v>
      </c>
      <c r="K277" s="209" t="s">
        <v>146</v>
      </c>
      <c r="L277" s="47"/>
      <c r="M277" s="214" t="s">
        <v>19</v>
      </c>
      <c r="N277" s="215" t="s">
        <v>43</v>
      </c>
      <c r="O277" s="87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147</v>
      </c>
      <c r="AT277" s="218" t="s">
        <v>142</v>
      </c>
      <c r="AU277" s="218" t="s">
        <v>82</v>
      </c>
      <c r="AY277" s="20" t="s">
        <v>140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20" t="s">
        <v>80</v>
      </c>
      <c r="BK277" s="219">
        <f>ROUND(I277*H277,2)</f>
        <v>0</v>
      </c>
      <c r="BL277" s="20" t="s">
        <v>147</v>
      </c>
      <c r="BM277" s="218" t="s">
        <v>823</v>
      </c>
    </row>
    <row r="278" s="2" customFormat="1">
      <c r="A278" s="41"/>
      <c r="B278" s="42"/>
      <c r="C278" s="43"/>
      <c r="D278" s="220" t="s">
        <v>149</v>
      </c>
      <c r="E278" s="43"/>
      <c r="F278" s="221" t="s">
        <v>509</v>
      </c>
      <c r="G278" s="43"/>
      <c r="H278" s="43"/>
      <c r="I278" s="222"/>
      <c r="J278" s="43"/>
      <c r="K278" s="43"/>
      <c r="L278" s="47"/>
      <c r="M278" s="223"/>
      <c r="N278" s="224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149</v>
      </c>
      <c r="AU278" s="20" t="s">
        <v>82</v>
      </c>
    </row>
    <row r="279" s="14" customFormat="1">
      <c r="A279" s="14"/>
      <c r="B279" s="236"/>
      <c r="C279" s="237"/>
      <c r="D279" s="227" t="s">
        <v>155</v>
      </c>
      <c r="E279" s="238" t="s">
        <v>19</v>
      </c>
      <c r="F279" s="239" t="s">
        <v>824</v>
      </c>
      <c r="G279" s="237"/>
      <c r="H279" s="240">
        <v>15.045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6" t="s">
        <v>155</v>
      </c>
      <c r="AU279" s="246" t="s">
        <v>82</v>
      </c>
      <c r="AV279" s="14" t="s">
        <v>82</v>
      </c>
      <c r="AW279" s="14" t="s">
        <v>33</v>
      </c>
      <c r="AX279" s="14" t="s">
        <v>72</v>
      </c>
      <c r="AY279" s="246" t="s">
        <v>140</v>
      </c>
    </row>
    <row r="280" s="14" customFormat="1">
      <c r="A280" s="14"/>
      <c r="B280" s="236"/>
      <c r="C280" s="237"/>
      <c r="D280" s="227" t="s">
        <v>155</v>
      </c>
      <c r="E280" s="238" t="s">
        <v>19</v>
      </c>
      <c r="F280" s="239" t="s">
        <v>825</v>
      </c>
      <c r="G280" s="237"/>
      <c r="H280" s="240">
        <v>2.665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6" t="s">
        <v>155</v>
      </c>
      <c r="AU280" s="246" t="s">
        <v>82</v>
      </c>
      <c r="AV280" s="14" t="s">
        <v>82</v>
      </c>
      <c r="AW280" s="14" t="s">
        <v>33</v>
      </c>
      <c r="AX280" s="14" t="s">
        <v>72</v>
      </c>
      <c r="AY280" s="246" t="s">
        <v>140</v>
      </c>
    </row>
    <row r="281" s="14" customFormat="1">
      <c r="A281" s="14"/>
      <c r="B281" s="236"/>
      <c r="C281" s="237"/>
      <c r="D281" s="227" t="s">
        <v>155</v>
      </c>
      <c r="E281" s="238" t="s">
        <v>19</v>
      </c>
      <c r="F281" s="239" t="s">
        <v>826</v>
      </c>
      <c r="G281" s="237"/>
      <c r="H281" s="240">
        <v>9.4120000000000008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6" t="s">
        <v>155</v>
      </c>
      <c r="AU281" s="246" t="s">
        <v>82</v>
      </c>
      <c r="AV281" s="14" t="s">
        <v>82</v>
      </c>
      <c r="AW281" s="14" t="s">
        <v>33</v>
      </c>
      <c r="AX281" s="14" t="s">
        <v>72</v>
      </c>
      <c r="AY281" s="246" t="s">
        <v>140</v>
      </c>
    </row>
    <row r="282" s="15" customFormat="1">
      <c r="A282" s="15"/>
      <c r="B282" s="247"/>
      <c r="C282" s="248"/>
      <c r="D282" s="227" t="s">
        <v>155</v>
      </c>
      <c r="E282" s="249" t="s">
        <v>19</v>
      </c>
      <c r="F282" s="250" t="s">
        <v>197</v>
      </c>
      <c r="G282" s="248"/>
      <c r="H282" s="251">
        <v>27.122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7" t="s">
        <v>155</v>
      </c>
      <c r="AU282" s="257" t="s">
        <v>82</v>
      </c>
      <c r="AV282" s="15" t="s">
        <v>147</v>
      </c>
      <c r="AW282" s="15" t="s">
        <v>33</v>
      </c>
      <c r="AX282" s="15" t="s">
        <v>80</v>
      </c>
      <c r="AY282" s="257" t="s">
        <v>140</v>
      </c>
    </row>
    <row r="283" s="2" customFormat="1" ht="24.15" customHeight="1">
      <c r="A283" s="41"/>
      <c r="B283" s="42"/>
      <c r="C283" s="207" t="s">
        <v>483</v>
      </c>
      <c r="D283" s="207" t="s">
        <v>142</v>
      </c>
      <c r="E283" s="208" t="s">
        <v>512</v>
      </c>
      <c r="F283" s="209" t="s">
        <v>245</v>
      </c>
      <c r="G283" s="210" t="s">
        <v>239</v>
      </c>
      <c r="H283" s="211">
        <v>4.9299999999999997</v>
      </c>
      <c r="I283" s="212"/>
      <c r="J283" s="213">
        <f>ROUND(I283*H283,2)</f>
        <v>0</v>
      </c>
      <c r="K283" s="209" t="s">
        <v>146</v>
      </c>
      <c r="L283" s="47"/>
      <c r="M283" s="214" t="s">
        <v>19</v>
      </c>
      <c r="N283" s="215" t="s">
        <v>43</v>
      </c>
      <c r="O283" s="87"/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8" t="s">
        <v>147</v>
      </c>
      <c r="AT283" s="218" t="s">
        <v>142</v>
      </c>
      <c r="AU283" s="218" t="s">
        <v>82</v>
      </c>
      <c r="AY283" s="20" t="s">
        <v>140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20" t="s">
        <v>80</v>
      </c>
      <c r="BK283" s="219">
        <f>ROUND(I283*H283,2)</f>
        <v>0</v>
      </c>
      <c r="BL283" s="20" t="s">
        <v>147</v>
      </c>
      <c r="BM283" s="218" t="s">
        <v>827</v>
      </c>
    </row>
    <row r="284" s="2" customFormat="1">
      <c r="A284" s="41"/>
      <c r="B284" s="42"/>
      <c r="C284" s="43"/>
      <c r="D284" s="220" t="s">
        <v>149</v>
      </c>
      <c r="E284" s="43"/>
      <c r="F284" s="221" t="s">
        <v>514</v>
      </c>
      <c r="G284" s="43"/>
      <c r="H284" s="43"/>
      <c r="I284" s="222"/>
      <c r="J284" s="43"/>
      <c r="K284" s="43"/>
      <c r="L284" s="47"/>
      <c r="M284" s="223"/>
      <c r="N284" s="22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149</v>
      </c>
      <c r="AU284" s="20" t="s">
        <v>82</v>
      </c>
    </row>
    <row r="285" s="14" customFormat="1">
      <c r="A285" s="14"/>
      <c r="B285" s="236"/>
      <c r="C285" s="237"/>
      <c r="D285" s="227" t="s">
        <v>155</v>
      </c>
      <c r="E285" s="238" t="s">
        <v>19</v>
      </c>
      <c r="F285" s="239" t="s">
        <v>828</v>
      </c>
      <c r="G285" s="237"/>
      <c r="H285" s="240">
        <v>4.9299999999999997</v>
      </c>
      <c r="I285" s="241"/>
      <c r="J285" s="237"/>
      <c r="K285" s="237"/>
      <c r="L285" s="242"/>
      <c r="M285" s="243"/>
      <c r="N285" s="244"/>
      <c r="O285" s="244"/>
      <c r="P285" s="244"/>
      <c r="Q285" s="244"/>
      <c r="R285" s="244"/>
      <c r="S285" s="244"/>
      <c r="T285" s="24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6" t="s">
        <v>155</v>
      </c>
      <c r="AU285" s="246" t="s">
        <v>82</v>
      </c>
      <c r="AV285" s="14" t="s">
        <v>82</v>
      </c>
      <c r="AW285" s="14" t="s">
        <v>33</v>
      </c>
      <c r="AX285" s="14" t="s">
        <v>80</v>
      </c>
      <c r="AY285" s="246" t="s">
        <v>140</v>
      </c>
    </row>
    <row r="286" s="2" customFormat="1" ht="24.15" customHeight="1">
      <c r="A286" s="41"/>
      <c r="B286" s="42"/>
      <c r="C286" s="207" t="s">
        <v>489</v>
      </c>
      <c r="D286" s="207" t="s">
        <v>142</v>
      </c>
      <c r="E286" s="208" t="s">
        <v>517</v>
      </c>
      <c r="F286" s="209" t="s">
        <v>518</v>
      </c>
      <c r="G286" s="210" t="s">
        <v>239</v>
      </c>
      <c r="H286" s="211">
        <v>1.9279999999999999</v>
      </c>
      <c r="I286" s="212"/>
      <c r="J286" s="213">
        <f>ROUND(I286*H286,2)</f>
        <v>0</v>
      </c>
      <c r="K286" s="209" t="s">
        <v>146</v>
      </c>
      <c r="L286" s="47"/>
      <c r="M286" s="214" t="s">
        <v>19</v>
      </c>
      <c r="N286" s="215" t="s">
        <v>43</v>
      </c>
      <c r="O286" s="87"/>
      <c r="P286" s="216">
        <f>O286*H286</f>
        <v>0</v>
      </c>
      <c r="Q286" s="216">
        <v>0</v>
      </c>
      <c r="R286" s="216">
        <f>Q286*H286</f>
        <v>0</v>
      </c>
      <c r="S286" s="216">
        <v>0</v>
      </c>
      <c r="T286" s="21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8" t="s">
        <v>147</v>
      </c>
      <c r="AT286" s="218" t="s">
        <v>142</v>
      </c>
      <c r="AU286" s="218" t="s">
        <v>82</v>
      </c>
      <c r="AY286" s="20" t="s">
        <v>140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20" t="s">
        <v>80</v>
      </c>
      <c r="BK286" s="219">
        <f>ROUND(I286*H286,2)</f>
        <v>0</v>
      </c>
      <c r="BL286" s="20" t="s">
        <v>147</v>
      </c>
      <c r="BM286" s="218" t="s">
        <v>829</v>
      </c>
    </row>
    <row r="287" s="2" customFormat="1">
      <c r="A287" s="41"/>
      <c r="B287" s="42"/>
      <c r="C287" s="43"/>
      <c r="D287" s="220" t="s">
        <v>149</v>
      </c>
      <c r="E287" s="43"/>
      <c r="F287" s="221" t="s">
        <v>520</v>
      </c>
      <c r="G287" s="43"/>
      <c r="H287" s="43"/>
      <c r="I287" s="222"/>
      <c r="J287" s="43"/>
      <c r="K287" s="43"/>
      <c r="L287" s="47"/>
      <c r="M287" s="223"/>
      <c r="N287" s="224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149</v>
      </c>
      <c r="AU287" s="20" t="s">
        <v>82</v>
      </c>
    </row>
    <row r="288" s="14" customFormat="1">
      <c r="A288" s="14"/>
      <c r="B288" s="236"/>
      <c r="C288" s="237"/>
      <c r="D288" s="227" t="s">
        <v>155</v>
      </c>
      <c r="E288" s="238" t="s">
        <v>19</v>
      </c>
      <c r="F288" s="239" t="s">
        <v>830</v>
      </c>
      <c r="G288" s="237"/>
      <c r="H288" s="240">
        <v>1.9279999999999999</v>
      </c>
      <c r="I288" s="241"/>
      <c r="J288" s="237"/>
      <c r="K288" s="237"/>
      <c r="L288" s="242"/>
      <c r="M288" s="243"/>
      <c r="N288" s="244"/>
      <c r="O288" s="244"/>
      <c r="P288" s="244"/>
      <c r="Q288" s="244"/>
      <c r="R288" s="244"/>
      <c r="S288" s="244"/>
      <c r="T288" s="24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6" t="s">
        <v>155</v>
      </c>
      <c r="AU288" s="246" t="s">
        <v>82</v>
      </c>
      <c r="AV288" s="14" t="s">
        <v>82</v>
      </c>
      <c r="AW288" s="14" t="s">
        <v>33</v>
      </c>
      <c r="AX288" s="14" t="s">
        <v>80</v>
      </c>
      <c r="AY288" s="246" t="s">
        <v>140</v>
      </c>
    </row>
    <row r="289" s="12" customFormat="1" ht="22.8" customHeight="1">
      <c r="A289" s="12"/>
      <c r="B289" s="191"/>
      <c r="C289" s="192"/>
      <c r="D289" s="193" t="s">
        <v>71</v>
      </c>
      <c r="E289" s="205" t="s">
        <v>522</v>
      </c>
      <c r="F289" s="205" t="s">
        <v>523</v>
      </c>
      <c r="G289" s="192"/>
      <c r="H289" s="192"/>
      <c r="I289" s="195"/>
      <c r="J289" s="206">
        <f>BK289</f>
        <v>0</v>
      </c>
      <c r="K289" s="192"/>
      <c r="L289" s="197"/>
      <c r="M289" s="198"/>
      <c r="N289" s="199"/>
      <c r="O289" s="199"/>
      <c r="P289" s="200">
        <f>SUM(P290:P291)</f>
        <v>0</v>
      </c>
      <c r="Q289" s="199"/>
      <c r="R289" s="200">
        <f>SUM(R290:R291)</f>
        <v>0</v>
      </c>
      <c r="S289" s="199"/>
      <c r="T289" s="201">
        <f>SUM(T290:T291)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2" t="s">
        <v>80</v>
      </c>
      <c r="AT289" s="203" t="s">
        <v>71</v>
      </c>
      <c r="AU289" s="203" t="s">
        <v>80</v>
      </c>
      <c r="AY289" s="202" t="s">
        <v>140</v>
      </c>
      <c r="BK289" s="204">
        <f>SUM(BK290:BK291)</f>
        <v>0</v>
      </c>
    </row>
    <row r="290" s="2" customFormat="1" ht="24.15" customHeight="1">
      <c r="A290" s="41"/>
      <c r="B290" s="42"/>
      <c r="C290" s="207" t="s">
        <v>494</v>
      </c>
      <c r="D290" s="207" t="s">
        <v>142</v>
      </c>
      <c r="E290" s="208" t="s">
        <v>525</v>
      </c>
      <c r="F290" s="209" t="s">
        <v>526</v>
      </c>
      <c r="G290" s="210" t="s">
        <v>239</v>
      </c>
      <c r="H290" s="211">
        <v>119.367</v>
      </c>
      <c r="I290" s="212"/>
      <c r="J290" s="213">
        <f>ROUND(I290*H290,2)</f>
        <v>0</v>
      </c>
      <c r="K290" s="209" t="s">
        <v>146</v>
      </c>
      <c r="L290" s="47"/>
      <c r="M290" s="214" t="s">
        <v>19</v>
      </c>
      <c r="N290" s="215" t="s">
        <v>43</v>
      </c>
      <c r="O290" s="87"/>
      <c r="P290" s="216">
        <f>O290*H290</f>
        <v>0</v>
      </c>
      <c r="Q290" s="216">
        <v>0</v>
      </c>
      <c r="R290" s="216">
        <f>Q290*H290</f>
        <v>0</v>
      </c>
      <c r="S290" s="216">
        <v>0</v>
      </c>
      <c r="T290" s="21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8" t="s">
        <v>147</v>
      </c>
      <c r="AT290" s="218" t="s">
        <v>142</v>
      </c>
      <c r="AU290" s="218" t="s">
        <v>82</v>
      </c>
      <c r="AY290" s="20" t="s">
        <v>140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20" t="s">
        <v>80</v>
      </c>
      <c r="BK290" s="219">
        <f>ROUND(I290*H290,2)</f>
        <v>0</v>
      </c>
      <c r="BL290" s="20" t="s">
        <v>147</v>
      </c>
      <c r="BM290" s="218" t="s">
        <v>831</v>
      </c>
    </row>
    <row r="291" s="2" customFormat="1">
      <c r="A291" s="41"/>
      <c r="B291" s="42"/>
      <c r="C291" s="43"/>
      <c r="D291" s="220" t="s">
        <v>149</v>
      </c>
      <c r="E291" s="43"/>
      <c r="F291" s="221" t="s">
        <v>528</v>
      </c>
      <c r="G291" s="43"/>
      <c r="H291" s="43"/>
      <c r="I291" s="222"/>
      <c r="J291" s="43"/>
      <c r="K291" s="43"/>
      <c r="L291" s="47"/>
      <c r="M291" s="223"/>
      <c r="N291" s="22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149</v>
      </c>
      <c r="AU291" s="20" t="s">
        <v>82</v>
      </c>
    </row>
    <row r="292" s="12" customFormat="1" ht="25.92" customHeight="1">
      <c r="A292" s="12"/>
      <c r="B292" s="191"/>
      <c r="C292" s="192"/>
      <c r="D292" s="193" t="s">
        <v>71</v>
      </c>
      <c r="E292" s="194" t="s">
        <v>529</v>
      </c>
      <c r="F292" s="194" t="s">
        <v>530</v>
      </c>
      <c r="G292" s="192"/>
      <c r="H292" s="192"/>
      <c r="I292" s="195"/>
      <c r="J292" s="196">
        <f>BK292</f>
        <v>0</v>
      </c>
      <c r="K292" s="192"/>
      <c r="L292" s="197"/>
      <c r="M292" s="198"/>
      <c r="N292" s="199"/>
      <c r="O292" s="199"/>
      <c r="P292" s="200">
        <f>P293+P301+P309</f>
        <v>0</v>
      </c>
      <c r="Q292" s="199"/>
      <c r="R292" s="200">
        <f>R293+R301+R309</f>
        <v>0</v>
      </c>
      <c r="S292" s="199"/>
      <c r="T292" s="201">
        <f>T293+T301+T309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2" t="s">
        <v>169</v>
      </c>
      <c r="AT292" s="203" t="s">
        <v>71</v>
      </c>
      <c r="AU292" s="203" t="s">
        <v>72</v>
      </c>
      <c r="AY292" s="202" t="s">
        <v>140</v>
      </c>
      <c r="BK292" s="204">
        <f>BK293+BK301+BK309</f>
        <v>0</v>
      </c>
    </row>
    <row r="293" s="12" customFormat="1" ht="22.8" customHeight="1">
      <c r="A293" s="12"/>
      <c r="B293" s="191"/>
      <c r="C293" s="192"/>
      <c r="D293" s="193" t="s">
        <v>71</v>
      </c>
      <c r="E293" s="205" t="s">
        <v>531</v>
      </c>
      <c r="F293" s="205" t="s">
        <v>532</v>
      </c>
      <c r="G293" s="192"/>
      <c r="H293" s="192"/>
      <c r="I293" s="195"/>
      <c r="J293" s="206">
        <f>BK293</f>
        <v>0</v>
      </c>
      <c r="K293" s="192"/>
      <c r="L293" s="197"/>
      <c r="M293" s="198"/>
      <c r="N293" s="199"/>
      <c r="O293" s="199"/>
      <c r="P293" s="200">
        <f>SUM(P294:P300)</f>
        <v>0</v>
      </c>
      <c r="Q293" s="199"/>
      <c r="R293" s="200">
        <f>SUM(R294:R300)</f>
        <v>0</v>
      </c>
      <c r="S293" s="199"/>
      <c r="T293" s="201">
        <f>SUM(T294:T300)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02" t="s">
        <v>169</v>
      </c>
      <c r="AT293" s="203" t="s">
        <v>71</v>
      </c>
      <c r="AU293" s="203" t="s">
        <v>80</v>
      </c>
      <c r="AY293" s="202" t="s">
        <v>140</v>
      </c>
      <c r="BK293" s="204">
        <f>SUM(BK294:BK300)</f>
        <v>0</v>
      </c>
    </row>
    <row r="294" s="2" customFormat="1" ht="16.5" customHeight="1">
      <c r="A294" s="41"/>
      <c r="B294" s="42"/>
      <c r="C294" s="207" t="s">
        <v>500</v>
      </c>
      <c r="D294" s="207" t="s">
        <v>142</v>
      </c>
      <c r="E294" s="208" t="s">
        <v>534</v>
      </c>
      <c r="F294" s="209" t="s">
        <v>535</v>
      </c>
      <c r="G294" s="210" t="s">
        <v>536</v>
      </c>
      <c r="H294" s="211">
        <v>10</v>
      </c>
      <c r="I294" s="212"/>
      <c r="J294" s="213">
        <f>ROUND(I294*H294,2)</f>
        <v>0</v>
      </c>
      <c r="K294" s="209" t="s">
        <v>19</v>
      </c>
      <c r="L294" s="47"/>
      <c r="M294" s="214" t="s">
        <v>19</v>
      </c>
      <c r="N294" s="215" t="s">
        <v>43</v>
      </c>
      <c r="O294" s="87"/>
      <c r="P294" s="216">
        <f>O294*H294</f>
        <v>0</v>
      </c>
      <c r="Q294" s="216">
        <v>0</v>
      </c>
      <c r="R294" s="216">
        <f>Q294*H294</f>
        <v>0</v>
      </c>
      <c r="S294" s="216">
        <v>0</v>
      </c>
      <c r="T294" s="21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8" t="s">
        <v>537</v>
      </c>
      <c r="AT294" s="218" t="s">
        <v>142</v>
      </c>
      <c r="AU294" s="218" t="s">
        <v>82</v>
      </c>
      <c r="AY294" s="20" t="s">
        <v>140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20" t="s">
        <v>80</v>
      </c>
      <c r="BK294" s="219">
        <f>ROUND(I294*H294,2)</f>
        <v>0</v>
      </c>
      <c r="BL294" s="20" t="s">
        <v>537</v>
      </c>
      <c r="BM294" s="218" t="s">
        <v>832</v>
      </c>
    </row>
    <row r="295" s="13" customFormat="1">
      <c r="A295" s="13"/>
      <c r="B295" s="225"/>
      <c r="C295" s="226"/>
      <c r="D295" s="227" t="s">
        <v>155</v>
      </c>
      <c r="E295" s="228" t="s">
        <v>19</v>
      </c>
      <c r="F295" s="229" t="s">
        <v>539</v>
      </c>
      <c r="G295" s="226"/>
      <c r="H295" s="228" t="s">
        <v>19</v>
      </c>
      <c r="I295" s="230"/>
      <c r="J295" s="226"/>
      <c r="K295" s="226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155</v>
      </c>
      <c r="AU295" s="235" t="s">
        <v>82</v>
      </c>
      <c r="AV295" s="13" t="s">
        <v>80</v>
      </c>
      <c r="AW295" s="13" t="s">
        <v>33</v>
      </c>
      <c r="AX295" s="13" t="s">
        <v>72</v>
      </c>
      <c r="AY295" s="235" t="s">
        <v>140</v>
      </c>
    </row>
    <row r="296" s="14" customFormat="1">
      <c r="A296" s="14"/>
      <c r="B296" s="236"/>
      <c r="C296" s="237"/>
      <c r="D296" s="227" t="s">
        <v>155</v>
      </c>
      <c r="E296" s="238" t="s">
        <v>19</v>
      </c>
      <c r="F296" s="239" t="s">
        <v>211</v>
      </c>
      <c r="G296" s="237"/>
      <c r="H296" s="240">
        <v>10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6" t="s">
        <v>155</v>
      </c>
      <c r="AU296" s="246" t="s">
        <v>82</v>
      </c>
      <c r="AV296" s="14" t="s">
        <v>82</v>
      </c>
      <c r="AW296" s="14" t="s">
        <v>33</v>
      </c>
      <c r="AX296" s="14" t="s">
        <v>80</v>
      </c>
      <c r="AY296" s="246" t="s">
        <v>140</v>
      </c>
    </row>
    <row r="297" s="2" customFormat="1" ht="16.5" customHeight="1">
      <c r="A297" s="41"/>
      <c r="B297" s="42"/>
      <c r="C297" s="207" t="s">
        <v>505</v>
      </c>
      <c r="D297" s="207" t="s">
        <v>142</v>
      </c>
      <c r="E297" s="208" t="s">
        <v>541</v>
      </c>
      <c r="F297" s="209" t="s">
        <v>542</v>
      </c>
      <c r="G297" s="210" t="s">
        <v>536</v>
      </c>
      <c r="H297" s="211">
        <v>10</v>
      </c>
      <c r="I297" s="212"/>
      <c r="J297" s="213">
        <f>ROUND(I297*H297,2)</f>
        <v>0</v>
      </c>
      <c r="K297" s="209" t="s">
        <v>19</v>
      </c>
      <c r="L297" s="47"/>
      <c r="M297" s="214" t="s">
        <v>19</v>
      </c>
      <c r="N297" s="215" t="s">
        <v>43</v>
      </c>
      <c r="O297" s="87"/>
      <c r="P297" s="216">
        <f>O297*H297</f>
        <v>0</v>
      </c>
      <c r="Q297" s="216">
        <v>0</v>
      </c>
      <c r="R297" s="216">
        <f>Q297*H297</f>
        <v>0</v>
      </c>
      <c r="S297" s="216">
        <v>0</v>
      </c>
      <c r="T297" s="217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8" t="s">
        <v>537</v>
      </c>
      <c r="AT297" s="218" t="s">
        <v>142</v>
      </c>
      <c r="AU297" s="218" t="s">
        <v>82</v>
      </c>
      <c r="AY297" s="20" t="s">
        <v>140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20" t="s">
        <v>80</v>
      </c>
      <c r="BK297" s="219">
        <f>ROUND(I297*H297,2)</f>
        <v>0</v>
      </c>
      <c r="BL297" s="20" t="s">
        <v>537</v>
      </c>
      <c r="BM297" s="218" t="s">
        <v>833</v>
      </c>
    </row>
    <row r="298" s="2" customFormat="1" ht="16.5" customHeight="1">
      <c r="A298" s="41"/>
      <c r="B298" s="42"/>
      <c r="C298" s="207" t="s">
        <v>511</v>
      </c>
      <c r="D298" s="207" t="s">
        <v>142</v>
      </c>
      <c r="E298" s="208" t="s">
        <v>545</v>
      </c>
      <c r="F298" s="209" t="s">
        <v>546</v>
      </c>
      <c r="G298" s="210" t="s">
        <v>536</v>
      </c>
      <c r="H298" s="211">
        <v>10</v>
      </c>
      <c r="I298" s="212"/>
      <c r="J298" s="213">
        <f>ROUND(I298*H298,2)</f>
        <v>0</v>
      </c>
      <c r="K298" s="209" t="s">
        <v>19</v>
      </c>
      <c r="L298" s="47"/>
      <c r="M298" s="214" t="s">
        <v>19</v>
      </c>
      <c r="N298" s="215" t="s">
        <v>43</v>
      </c>
      <c r="O298" s="87"/>
      <c r="P298" s="216">
        <f>O298*H298</f>
        <v>0</v>
      </c>
      <c r="Q298" s="216">
        <v>0</v>
      </c>
      <c r="R298" s="216">
        <f>Q298*H298</f>
        <v>0</v>
      </c>
      <c r="S298" s="216">
        <v>0</v>
      </c>
      <c r="T298" s="217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8" t="s">
        <v>537</v>
      </c>
      <c r="AT298" s="218" t="s">
        <v>142</v>
      </c>
      <c r="AU298" s="218" t="s">
        <v>82</v>
      </c>
      <c r="AY298" s="20" t="s">
        <v>140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20" t="s">
        <v>80</v>
      </c>
      <c r="BK298" s="219">
        <f>ROUND(I298*H298,2)</f>
        <v>0</v>
      </c>
      <c r="BL298" s="20" t="s">
        <v>537</v>
      </c>
      <c r="BM298" s="218" t="s">
        <v>834</v>
      </c>
    </row>
    <row r="299" s="13" customFormat="1">
      <c r="A299" s="13"/>
      <c r="B299" s="225"/>
      <c r="C299" s="226"/>
      <c r="D299" s="227" t="s">
        <v>155</v>
      </c>
      <c r="E299" s="228" t="s">
        <v>19</v>
      </c>
      <c r="F299" s="229" t="s">
        <v>548</v>
      </c>
      <c r="G299" s="226"/>
      <c r="H299" s="228" t="s">
        <v>19</v>
      </c>
      <c r="I299" s="230"/>
      <c r="J299" s="226"/>
      <c r="K299" s="226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155</v>
      </c>
      <c r="AU299" s="235" t="s">
        <v>82</v>
      </c>
      <c r="AV299" s="13" t="s">
        <v>80</v>
      </c>
      <c r="AW299" s="13" t="s">
        <v>33</v>
      </c>
      <c r="AX299" s="13" t="s">
        <v>72</v>
      </c>
      <c r="AY299" s="235" t="s">
        <v>140</v>
      </c>
    </row>
    <row r="300" s="14" customFormat="1">
      <c r="A300" s="14"/>
      <c r="B300" s="236"/>
      <c r="C300" s="237"/>
      <c r="D300" s="227" t="s">
        <v>155</v>
      </c>
      <c r="E300" s="238" t="s">
        <v>19</v>
      </c>
      <c r="F300" s="239" t="s">
        <v>211</v>
      </c>
      <c r="G300" s="237"/>
      <c r="H300" s="240">
        <v>10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6" t="s">
        <v>155</v>
      </c>
      <c r="AU300" s="246" t="s">
        <v>82</v>
      </c>
      <c r="AV300" s="14" t="s">
        <v>82</v>
      </c>
      <c r="AW300" s="14" t="s">
        <v>33</v>
      </c>
      <c r="AX300" s="14" t="s">
        <v>80</v>
      </c>
      <c r="AY300" s="246" t="s">
        <v>140</v>
      </c>
    </row>
    <row r="301" s="12" customFormat="1" ht="22.8" customHeight="1">
      <c r="A301" s="12"/>
      <c r="B301" s="191"/>
      <c r="C301" s="192"/>
      <c r="D301" s="193" t="s">
        <v>71</v>
      </c>
      <c r="E301" s="205" t="s">
        <v>549</v>
      </c>
      <c r="F301" s="205" t="s">
        <v>550</v>
      </c>
      <c r="G301" s="192"/>
      <c r="H301" s="192"/>
      <c r="I301" s="195"/>
      <c r="J301" s="206">
        <f>BK301</f>
        <v>0</v>
      </c>
      <c r="K301" s="192"/>
      <c r="L301" s="197"/>
      <c r="M301" s="198"/>
      <c r="N301" s="199"/>
      <c r="O301" s="199"/>
      <c r="P301" s="200">
        <f>SUM(P302:P308)</f>
        <v>0</v>
      </c>
      <c r="Q301" s="199"/>
      <c r="R301" s="200">
        <f>SUM(R302:R308)</f>
        <v>0</v>
      </c>
      <c r="S301" s="199"/>
      <c r="T301" s="201">
        <f>SUM(T302:T308)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2" t="s">
        <v>169</v>
      </c>
      <c r="AT301" s="203" t="s">
        <v>71</v>
      </c>
      <c r="AU301" s="203" t="s">
        <v>80</v>
      </c>
      <c r="AY301" s="202" t="s">
        <v>140</v>
      </c>
      <c r="BK301" s="204">
        <f>SUM(BK302:BK308)</f>
        <v>0</v>
      </c>
    </row>
    <row r="302" s="2" customFormat="1" ht="16.5" customHeight="1">
      <c r="A302" s="41"/>
      <c r="B302" s="42"/>
      <c r="C302" s="207" t="s">
        <v>516</v>
      </c>
      <c r="D302" s="207" t="s">
        <v>142</v>
      </c>
      <c r="E302" s="208" t="s">
        <v>552</v>
      </c>
      <c r="F302" s="209" t="s">
        <v>553</v>
      </c>
      <c r="G302" s="210" t="s">
        <v>467</v>
      </c>
      <c r="H302" s="211">
        <v>1</v>
      </c>
      <c r="I302" s="212"/>
      <c r="J302" s="213">
        <f>ROUND(I302*H302,2)</f>
        <v>0</v>
      </c>
      <c r="K302" s="209" t="s">
        <v>19</v>
      </c>
      <c r="L302" s="47"/>
      <c r="M302" s="214" t="s">
        <v>19</v>
      </c>
      <c r="N302" s="215" t="s">
        <v>43</v>
      </c>
      <c r="O302" s="87"/>
      <c r="P302" s="216">
        <f>O302*H302</f>
        <v>0</v>
      </c>
      <c r="Q302" s="216">
        <v>0</v>
      </c>
      <c r="R302" s="216">
        <f>Q302*H302</f>
        <v>0</v>
      </c>
      <c r="S302" s="216">
        <v>0</v>
      </c>
      <c r="T302" s="217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8" t="s">
        <v>537</v>
      </c>
      <c r="AT302" s="218" t="s">
        <v>142</v>
      </c>
      <c r="AU302" s="218" t="s">
        <v>82</v>
      </c>
      <c r="AY302" s="20" t="s">
        <v>140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20" t="s">
        <v>80</v>
      </c>
      <c r="BK302" s="219">
        <f>ROUND(I302*H302,2)</f>
        <v>0</v>
      </c>
      <c r="BL302" s="20" t="s">
        <v>537</v>
      </c>
      <c r="BM302" s="218" t="s">
        <v>835</v>
      </c>
    </row>
    <row r="303" s="2" customFormat="1" ht="16.5" customHeight="1">
      <c r="A303" s="41"/>
      <c r="B303" s="42"/>
      <c r="C303" s="207" t="s">
        <v>524</v>
      </c>
      <c r="D303" s="207" t="s">
        <v>142</v>
      </c>
      <c r="E303" s="208" t="s">
        <v>556</v>
      </c>
      <c r="F303" s="209" t="s">
        <v>557</v>
      </c>
      <c r="G303" s="210" t="s">
        <v>558</v>
      </c>
      <c r="H303" s="211">
        <v>1</v>
      </c>
      <c r="I303" s="212"/>
      <c r="J303" s="213">
        <f>ROUND(I303*H303,2)</f>
        <v>0</v>
      </c>
      <c r="K303" s="209" t="s">
        <v>19</v>
      </c>
      <c r="L303" s="47"/>
      <c r="M303" s="214" t="s">
        <v>19</v>
      </c>
      <c r="N303" s="215" t="s">
        <v>43</v>
      </c>
      <c r="O303" s="87"/>
      <c r="P303" s="216">
        <f>O303*H303</f>
        <v>0</v>
      </c>
      <c r="Q303" s="216">
        <v>0</v>
      </c>
      <c r="R303" s="216">
        <f>Q303*H303</f>
        <v>0</v>
      </c>
      <c r="S303" s="216">
        <v>0</v>
      </c>
      <c r="T303" s="217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8" t="s">
        <v>537</v>
      </c>
      <c r="AT303" s="218" t="s">
        <v>142</v>
      </c>
      <c r="AU303" s="218" t="s">
        <v>82</v>
      </c>
      <c r="AY303" s="20" t="s">
        <v>140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20" t="s">
        <v>80</v>
      </c>
      <c r="BK303" s="219">
        <f>ROUND(I303*H303,2)</f>
        <v>0</v>
      </c>
      <c r="BL303" s="20" t="s">
        <v>537</v>
      </c>
      <c r="BM303" s="218" t="s">
        <v>836</v>
      </c>
    </row>
    <row r="304" s="14" customFormat="1">
      <c r="A304" s="14"/>
      <c r="B304" s="236"/>
      <c r="C304" s="237"/>
      <c r="D304" s="227" t="s">
        <v>155</v>
      </c>
      <c r="E304" s="238" t="s">
        <v>19</v>
      </c>
      <c r="F304" s="239" t="s">
        <v>80</v>
      </c>
      <c r="G304" s="237"/>
      <c r="H304" s="240">
        <v>1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6" t="s">
        <v>155</v>
      </c>
      <c r="AU304" s="246" t="s">
        <v>82</v>
      </c>
      <c r="AV304" s="14" t="s">
        <v>82</v>
      </c>
      <c r="AW304" s="14" t="s">
        <v>33</v>
      </c>
      <c r="AX304" s="14" t="s">
        <v>80</v>
      </c>
      <c r="AY304" s="246" t="s">
        <v>140</v>
      </c>
    </row>
    <row r="305" s="2" customFormat="1" ht="16.5" customHeight="1">
      <c r="A305" s="41"/>
      <c r="B305" s="42"/>
      <c r="C305" s="207" t="s">
        <v>533</v>
      </c>
      <c r="D305" s="207" t="s">
        <v>142</v>
      </c>
      <c r="E305" s="208" t="s">
        <v>561</v>
      </c>
      <c r="F305" s="209" t="s">
        <v>562</v>
      </c>
      <c r="G305" s="210" t="s">
        <v>558</v>
      </c>
      <c r="H305" s="211">
        <v>1</v>
      </c>
      <c r="I305" s="212"/>
      <c r="J305" s="213">
        <f>ROUND(I305*H305,2)</f>
        <v>0</v>
      </c>
      <c r="K305" s="209" t="s">
        <v>19</v>
      </c>
      <c r="L305" s="47"/>
      <c r="M305" s="214" t="s">
        <v>19</v>
      </c>
      <c r="N305" s="215" t="s">
        <v>43</v>
      </c>
      <c r="O305" s="87"/>
      <c r="P305" s="216">
        <f>O305*H305</f>
        <v>0</v>
      </c>
      <c r="Q305" s="216">
        <v>0</v>
      </c>
      <c r="R305" s="216">
        <f>Q305*H305</f>
        <v>0</v>
      </c>
      <c r="S305" s="216">
        <v>0</v>
      </c>
      <c r="T305" s="217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8" t="s">
        <v>537</v>
      </c>
      <c r="AT305" s="218" t="s">
        <v>142</v>
      </c>
      <c r="AU305" s="218" t="s">
        <v>82</v>
      </c>
      <c r="AY305" s="20" t="s">
        <v>140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20" t="s">
        <v>80</v>
      </c>
      <c r="BK305" s="219">
        <f>ROUND(I305*H305,2)</f>
        <v>0</v>
      </c>
      <c r="BL305" s="20" t="s">
        <v>537</v>
      </c>
      <c r="BM305" s="218" t="s">
        <v>837</v>
      </c>
    </row>
    <row r="306" s="13" customFormat="1">
      <c r="A306" s="13"/>
      <c r="B306" s="225"/>
      <c r="C306" s="226"/>
      <c r="D306" s="227" t="s">
        <v>155</v>
      </c>
      <c r="E306" s="228" t="s">
        <v>19</v>
      </c>
      <c r="F306" s="229" t="s">
        <v>564</v>
      </c>
      <c r="G306" s="226"/>
      <c r="H306" s="228" t="s">
        <v>19</v>
      </c>
      <c r="I306" s="230"/>
      <c r="J306" s="226"/>
      <c r="K306" s="226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155</v>
      </c>
      <c r="AU306" s="235" t="s">
        <v>82</v>
      </c>
      <c r="AV306" s="13" t="s">
        <v>80</v>
      </c>
      <c r="AW306" s="13" t="s">
        <v>33</v>
      </c>
      <c r="AX306" s="13" t="s">
        <v>72</v>
      </c>
      <c r="AY306" s="235" t="s">
        <v>140</v>
      </c>
    </row>
    <row r="307" s="14" customFormat="1">
      <c r="A307" s="14"/>
      <c r="B307" s="236"/>
      <c r="C307" s="237"/>
      <c r="D307" s="227" t="s">
        <v>155</v>
      </c>
      <c r="E307" s="238" t="s">
        <v>19</v>
      </c>
      <c r="F307" s="239" t="s">
        <v>80</v>
      </c>
      <c r="G307" s="237"/>
      <c r="H307" s="240">
        <v>1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6" t="s">
        <v>155</v>
      </c>
      <c r="AU307" s="246" t="s">
        <v>82</v>
      </c>
      <c r="AV307" s="14" t="s">
        <v>82</v>
      </c>
      <c r="AW307" s="14" t="s">
        <v>33</v>
      </c>
      <c r="AX307" s="14" t="s">
        <v>80</v>
      </c>
      <c r="AY307" s="246" t="s">
        <v>140</v>
      </c>
    </row>
    <row r="308" s="2" customFormat="1" ht="16.5" customHeight="1">
      <c r="A308" s="41"/>
      <c r="B308" s="42"/>
      <c r="C308" s="207" t="s">
        <v>540</v>
      </c>
      <c r="D308" s="207" t="s">
        <v>142</v>
      </c>
      <c r="E308" s="208" t="s">
        <v>566</v>
      </c>
      <c r="F308" s="209" t="s">
        <v>567</v>
      </c>
      <c r="G308" s="210" t="s">
        <v>380</v>
      </c>
      <c r="H308" s="211">
        <v>1</v>
      </c>
      <c r="I308" s="212"/>
      <c r="J308" s="213">
        <f>ROUND(I308*H308,2)</f>
        <v>0</v>
      </c>
      <c r="K308" s="209" t="s">
        <v>19</v>
      </c>
      <c r="L308" s="47"/>
      <c r="M308" s="214" t="s">
        <v>19</v>
      </c>
      <c r="N308" s="215" t="s">
        <v>43</v>
      </c>
      <c r="O308" s="87"/>
      <c r="P308" s="216">
        <f>O308*H308</f>
        <v>0</v>
      </c>
      <c r="Q308" s="216">
        <v>0</v>
      </c>
      <c r="R308" s="216">
        <f>Q308*H308</f>
        <v>0</v>
      </c>
      <c r="S308" s="216">
        <v>0</v>
      </c>
      <c r="T308" s="21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8" t="s">
        <v>537</v>
      </c>
      <c r="AT308" s="218" t="s">
        <v>142</v>
      </c>
      <c r="AU308" s="218" t="s">
        <v>82</v>
      </c>
      <c r="AY308" s="20" t="s">
        <v>140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20" t="s">
        <v>80</v>
      </c>
      <c r="BK308" s="219">
        <f>ROUND(I308*H308,2)</f>
        <v>0</v>
      </c>
      <c r="BL308" s="20" t="s">
        <v>537</v>
      </c>
      <c r="BM308" s="218" t="s">
        <v>838</v>
      </c>
    </row>
    <row r="309" s="12" customFormat="1" ht="22.8" customHeight="1">
      <c r="A309" s="12"/>
      <c r="B309" s="191"/>
      <c r="C309" s="192"/>
      <c r="D309" s="193" t="s">
        <v>71</v>
      </c>
      <c r="E309" s="205" t="s">
        <v>569</v>
      </c>
      <c r="F309" s="205" t="s">
        <v>570</v>
      </c>
      <c r="G309" s="192"/>
      <c r="H309" s="192"/>
      <c r="I309" s="195"/>
      <c r="J309" s="206">
        <f>BK309</f>
        <v>0</v>
      </c>
      <c r="K309" s="192"/>
      <c r="L309" s="197"/>
      <c r="M309" s="198"/>
      <c r="N309" s="199"/>
      <c r="O309" s="199"/>
      <c r="P309" s="200">
        <f>P310</f>
        <v>0</v>
      </c>
      <c r="Q309" s="199"/>
      <c r="R309" s="200">
        <f>R310</f>
        <v>0</v>
      </c>
      <c r="S309" s="199"/>
      <c r="T309" s="201">
        <f>T310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2" t="s">
        <v>169</v>
      </c>
      <c r="AT309" s="203" t="s">
        <v>71</v>
      </c>
      <c r="AU309" s="203" t="s">
        <v>80</v>
      </c>
      <c r="AY309" s="202" t="s">
        <v>140</v>
      </c>
      <c r="BK309" s="204">
        <f>BK310</f>
        <v>0</v>
      </c>
    </row>
    <row r="310" s="2" customFormat="1" ht="16.5" customHeight="1">
      <c r="A310" s="41"/>
      <c r="B310" s="42"/>
      <c r="C310" s="207" t="s">
        <v>544</v>
      </c>
      <c r="D310" s="207" t="s">
        <v>142</v>
      </c>
      <c r="E310" s="208" t="s">
        <v>572</v>
      </c>
      <c r="F310" s="209" t="s">
        <v>573</v>
      </c>
      <c r="G310" s="210" t="s">
        <v>467</v>
      </c>
      <c r="H310" s="211">
        <v>2</v>
      </c>
      <c r="I310" s="212"/>
      <c r="J310" s="213">
        <f>ROUND(I310*H310,2)</f>
        <v>0</v>
      </c>
      <c r="K310" s="209" t="s">
        <v>19</v>
      </c>
      <c r="L310" s="47"/>
      <c r="M310" s="268" t="s">
        <v>19</v>
      </c>
      <c r="N310" s="269" t="s">
        <v>43</v>
      </c>
      <c r="O310" s="270"/>
      <c r="P310" s="271">
        <f>O310*H310</f>
        <v>0</v>
      </c>
      <c r="Q310" s="271">
        <v>0</v>
      </c>
      <c r="R310" s="271">
        <f>Q310*H310</f>
        <v>0</v>
      </c>
      <c r="S310" s="271">
        <v>0</v>
      </c>
      <c r="T310" s="272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8" t="s">
        <v>537</v>
      </c>
      <c r="AT310" s="218" t="s">
        <v>142</v>
      </c>
      <c r="AU310" s="218" t="s">
        <v>82</v>
      </c>
      <c r="AY310" s="20" t="s">
        <v>140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20" t="s">
        <v>80</v>
      </c>
      <c r="BK310" s="219">
        <f>ROUND(I310*H310,2)</f>
        <v>0</v>
      </c>
      <c r="BL310" s="20" t="s">
        <v>537</v>
      </c>
      <c r="BM310" s="218" t="s">
        <v>839</v>
      </c>
    </row>
    <row r="311" s="2" customFormat="1" ht="6.96" customHeight="1">
      <c r="A311" s="41"/>
      <c r="B311" s="62"/>
      <c r="C311" s="63"/>
      <c r="D311" s="63"/>
      <c r="E311" s="63"/>
      <c r="F311" s="63"/>
      <c r="G311" s="63"/>
      <c r="H311" s="63"/>
      <c r="I311" s="63"/>
      <c r="J311" s="63"/>
      <c r="K311" s="63"/>
      <c r="L311" s="47"/>
      <c r="M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</row>
  </sheetData>
  <sheetProtection sheet="1" autoFilter="0" formatColumns="0" formatRows="0" objects="1" scenarios="1" spinCount="100000" saltValue="93RiekWjzXxtb/EbTpEypaMZHzLgSsoEoLknfHkEk9zP6MYIjX/OFA9H2TqTkgVwezxpWUj+xIqbQ0sBUndskw==" hashValue="VF1qyE6+u6eWTIQ1ft0jJByysgpAc59eSuTSW+RNXTvJnF5SyTgZpTGMZQXnJ6QXYkxNC/YWtEeruIOFv+4VAQ==" algorithmName="SHA-512" password="CC35"/>
  <autoFilter ref="C90:K310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1/112101101"/>
    <hyperlink ref="F97" r:id="rId2" display="https://podminky.urs.cz/item/CS_URS_2024_01/112251101"/>
    <hyperlink ref="F99" r:id="rId3" display="https://podminky.urs.cz/item/CS_URS_2024_01/113106123"/>
    <hyperlink ref="F101" r:id="rId4" display="https://podminky.urs.cz/item/CS_URS_2024_01/113107122"/>
    <hyperlink ref="F105" r:id="rId5" display="https://podminky.urs.cz/item/CS_URS_2024_01/113107132"/>
    <hyperlink ref="F107" r:id="rId6" display="https://podminky.urs.cz/item/CS_URS_2024_01/113107143"/>
    <hyperlink ref="F111" r:id="rId7" display="https://podminky.urs.cz/item/CS_URS_2024_01/113202111"/>
    <hyperlink ref="F114" r:id="rId8" display="https://podminky.urs.cz/item/CS_URS_2024_01/121151103"/>
    <hyperlink ref="F117" r:id="rId9" display="https://podminky.urs.cz/item/CS_URS_2024_01/122251102"/>
    <hyperlink ref="F126" r:id="rId10" display="https://podminky.urs.cz/item/CS_URS_2024_01/131251102"/>
    <hyperlink ref="F129" r:id="rId11" display="https://podminky.urs.cz/item/CS_URS_2024_01/132251101"/>
    <hyperlink ref="F133" r:id="rId12" display="https://podminky.urs.cz/item/CS_URS_2024_01/162751117"/>
    <hyperlink ref="F140" r:id="rId13" display="https://podminky.urs.cz/item/CS_URS_2024_01/162751119"/>
    <hyperlink ref="F143" r:id="rId14" display="https://podminky.urs.cz/item/CS_URS_2024_01/167151101"/>
    <hyperlink ref="F145" r:id="rId15" display="https://podminky.urs.cz/item/CS_URS_2024_01/171151112"/>
    <hyperlink ref="F152" r:id="rId16" display="https://podminky.urs.cz/item/CS_URS_2024_01/171201231"/>
    <hyperlink ref="F155" r:id="rId17" display="https://podminky.urs.cz/item/CS_URS_2024_01/171251201"/>
    <hyperlink ref="F158" r:id="rId18" display="https://podminky.urs.cz/item/CS_URS_2024_01/174111101"/>
    <hyperlink ref="F167" r:id="rId19" display="https://podminky.urs.cz/item/CS_URS_2024_01/181411131"/>
    <hyperlink ref="F172" r:id="rId20" display="https://podminky.urs.cz/item/CS_URS_2024_01/181951112"/>
    <hyperlink ref="F176" r:id="rId21" display="https://podminky.urs.cz/item/CS_URS_2024_01/182303111"/>
    <hyperlink ref="F183" r:id="rId22" display="https://podminky.urs.cz/item/CS_URS_2024_01/271542211"/>
    <hyperlink ref="F186" r:id="rId23" display="https://podminky.urs.cz/item/CS_URS_2024_01/273321411"/>
    <hyperlink ref="F189" r:id="rId24" display="https://podminky.urs.cz/item/CS_URS_2024_01/273362021"/>
    <hyperlink ref="F192" r:id="rId25" display="https://podminky.urs.cz/item/CS_URS_2024_01/274313611"/>
    <hyperlink ref="F197" r:id="rId26" display="https://podminky.urs.cz/item/CS_URS_2024_01/311113214"/>
    <hyperlink ref="F200" r:id="rId27" display="https://podminky.urs.cz/item/CS_URS_2024_01/348272515"/>
    <hyperlink ref="F203" r:id="rId28" display="https://podminky.urs.cz/item/CS_URS_2024_01/564851011"/>
    <hyperlink ref="F207" r:id="rId29" display="https://podminky.urs.cz/item/CS_URS_2024_01/564861011"/>
    <hyperlink ref="F211" r:id="rId30" display="https://podminky.urs.cz/item/CS_URS_2024_01/565145101"/>
    <hyperlink ref="F215" r:id="rId31" display="https://podminky.urs.cz/item/CS_URS_2024_01/573211108"/>
    <hyperlink ref="F219" r:id="rId32" display="https://podminky.urs.cz/item/CS_URS_2024_01/577134031"/>
    <hyperlink ref="F223" r:id="rId33" display="https://podminky.urs.cz/item/CS_URS_2024_01/596212210"/>
    <hyperlink ref="F234" r:id="rId34" display="https://podminky.urs.cz/item/CS_URS_2024_01/916131213"/>
    <hyperlink ref="F245" r:id="rId35" display="https://podminky.urs.cz/item/CS_URS_2024_01/916231213"/>
    <hyperlink ref="F251" r:id="rId36" display="https://podminky.urs.cz/item/CS_URS_2024_01/919122122"/>
    <hyperlink ref="F253" r:id="rId37" display="https://podminky.urs.cz/item/CS_URS_2024_01/919726122"/>
    <hyperlink ref="F257" r:id="rId38" display="https://podminky.urs.cz/item/CS_URS_2024_01/919735113"/>
    <hyperlink ref="F259" r:id="rId39" display="https://podminky.urs.cz/item/CS_URS_2024_01/962033121"/>
    <hyperlink ref="F271" r:id="rId40" display="https://podminky.urs.cz/item/CS_URS_2024_01/997221571"/>
    <hyperlink ref="F273" r:id="rId41" display="https://podminky.urs.cz/item/CS_URS_2024_01/997221579"/>
    <hyperlink ref="F276" r:id="rId42" display="https://podminky.urs.cz/item/CS_URS_2024_01/997221612"/>
    <hyperlink ref="F278" r:id="rId43" display="https://podminky.urs.cz/item/CS_URS_2024_01/997221861"/>
    <hyperlink ref="F284" r:id="rId44" display="https://podminky.urs.cz/item/CS_URS_2024_01/997221873"/>
    <hyperlink ref="F287" r:id="rId45" display="https://podminky.urs.cz/item/CS_URS_2024_01/997221875"/>
    <hyperlink ref="F291" r:id="rId46" display="https://podminky.urs.cz/item/CS_URS_2024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Polopodzemní kontejnery Březencká IV. etapa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840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22. 5. 2024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ROUND((SUM(BE93:BE316)),  2)</f>
        <v>0</v>
      </c>
      <c r="G33" s="41"/>
      <c r="H33" s="41"/>
      <c r="I33" s="151">
        <v>0.20999999999999999</v>
      </c>
      <c r="J33" s="150">
        <f>ROUND(((SUM(BE93:BE316))*I33),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ROUND((SUM(BF93:BF316)),  2)</f>
        <v>0</v>
      </c>
      <c r="G34" s="41"/>
      <c r="H34" s="41"/>
      <c r="I34" s="151">
        <v>0.12</v>
      </c>
      <c r="J34" s="150">
        <f>ROUND(((SUM(BF93:BF316))*I34),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ROUND((SUM(BG93:BG316)),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ROUND((SUM(BH93:BH316)),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ROUND((SUM(BI93:BI316)),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Polopodzemní kontejnery Březencká IV. etapa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04 - Lokalita 7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Chomutov</v>
      </c>
      <c r="G52" s="43"/>
      <c r="H52" s="43"/>
      <c r="I52" s="35" t="s">
        <v>23</v>
      </c>
      <c r="J52" s="75" t="str">
        <f>IF(J12="","",J12)</f>
        <v>22. 5. 2024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Chomutov</v>
      </c>
      <c r="G54" s="43"/>
      <c r="H54" s="43"/>
      <c r="I54" s="35" t="s">
        <v>31</v>
      </c>
      <c r="J54" s="39" t="str">
        <f>E21</f>
        <v>KAP Atelier s.r.o.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Jaroslav Kudláček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114</v>
      </c>
      <c r="E60" s="171"/>
      <c r="F60" s="171"/>
      <c r="G60" s="171"/>
      <c r="H60" s="171"/>
      <c r="I60" s="171"/>
      <c r="J60" s="172">
        <f>J94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115</v>
      </c>
      <c r="E61" s="177"/>
      <c r="F61" s="177"/>
      <c r="G61" s="177"/>
      <c r="H61" s="177"/>
      <c r="I61" s="177"/>
      <c r="J61" s="178">
        <f>J95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116</v>
      </c>
      <c r="E62" s="177"/>
      <c r="F62" s="177"/>
      <c r="G62" s="177"/>
      <c r="H62" s="177"/>
      <c r="I62" s="177"/>
      <c r="J62" s="178">
        <f>J184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117</v>
      </c>
      <c r="E63" s="177"/>
      <c r="F63" s="177"/>
      <c r="G63" s="177"/>
      <c r="H63" s="177"/>
      <c r="I63" s="177"/>
      <c r="J63" s="178">
        <f>J194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118</v>
      </c>
      <c r="E64" s="177"/>
      <c r="F64" s="177"/>
      <c r="G64" s="177"/>
      <c r="H64" s="177"/>
      <c r="I64" s="177"/>
      <c r="J64" s="178">
        <f>J221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119</v>
      </c>
      <c r="E65" s="177"/>
      <c r="F65" s="177"/>
      <c r="G65" s="177"/>
      <c r="H65" s="177"/>
      <c r="I65" s="177"/>
      <c r="J65" s="178">
        <f>J256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120</v>
      </c>
      <c r="E66" s="177"/>
      <c r="F66" s="177"/>
      <c r="G66" s="177"/>
      <c r="H66" s="177"/>
      <c r="I66" s="177"/>
      <c r="J66" s="178">
        <f>J270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8"/>
      <c r="C67" s="169"/>
      <c r="D67" s="170" t="s">
        <v>841</v>
      </c>
      <c r="E67" s="171"/>
      <c r="F67" s="171"/>
      <c r="G67" s="171"/>
      <c r="H67" s="171"/>
      <c r="I67" s="171"/>
      <c r="J67" s="172">
        <f>J273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4"/>
      <c r="C68" s="175"/>
      <c r="D68" s="176" t="s">
        <v>842</v>
      </c>
      <c r="E68" s="177"/>
      <c r="F68" s="177"/>
      <c r="G68" s="177"/>
      <c r="H68" s="177"/>
      <c r="I68" s="177"/>
      <c r="J68" s="178">
        <f>J274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843</v>
      </c>
      <c r="E69" s="177"/>
      <c r="F69" s="177"/>
      <c r="G69" s="177"/>
      <c r="H69" s="177"/>
      <c r="I69" s="177"/>
      <c r="J69" s="178">
        <f>J289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8"/>
      <c r="C70" s="169"/>
      <c r="D70" s="170" t="s">
        <v>121</v>
      </c>
      <c r="E70" s="171"/>
      <c r="F70" s="171"/>
      <c r="G70" s="171"/>
      <c r="H70" s="171"/>
      <c r="I70" s="171"/>
      <c r="J70" s="172">
        <f>J298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4"/>
      <c r="C71" s="175"/>
      <c r="D71" s="176" t="s">
        <v>122</v>
      </c>
      <c r="E71" s="177"/>
      <c r="F71" s="177"/>
      <c r="G71" s="177"/>
      <c r="H71" s="177"/>
      <c r="I71" s="177"/>
      <c r="J71" s="178">
        <f>J299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123</v>
      </c>
      <c r="E72" s="177"/>
      <c r="F72" s="177"/>
      <c r="G72" s="177"/>
      <c r="H72" s="177"/>
      <c r="I72" s="177"/>
      <c r="J72" s="178">
        <f>J307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124</v>
      </c>
      <c r="E73" s="177"/>
      <c r="F73" s="177"/>
      <c r="G73" s="177"/>
      <c r="H73" s="177"/>
      <c r="I73" s="177"/>
      <c r="J73" s="178">
        <f>J315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125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63" t="str">
        <f>E7</f>
        <v>Polopodzemní kontejnery Březencká IV. etapa</v>
      </c>
      <c r="F83" s="35"/>
      <c r="G83" s="35"/>
      <c r="H83" s="35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108</v>
      </c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E9</f>
        <v>SO 04 - Lokalita 7</v>
      </c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F12</f>
        <v>Chomutov</v>
      </c>
      <c r="G87" s="43"/>
      <c r="H87" s="43"/>
      <c r="I87" s="35" t="s">
        <v>23</v>
      </c>
      <c r="J87" s="75" t="str">
        <f>IF(J12="","",J12)</f>
        <v>22. 5. 2024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25</v>
      </c>
      <c r="D89" s="43"/>
      <c r="E89" s="43"/>
      <c r="F89" s="30" t="str">
        <f>E15</f>
        <v>Statutární město Chomutov</v>
      </c>
      <c r="G89" s="43"/>
      <c r="H89" s="43"/>
      <c r="I89" s="35" t="s">
        <v>31</v>
      </c>
      <c r="J89" s="39" t="str">
        <f>E21</f>
        <v>KAP Atelier s.r.o.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IF(E18="","",E18)</f>
        <v>Vyplň údaj</v>
      </c>
      <c r="G90" s="43"/>
      <c r="H90" s="43"/>
      <c r="I90" s="35" t="s">
        <v>34</v>
      </c>
      <c r="J90" s="39" t="str">
        <f>E24</f>
        <v>Jaroslav Kudláček</v>
      </c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0"/>
      <c r="B92" s="181"/>
      <c r="C92" s="182" t="s">
        <v>126</v>
      </c>
      <c r="D92" s="183" t="s">
        <v>57</v>
      </c>
      <c r="E92" s="183" t="s">
        <v>53</v>
      </c>
      <c r="F92" s="183" t="s">
        <v>54</v>
      </c>
      <c r="G92" s="183" t="s">
        <v>127</v>
      </c>
      <c r="H92" s="183" t="s">
        <v>128</v>
      </c>
      <c r="I92" s="183" t="s">
        <v>129</v>
      </c>
      <c r="J92" s="183" t="s">
        <v>112</v>
      </c>
      <c r="K92" s="184" t="s">
        <v>130</v>
      </c>
      <c r="L92" s="185"/>
      <c r="M92" s="95" t="s">
        <v>19</v>
      </c>
      <c r="N92" s="96" t="s">
        <v>42</v>
      </c>
      <c r="O92" s="96" t="s">
        <v>131</v>
      </c>
      <c r="P92" s="96" t="s">
        <v>132</v>
      </c>
      <c r="Q92" s="96" t="s">
        <v>133</v>
      </c>
      <c r="R92" s="96" t="s">
        <v>134</v>
      </c>
      <c r="S92" s="96" t="s">
        <v>135</v>
      </c>
      <c r="T92" s="97" t="s">
        <v>136</v>
      </c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</row>
    <row r="93" s="2" customFormat="1" ht="22.8" customHeight="1">
      <c r="A93" s="41"/>
      <c r="B93" s="42"/>
      <c r="C93" s="102" t="s">
        <v>137</v>
      </c>
      <c r="D93" s="43"/>
      <c r="E93" s="43"/>
      <c r="F93" s="43"/>
      <c r="G93" s="43"/>
      <c r="H93" s="43"/>
      <c r="I93" s="43"/>
      <c r="J93" s="186">
        <f>BK93</f>
        <v>0</v>
      </c>
      <c r="K93" s="43"/>
      <c r="L93" s="47"/>
      <c r="M93" s="98"/>
      <c r="N93" s="187"/>
      <c r="O93" s="99"/>
      <c r="P93" s="188">
        <f>P94+P273+P298</f>
        <v>0</v>
      </c>
      <c r="Q93" s="99"/>
      <c r="R93" s="188">
        <f>R94+R273+R298</f>
        <v>158.93915291000002</v>
      </c>
      <c r="S93" s="99"/>
      <c r="T93" s="189">
        <f>T94+T273+T298</f>
        <v>5.2160999999999991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71</v>
      </c>
      <c r="AU93" s="20" t="s">
        <v>113</v>
      </c>
      <c r="BK93" s="190">
        <f>BK94+BK273+BK298</f>
        <v>0</v>
      </c>
    </row>
    <row r="94" s="12" customFormat="1" ht="25.92" customHeight="1">
      <c r="A94" s="12"/>
      <c r="B94" s="191"/>
      <c r="C94" s="192"/>
      <c r="D94" s="193" t="s">
        <v>71</v>
      </c>
      <c r="E94" s="194" t="s">
        <v>138</v>
      </c>
      <c r="F94" s="194" t="s">
        <v>139</v>
      </c>
      <c r="G94" s="192"/>
      <c r="H94" s="192"/>
      <c r="I94" s="195"/>
      <c r="J94" s="196">
        <f>BK94</f>
        <v>0</v>
      </c>
      <c r="K94" s="192"/>
      <c r="L94" s="197"/>
      <c r="M94" s="198"/>
      <c r="N94" s="199"/>
      <c r="O94" s="199"/>
      <c r="P94" s="200">
        <f>P95+P184+P194+P221+P256+P270</f>
        <v>0</v>
      </c>
      <c r="Q94" s="199"/>
      <c r="R94" s="200">
        <f>R95+R184+R194+R221+R256+R270</f>
        <v>158.90919291000003</v>
      </c>
      <c r="S94" s="199"/>
      <c r="T94" s="201">
        <f>T95+T184+T194+T221+T256+T270</f>
        <v>5.2160999999999991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80</v>
      </c>
      <c r="AT94" s="203" t="s">
        <v>71</v>
      </c>
      <c r="AU94" s="203" t="s">
        <v>72</v>
      </c>
      <c r="AY94" s="202" t="s">
        <v>140</v>
      </c>
      <c r="BK94" s="204">
        <f>BK95+BK184+BK194+BK221+BK256+BK270</f>
        <v>0</v>
      </c>
    </row>
    <row r="95" s="12" customFormat="1" ht="22.8" customHeight="1">
      <c r="A95" s="12"/>
      <c r="B95" s="191"/>
      <c r="C95" s="192"/>
      <c r="D95" s="193" t="s">
        <v>71</v>
      </c>
      <c r="E95" s="205" t="s">
        <v>80</v>
      </c>
      <c r="F95" s="205" t="s">
        <v>141</v>
      </c>
      <c r="G95" s="192"/>
      <c r="H95" s="192"/>
      <c r="I95" s="195"/>
      <c r="J95" s="206">
        <f>BK95</f>
        <v>0</v>
      </c>
      <c r="K95" s="192"/>
      <c r="L95" s="197"/>
      <c r="M95" s="198"/>
      <c r="N95" s="199"/>
      <c r="O95" s="199"/>
      <c r="P95" s="200">
        <f>SUM(P96:P183)</f>
        <v>0</v>
      </c>
      <c r="Q95" s="199"/>
      <c r="R95" s="200">
        <f>SUM(R96:R183)</f>
        <v>133.56686000000002</v>
      </c>
      <c r="S95" s="199"/>
      <c r="T95" s="201">
        <f>SUM(T96:T183)</f>
        <v>5.2160999999999991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2" t="s">
        <v>80</v>
      </c>
      <c r="AT95" s="203" t="s">
        <v>71</v>
      </c>
      <c r="AU95" s="203" t="s">
        <v>80</v>
      </c>
      <c r="AY95" s="202" t="s">
        <v>140</v>
      </c>
      <c r="BK95" s="204">
        <f>SUM(BK96:BK183)</f>
        <v>0</v>
      </c>
    </row>
    <row r="96" s="2" customFormat="1" ht="24.15" customHeight="1">
      <c r="A96" s="41"/>
      <c r="B96" s="42"/>
      <c r="C96" s="207" t="s">
        <v>80</v>
      </c>
      <c r="D96" s="207" t="s">
        <v>142</v>
      </c>
      <c r="E96" s="208" t="s">
        <v>151</v>
      </c>
      <c r="F96" s="209" t="s">
        <v>152</v>
      </c>
      <c r="G96" s="210" t="s">
        <v>145</v>
      </c>
      <c r="H96" s="211">
        <v>7.0999999999999996</v>
      </c>
      <c r="I96" s="212"/>
      <c r="J96" s="213">
        <f>ROUND(I96*H96,2)</f>
        <v>0</v>
      </c>
      <c r="K96" s="209" t="s">
        <v>146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0.316</v>
      </c>
      <c r="T96" s="217">
        <f>S96*H96</f>
        <v>2.2435999999999998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147</v>
      </c>
      <c r="AT96" s="218" t="s">
        <v>142</v>
      </c>
      <c r="AU96" s="218" t="s">
        <v>82</v>
      </c>
      <c r="AY96" s="20" t="s">
        <v>140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80</v>
      </c>
      <c r="BK96" s="219">
        <f>ROUND(I96*H96,2)</f>
        <v>0</v>
      </c>
      <c r="BL96" s="20" t="s">
        <v>147</v>
      </c>
      <c r="BM96" s="218" t="s">
        <v>844</v>
      </c>
    </row>
    <row r="97" s="2" customFormat="1">
      <c r="A97" s="41"/>
      <c r="B97" s="42"/>
      <c r="C97" s="43"/>
      <c r="D97" s="220" t="s">
        <v>149</v>
      </c>
      <c r="E97" s="43"/>
      <c r="F97" s="221" t="s">
        <v>154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149</v>
      </c>
      <c r="AU97" s="20" t="s">
        <v>82</v>
      </c>
    </row>
    <row r="98" s="13" customFormat="1">
      <c r="A98" s="13"/>
      <c r="B98" s="225"/>
      <c r="C98" s="226"/>
      <c r="D98" s="227" t="s">
        <v>155</v>
      </c>
      <c r="E98" s="228" t="s">
        <v>19</v>
      </c>
      <c r="F98" s="229" t="s">
        <v>156</v>
      </c>
      <c r="G98" s="226"/>
      <c r="H98" s="228" t="s">
        <v>19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155</v>
      </c>
      <c r="AU98" s="235" t="s">
        <v>82</v>
      </c>
      <c r="AV98" s="13" t="s">
        <v>80</v>
      </c>
      <c r="AW98" s="13" t="s">
        <v>33</v>
      </c>
      <c r="AX98" s="13" t="s">
        <v>72</v>
      </c>
      <c r="AY98" s="235" t="s">
        <v>140</v>
      </c>
    </row>
    <row r="99" s="14" customFormat="1">
      <c r="A99" s="14"/>
      <c r="B99" s="236"/>
      <c r="C99" s="237"/>
      <c r="D99" s="227" t="s">
        <v>155</v>
      </c>
      <c r="E99" s="238" t="s">
        <v>19</v>
      </c>
      <c r="F99" s="239" t="s">
        <v>845</v>
      </c>
      <c r="G99" s="237"/>
      <c r="H99" s="240">
        <v>7.0999999999999996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155</v>
      </c>
      <c r="AU99" s="246" t="s">
        <v>82</v>
      </c>
      <c r="AV99" s="14" t="s">
        <v>82</v>
      </c>
      <c r="AW99" s="14" t="s">
        <v>33</v>
      </c>
      <c r="AX99" s="14" t="s">
        <v>80</v>
      </c>
      <c r="AY99" s="246" t="s">
        <v>140</v>
      </c>
    </row>
    <row r="100" s="2" customFormat="1" ht="24.15" customHeight="1">
      <c r="A100" s="41"/>
      <c r="B100" s="42"/>
      <c r="C100" s="207" t="s">
        <v>82</v>
      </c>
      <c r="D100" s="207" t="s">
        <v>142</v>
      </c>
      <c r="E100" s="208" t="s">
        <v>170</v>
      </c>
      <c r="F100" s="209" t="s">
        <v>171</v>
      </c>
      <c r="G100" s="210" t="s">
        <v>172</v>
      </c>
      <c r="H100" s="211">
        <v>14.5</v>
      </c>
      <c r="I100" s="212"/>
      <c r="J100" s="213">
        <f>ROUND(I100*H100,2)</f>
        <v>0</v>
      </c>
      <c r="K100" s="209" t="s">
        <v>146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0.20499999999999999</v>
      </c>
      <c r="T100" s="217">
        <f>S100*H100</f>
        <v>2.9724999999999997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147</v>
      </c>
      <c r="AT100" s="218" t="s">
        <v>142</v>
      </c>
      <c r="AU100" s="218" t="s">
        <v>82</v>
      </c>
      <c r="AY100" s="20" t="s">
        <v>140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80</v>
      </c>
      <c r="BK100" s="219">
        <f>ROUND(I100*H100,2)</f>
        <v>0</v>
      </c>
      <c r="BL100" s="20" t="s">
        <v>147</v>
      </c>
      <c r="BM100" s="218" t="s">
        <v>846</v>
      </c>
    </row>
    <row r="101" s="2" customFormat="1">
      <c r="A101" s="41"/>
      <c r="B101" s="42"/>
      <c r="C101" s="43"/>
      <c r="D101" s="220" t="s">
        <v>149</v>
      </c>
      <c r="E101" s="43"/>
      <c r="F101" s="221" t="s">
        <v>174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149</v>
      </c>
      <c r="AU101" s="20" t="s">
        <v>82</v>
      </c>
    </row>
    <row r="102" s="14" customFormat="1">
      <c r="A102" s="14"/>
      <c r="B102" s="236"/>
      <c r="C102" s="237"/>
      <c r="D102" s="227" t="s">
        <v>155</v>
      </c>
      <c r="E102" s="238" t="s">
        <v>19</v>
      </c>
      <c r="F102" s="239" t="s">
        <v>847</v>
      </c>
      <c r="G102" s="237"/>
      <c r="H102" s="240">
        <v>14.5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155</v>
      </c>
      <c r="AU102" s="246" t="s">
        <v>82</v>
      </c>
      <c r="AV102" s="14" t="s">
        <v>82</v>
      </c>
      <c r="AW102" s="14" t="s">
        <v>33</v>
      </c>
      <c r="AX102" s="14" t="s">
        <v>80</v>
      </c>
      <c r="AY102" s="246" t="s">
        <v>140</v>
      </c>
    </row>
    <row r="103" s="2" customFormat="1" ht="16.5" customHeight="1">
      <c r="A103" s="41"/>
      <c r="B103" s="42"/>
      <c r="C103" s="207" t="s">
        <v>158</v>
      </c>
      <c r="D103" s="207" t="s">
        <v>142</v>
      </c>
      <c r="E103" s="208" t="s">
        <v>580</v>
      </c>
      <c r="F103" s="209" t="s">
        <v>581</v>
      </c>
      <c r="G103" s="210" t="s">
        <v>145</v>
      </c>
      <c r="H103" s="211">
        <v>86.099999999999994</v>
      </c>
      <c r="I103" s="212"/>
      <c r="J103" s="213">
        <f>ROUND(I103*H103,2)</f>
        <v>0</v>
      </c>
      <c r="K103" s="209" t="s">
        <v>146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147</v>
      </c>
      <c r="AT103" s="218" t="s">
        <v>142</v>
      </c>
      <c r="AU103" s="218" t="s">
        <v>82</v>
      </c>
      <c r="AY103" s="20" t="s">
        <v>140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80</v>
      </c>
      <c r="BK103" s="219">
        <f>ROUND(I103*H103,2)</f>
        <v>0</v>
      </c>
      <c r="BL103" s="20" t="s">
        <v>147</v>
      </c>
      <c r="BM103" s="218" t="s">
        <v>848</v>
      </c>
    </row>
    <row r="104" s="2" customFormat="1">
      <c r="A104" s="41"/>
      <c r="B104" s="42"/>
      <c r="C104" s="43"/>
      <c r="D104" s="220" t="s">
        <v>149</v>
      </c>
      <c r="E104" s="43"/>
      <c r="F104" s="221" t="s">
        <v>583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149</v>
      </c>
      <c r="AU104" s="20" t="s">
        <v>82</v>
      </c>
    </row>
    <row r="105" s="14" customFormat="1">
      <c r="A105" s="14"/>
      <c r="B105" s="236"/>
      <c r="C105" s="237"/>
      <c r="D105" s="227" t="s">
        <v>155</v>
      </c>
      <c r="E105" s="238" t="s">
        <v>19</v>
      </c>
      <c r="F105" s="239" t="s">
        <v>849</v>
      </c>
      <c r="G105" s="237"/>
      <c r="H105" s="240">
        <v>86.099999999999994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155</v>
      </c>
      <c r="AU105" s="246" t="s">
        <v>82</v>
      </c>
      <c r="AV105" s="14" t="s">
        <v>82</v>
      </c>
      <c r="AW105" s="14" t="s">
        <v>33</v>
      </c>
      <c r="AX105" s="14" t="s">
        <v>80</v>
      </c>
      <c r="AY105" s="246" t="s">
        <v>140</v>
      </c>
    </row>
    <row r="106" s="2" customFormat="1" ht="16.5" customHeight="1">
      <c r="A106" s="41"/>
      <c r="B106" s="42"/>
      <c r="C106" s="207" t="s">
        <v>147</v>
      </c>
      <c r="D106" s="207" t="s">
        <v>142</v>
      </c>
      <c r="E106" s="208" t="s">
        <v>850</v>
      </c>
      <c r="F106" s="209" t="s">
        <v>851</v>
      </c>
      <c r="G106" s="210" t="s">
        <v>185</v>
      </c>
      <c r="H106" s="211">
        <v>27.658000000000001</v>
      </c>
      <c r="I106" s="212"/>
      <c r="J106" s="213">
        <f>ROUND(I106*H106,2)</f>
        <v>0</v>
      </c>
      <c r="K106" s="209" t="s">
        <v>146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147</v>
      </c>
      <c r="AT106" s="218" t="s">
        <v>142</v>
      </c>
      <c r="AU106" s="218" t="s">
        <v>82</v>
      </c>
      <c r="AY106" s="20" t="s">
        <v>140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80</v>
      </c>
      <c r="BK106" s="219">
        <f>ROUND(I106*H106,2)</f>
        <v>0</v>
      </c>
      <c r="BL106" s="20" t="s">
        <v>147</v>
      </c>
      <c r="BM106" s="218" t="s">
        <v>852</v>
      </c>
    </row>
    <row r="107" s="2" customFormat="1">
      <c r="A107" s="41"/>
      <c r="B107" s="42"/>
      <c r="C107" s="43"/>
      <c r="D107" s="220" t="s">
        <v>149</v>
      </c>
      <c r="E107" s="43"/>
      <c r="F107" s="221" t="s">
        <v>853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149</v>
      </c>
      <c r="AU107" s="20" t="s">
        <v>82</v>
      </c>
    </row>
    <row r="108" s="13" customFormat="1">
      <c r="A108" s="13"/>
      <c r="B108" s="225"/>
      <c r="C108" s="226"/>
      <c r="D108" s="227" t="s">
        <v>155</v>
      </c>
      <c r="E108" s="228" t="s">
        <v>19</v>
      </c>
      <c r="F108" s="229" t="s">
        <v>188</v>
      </c>
      <c r="G108" s="226"/>
      <c r="H108" s="228" t="s">
        <v>19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155</v>
      </c>
      <c r="AU108" s="235" t="s">
        <v>82</v>
      </c>
      <c r="AV108" s="13" t="s">
        <v>80</v>
      </c>
      <c r="AW108" s="13" t="s">
        <v>33</v>
      </c>
      <c r="AX108" s="13" t="s">
        <v>72</v>
      </c>
      <c r="AY108" s="235" t="s">
        <v>140</v>
      </c>
    </row>
    <row r="109" s="14" customFormat="1">
      <c r="A109" s="14"/>
      <c r="B109" s="236"/>
      <c r="C109" s="237"/>
      <c r="D109" s="227" t="s">
        <v>155</v>
      </c>
      <c r="E109" s="238" t="s">
        <v>19</v>
      </c>
      <c r="F109" s="239" t="s">
        <v>854</v>
      </c>
      <c r="G109" s="237"/>
      <c r="H109" s="240">
        <v>6.8579999999999997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155</v>
      </c>
      <c r="AU109" s="246" t="s">
        <v>82</v>
      </c>
      <c r="AV109" s="14" t="s">
        <v>82</v>
      </c>
      <c r="AW109" s="14" t="s">
        <v>33</v>
      </c>
      <c r="AX109" s="14" t="s">
        <v>72</v>
      </c>
      <c r="AY109" s="246" t="s">
        <v>140</v>
      </c>
    </row>
    <row r="110" s="13" customFormat="1">
      <c r="A110" s="13"/>
      <c r="B110" s="225"/>
      <c r="C110" s="226"/>
      <c r="D110" s="227" t="s">
        <v>155</v>
      </c>
      <c r="E110" s="228" t="s">
        <v>19</v>
      </c>
      <c r="F110" s="229" t="s">
        <v>192</v>
      </c>
      <c r="G110" s="226"/>
      <c r="H110" s="228" t="s">
        <v>19</v>
      </c>
      <c r="I110" s="230"/>
      <c r="J110" s="226"/>
      <c r="K110" s="226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155</v>
      </c>
      <c r="AU110" s="235" t="s">
        <v>82</v>
      </c>
      <c r="AV110" s="13" t="s">
        <v>80</v>
      </c>
      <c r="AW110" s="13" t="s">
        <v>33</v>
      </c>
      <c r="AX110" s="13" t="s">
        <v>72</v>
      </c>
      <c r="AY110" s="235" t="s">
        <v>140</v>
      </c>
    </row>
    <row r="111" s="13" customFormat="1">
      <c r="A111" s="13"/>
      <c r="B111" s="225"/>
      <c r="C111" s="226"/>
      <c r="D111" s="227" t="s">
        <v>155</v>
      </c>
      <c r="E111" s="228" t="s">
        <v>19</v>
      </c>
      <c r="F111" s="229" t="s">
        <v>855</v>
      </c>
      <c r="G111" s="226"/>
      <c r="H111" s="228" t="s">
        <v>19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155</v>
      </c>
      <c r="AU111" s="235" t="s">
        <v>82</v>
      </c>
      <c r="AV111" s="13" t="s">
        <v>80</v>
      </c>
      <c r="AW111" s="13" t="s">
        <v>33</v>
      </c>
      <c r="AX111" s="13" t="s">
        <v>72</v>
      </c>
      <c r="AY111" s="235" t="s">
        <v>140</v>
      </c>
    </row>
    <row r="112" s="14" customFormat="1">
      <c r="A112" s="14"/>
      <c r="B112" s="236"/>
      <c r="C112" s="237"/>
      <c r="D112" s="227" t="s">
        <v>155</v>
      </c>
      <c r="E112" s="238" t="s">
        <v>19</v>
      </c>
      <c r="F112" s="239" t="s">
        <v>856</v>
      </c>
      <c r="G112" s="237"/>
      <c r="H112" s="240">
        <v>20.800000000000001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155</v>
      </c>
      <c r="AU112" s="246" t="s">
        <v>82</v>
      </c>
      <c r="AV112" s="14" t="s">
        <v>82</v>
      </c>
      <c r="AW112" s="14" t="s">
        <v>33</v>
      </c>
      <c r="AX112" s="14" t="s">
        <v>72</v>
      </c>
      <c r="AY112" s="246" t="s">
        <v>140</v>
      </c>
    </row>
    <row r="113" s="15" customFormat="1">
      <c r="A113" s="15"/>
      <c r="B113" s="247"/>
      <c r="C113" s="248"/>
      <c r="D113" s="227" t="s">
        <v>155</v>
      </c>
      <c r="E113" s="249" t="s">
        <v>19</v>
      </c>
      <c r="F113" s="250" t="s">
        <v>197</v>
      </c>
      <c r="G113" s="248"/>
      <c r="H113" s="251">
        <v>27.658000000000001</v>
      </c>
      <c r="I113" s="252"/>
      <c r="J113" s="248"/>
      <c r="K113" s="248"/>
      <c r="L113" s="253"/>
      <c r="M113" s="254"/>
      <c r="N113" s="255"/>
      <c r="O113" s="255"/>
      <c r="P113" s="255"/>
      <c r="Q113" s="255"/>
      <c r="R113" s="255"/>
      <c r="S113" s="255"/>
      <c r="T113" s="256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7" t="s">
        <v>155</v>
      </c>
      <c r="AU113" s="257" t="s">
        <v>82</v>
      </c>
      <c r="AV113" s="15" t="s">
        <v>147</v>
      </c>
      <c r="AW113" s="15" t="s">
        <v>33</v>
      </c>
      <c r="AX113" s="15" t="s">
        <v>80</v>
      </c>
      <c r="AY113" s="257" t="s">
        <v>140</v>
      </c>
    </row>
    <row r="114" s="2" customFormat="1" ht="24.15" customHeight="1">
      <c r="A114" s="41"/>
      <c r="B114" s="42"/>
      <c r="C114" s="207" t="s">
        <v>169</v>
      </c>
      <c r="D114" s="207" t="s">
        <v>142</v>
      </c>
      <c r="E114" s="208" t="s">
        <v>206</v>
      </c>
      <c r="F114" s="209" t="s">
        <v>207</v>
      </c>
      <c r="G114" s="210" t="s">
        <v>185</v>
      </c>
      <c r="H114" s="211">
        <v>40.247999999999998</v>
      </c>
      <c r="I114" s="212"/>
      <c r="J114" s="213">
        <f>ROUND(I114*H114,2)</f>
        <v>0</v>
      </c>
      <c r="K114" s="209" t="s">
        <v>146</v>
      </c>
      <c r="L114" s="47"/>
      <c r="M114" s="214" t="s">
        <v>19</v>
      </c>
      <c r="N114" s="215" t="s">
        <v>43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147</v>
      </c>
      <c r="AT114" s="218" t="s">
        <v>142</v>
      </c>
      <c r="AU114" s="218" t="s">
        <v>82</v>
      </c>
      <c r="AY114" s="20" t="s">
        <v>140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80</v>
      </c>
      <c r="BK114" s="219">
        <f>ROUND(I114*H114,2)</f>
        <v>0</v>
      </c>
      <c r="BL114" s="20" t="s">
        <v>147</v>
      </c>
      <c r="BM114" s="218" t="s">
        <v>857</v>
      </c>
    </row>
    <row r="115" s="2" customFormat="1">
      <c r="A115" s="41"/>
      <c r="B115" s="42"/>
      <c r="C115" s="43"/>
      <c r="D115" s="220" t="s">
        <v>149</v>
      </c>
      <c r="E115" s="43"/>
      <c r="F115" s="221" t="s">
        <v>209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149</v>
      </c>
      <c r="AU115" s="20" t="s">
        <v>82</v>
      </c>
    </row>
    <row r="116" s="14" customFormat="1">
      <c r="A116" s="14"/>
      <c r="B116" s="236"/>
      <c r="C116" s="237"/>
      <c r="D116" s="227" t="s">
        <v>155</v>
      </c>
      <c r="E116" s="238" t="s">
        <v>19</v>
      </c>
      <c r="F116" s="239" t="s">
        <v>727</v>
      </c>
      <c r="G116" s="237"/>
      <c r="H116" s="240">
        <v>40.247999999999998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155</v>
      </c>
      <c r="AU116" s="246" t="s">
        <v>82</v>
      </c>
      <c r="AV116" s="14" t="s">
        <v>82</v>
      </c>
      <c r="AW116" s="14" t="s">
        <v>33</v>
      </c>
      <c r="AX116" s="14" t="s">
        <v>80</v>
      </c>
      <c r="AY116" s="246" t="s">
        <v>140</v>
      </c>
    </row>
    <row r="117" s="2" customFormat="1" ht="24.15" customHeight="1">
      <c r="A117" s="41"/>
      <c r="B117" s="42"/>
      <c r="C117" s="207" t="s">
        <v>176</v>
      </c>
      <c r="D117" s="207" t="s">
        <v>142</v>
      </c>
      <c r="E117" s="208" t="s">
        <v>858</v>
      </c>
      <c r="F117" s="209" t="s">
        <v>859</v>
      </c>
      <c r="G117" s="210" t="s">
        <v>185</v>
      </c>
      <c r="H117" s="211">
        <v>11.199999999999999</v>
      </c>
      <c r="I117" s="212"/>
      <c r="J117" s="213">
        <f>ROUND(I117*H117,2)</f>
        <v>0</v>
      </c>
      <c r="K117" s="209" t="s">
        <v>146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147</v>
      </c>
      <c r="AT117" s="218" t="s">
        <v>142</v>
      </c>
      <c r="AU117" s="218" t="s">
        <v>82</v>
      </c>
      <c r="AY117" s="20" t="s">
        <v>140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80</v>
      </c>
      <c r="BK117" s="219">
        <f>ROUND(I117*H117,2)</f>
        <v>0</v>
      </c>
      <c r="BL117" s="20" t="s">
        <v>147</v>
      </c>
      <c r="BM117" s="218" t="s">
        <v>860</v>
      </c>
    </row>
    <row r="118" s="2" customFormat="1">
      <c r="A118" s="41"/>
      <c r="B118" s="42"/>
      <c r="C118" s="43"/>
      <c r="D118" s="220" t="s">
        <v>149</v>
      </c>
      <c r="E118" s="43"/>
      <c r="F118" s="221" t="s">
        <v>861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149</v>
      </c>
      <c r="AU118" s="20" t="s">
        <v>82</v>
      </c>
    </row>
    <row r="119" s="13" customFormat="1">
      <c r="A119" s="13"/>
      <c r="B119" s="225"/>
      <c r="C119" s="226"/>
      <c r="D119" s="227" t="s">
        <v>155</v>
      </c>
      <c r="E119" s="228" t="s">
        <v>19</v>
      </c>
      <c r="F119" s="229" t="s">
        <v>862</v>
      </c>
      <c r="G119" s="226"/>
      <c r="H119" s="228" t="s">
        <v>19</v>
      </c>
      <c r="I119" s="230"/>
      <c r="J119" s="226"/>
      <c r="K119" s="226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155</v>
      </c>
      <c r="AU119" s="235" t="s">
        <v>82</v>
      </c>
      <c r="AV119" s="13" t="s">
        <v>80</v>
      </c>
      <c r="AW119" s="13" t="s">
        <v>33</v>
      </c>
      <c r="AX119" s="13" t="s">
        <v>72</v>
      </c>
      <c r="AY119" s="235" t="s">
        <v>140</v>
      </c>
    </row>
    <row r="120" s="14" customFormat="1">
      <c r="A120" s="14"/>
      <c r="B120" s="236"/>
      <c r="C120" s="237"/>
      <c r="D120" s="227" t="s">
        <v>155</v>
      </c>
      <c r="E120" s="238" t="s">
        <v>19</v>
      </c>
      <c r="F120" s="239" t="s">
        <v>863</v>
      </c>
      <c r="G120" s="237"/>
      <c r="H120" s="240">
        <v>11.199999999999999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155</v>
      </c>
      <c r="AU120" s="246" t="s">
        <v>82</v>
      </c>
      <c r="AV120" s="14" t="s">
        <v>82</v>
      </c>
      <c r="AW120" s="14" t="s">
        <v>33</v>
      </c>
      <c r="AX120" s="14" t="s">
        <v>80</v>
      </c>
      <c r="AY120" s="246" t="s">
        <v>140</v>
      </c>
    </row>
    <row r="121" s="2" customFormat="1" ht="37.8" customHeight="1">
      <c r="A121" s="41"/>
      <c r="B121" s="42"/>
      <c r="C121" s="207" t="s">
        <v>182</v>
      </c>
      <c r="D121" s="207" t="s">
        <v>142</v>
      </c>
      <c r="E121" s="208" t="s">
        <v>212</v>
      </c>
      <c r="F121" s="209" t="s">
        <v>213</v>
      </c>
      <c r="G121" s="210" t="s">
        <v>185</v>
      </c>
      <c r="H121" s="211">
        <v>89.325999999999993</v>
      </c>
      <c r="I121" s="212"/>
      <c r="J121" s="213">
        <f>ROUND(I121*H121,2)</f>
        <v>0</v>
      </c>
      <c r="K121" s="209" t="s">
        <v>146</v>
      </c>
      <c r="L121" s="47"/>
      <c r="M121" s="214" t="s">
        <v>19</v>
      </c>
      <c r="N121" s="215" t="s">
        <v>43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147</v>
      </c>
      <c r="AT121" s="218" t="s">
        <v>142</v>
      </c>
      <c r="AU121" s="218" t="s">
        <v>82</v>
      </c>
      <c r="AY121" s="20" t="s">
        <v>140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80</v>
      </c>
      <c r="BK121" s="219">
        <f>ROUND(I121*H121,2)</f>
        <v>0</v>
      </c>
      <c r="BL121" s="20" t="s">
        <v>147</v>
      </c>
      <c r="BM121" s="218" t="s">
        <v>864</v>
      </c>
    </row>
    <row r="122" s="2" customFormat="1">
      <c r="A122" s="41"/>
      <c r="B122" s="42"/>
      <c r="C122" s="43"/>
      <c r="D122" s="220" t="s">
        <v>149</v>
      </c>
      <c r="E122" s="43"/>
      <c r="F122" s="221" t="s">
        <v>215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149</v>
      </c>
      <c r="AU122" s="20" t="s">
        <v>82</v>
      </c>
    </row>
    <row r="123" s="14" customFormat="1">
      <c r="A123" s="14"/>
      <c r="B123" s="236"/>
      <c r="C123" s="237"/>
      <c r="D123" s="227" t="s">
        <v>155</v>
      </c>
      <c r="E123" s="238" t="s">
        <v>19</v>
      </c>
      <c r="F123" s="239" t="s">
        <v>865</v>
      </c>
      <c r="G123" s="237"/>
      <c r="H123" s="240">
        <v>17.219999999999999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155</v>
      </c>
      <c r="AU123" s="246" t="s">
        <v>82</v>
      </c>
      <c r="AV123" s="14" t="s">
        <v>82</v>
      </c>
      <c r="AW123" s="14" t="s">
        <v>33</v>
      </c>
      <c r="AX123" s="14" t="s">
        <v>72</v>
      </c>
      <c r="AY123" s="246" t="s">
        <v>140</v>
      </c>
    </row>
    <row r="124" s="14" customFormat="1">
      <c r="A124" s="14"/>
      <c r="B124" s="236"/>
      <c r="C124" s="237"/>
      <c r="D124" s="227" t="s">
        <v>155</v>
      </c>
      <c r="E124" s="238" t="s">
        <v>19</v>
      </c>
      <c r="F124" s="239" t="s">
        <v>866</v>
      </c>
      <c r="G124" s="237"/>
      <c r="H124" s="240">
        <v>27.658000000000001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155</v>
      </c>
      <c r="AU124" s="246" t="s">
        <v>82</v>
      </c>
      <c r="AV124" s="14" t="s">
        <v>82</v>
      </c>
      <c r="AW124" s="14" t="s">
        <v>33</v>
      </c>
      <c r="AX124" s="14" t="s">
        <v>72</v>
      </c>
      <c r="AY124" s="246" t="s">
        <v>140</v>
      </c>
    </row>
    <row r="125" s="14" customFormat="1">
      <c r="A125" s="14"/>
      <c r="B125" s="236"/>
      <c r="C125" s="237"/>
      <c r="D125" s="227" t="s">
        <v>155</v>
      </c>
      <c r="E125" s="238" t="s">
        <v>19</v>
      </c>
      <c r="F125" s="239" t="s">
        <v>737</v>
      </c>
      <c r="G125" s="237"/>
      <c r="H125" s="240">
        <v>40.247999999999998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155</v>
      </c>
      <c r="AU125" s="246" t="s">
        <v>82</v>
      </c>
      <c r="AV125" s="14" t="s">
        <v>82</v>
      </c>
      <c r="AW125" s="14" t="s">
        <v>33</v>
      </c>
      <c r="AX125" s="14" t="s">
        <v>72</v>
      </c>
      <c r="AY125" s="246" t="s">
        <v>140</v>
      </c>
    </row>
    <row r="126" s="14" customFormat="1">
      <c r="A126" s="14"/>
      <c r="B126" s="236"/>
      <c r="C126" s="237"/>
      <c r="D126" s="227" t="s">
        <v>155</v>
      </c>
      <c r="E126" s="238" t="s">
        <v>19</v>
      </c>
      <c r="F126" s="239" t="s">
        <v>867</v>
      </c>
      <c r="G126" s="237"/>
      <c r="H126" s="240">
        <v>11.199999999999999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155</v>
      </c>
      <c r="AU126" s="246" t="s">
        <v>82</v>
      </c>
      <c r="AV126" s="14" t="s">
        <v>82</v>
      </c>
      <c r="AW126" s="14" t="s">
        <v>33</v>
      </c>
      <c r="AX126" s="14" t="s">
        <v>72</v>
      </c>
      <c r="AY126" s="246" t="s">
        <v>140</v>
      </c>
    </row>
    <row r="127" s="14" customFormat="1">
      <c r="A127" s="14"/>
      <c r="B127" s="236"/>
      <c r="C127" s="237"/>
      <c r="D127" s="227" t="s">
        <v>155</v>
      </c>
      <c r="E127" s="238" t="s">
        <v>19</v>
      </c>
      <c r="F127" s="239" t="s">
        <v>868</v>
      </c>
      <c r="G127" s="237"/>
      <c r="H127" s="240">
        <v>-7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155</v>
      </c>
      <c r="AU127" s="246" t="s">
        <v>82</v>
      </c>
      <c r="AV127" s="14" t="s">
        <v>82</v>
      </c>
      <c r="AW127" s="14" t="s">
        <v>33</v>
      </c>
      <c r="AX127" s="14" t="s">
        <v>72</v>
      </c>
      <c r="AY127" s="246" t="s">
        <v>140</v>
      </c>
    </row>
    <row r="128" s="15" customFormat="1">
      <c r="A128" s="15"/>
      <c r="B128" s="247"/>
      <c r="C128" s="248"/>
      <c r="D128" s="227" t="s">
        <v>155</v>
      </c>
      <c r="E128" s="249" t="s">
        <v>19</v>
      </c>
      <c r="F128" s="250" t="s">
        <v>197</v>
      </c>
      <c r="G128" s="248"/>
      <c r="H128" s="251">
        <v>89.325999999999993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7" t="s">
        <v>155</v>
      </c>
      <c r="AU128" s="257" t="s">
        <v>82</v>
      </c>
      <c r="AV128" s="15" t="s">
        <v>147</v>
      </c>
      <c r="AW128" s="15" t="s">
        <v>33</v>
      </c>
      <c r="AX128" s="15" t="s">
        <v>80</v>
      </c>
      <c r="AY128" s="257" t="s">
        <v>140</v>
      </c>
    </row>
    <row r="129" s="2" customFormat="1" ht="37.8" customHeight="1">
      <c r="A129" s="41"/>
      <c r="B129" s="42"/>
      <c r="C129" s="207" t="s">
        <v>198</v>
      </c>
      <c r="D129" s="207" t="s">
        <v>142</v>
      </c>
      <c r="E129" s="208" t="s">
        <v>221</v>
      </c>
      <c r="F129" s="209" t="s">
        <v>222</v>
      </c>
      <c r="G129" s="210" t="s">
        <v>185</v>
      </c>
      <c r="H129" s="211">
        <v>446.63</v>
      </c>
      <c r="I129" s="212"/>
      <c r="J129" s="213">
        <f>ROUND(I129*H129,2)</f>
        <v>0</v>
      </c>
      <c r="K129" s="209" t="s">
        <v>146</v>
      </c>
      <c r="L129" s="47"/>
      <c r="M129" s="214" t="s">
        <v>19</v>
      </c>
      <c r="N129" s="215" t="s">
        <v>43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147</v>
      </c>
      <c r="AT129" s="218" t="s">
        <v>142</v>
      </c>
      <c r="AU129" s="218" t="s">
        <v>82</v>
      </c>
      <c r="AY129" s="20" t="s">
        <v>140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80</v>
      </c>
      <c r="BK129" s="219">
        <f>ROUND(I129*H129,2)</f>
        <v>0</v>
      </c>
      <c r="BL129" s="20" t="s">
        <v>147</v>
      </c>
      <c r="BM129" s="218" t="s">
        <v>869</v>
      </c>
    </row>
    <row r="130" s="2" customFormat="1">
      <c r="A130" s="41"/>
      <c r="B130" s="42"/>
      <c r="C130" s="43"/>
      <c r="D130" s="220" t="s">
        <v>149</v>
      </c>
      <c r="E130" s="43"/>
      <c r="F130" s="221" t="s">
        <v>224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149</v>
      </c>
      <c r="AU130" s="20" t="s">
        <v>82</v>
      </c>
    </row>
    <row r="131" s="14" customFormat="1">
      <c r="A131" s="14"/>
      <c r="B131" s="236"/>
      <c r="C131" s="237"/>
      <c r="D131" s="227" t="s">
        <v>155</v>
      </c>
      <c r="E131" s="238" t="s">
        <v>19</v>
      </c>
      <c r="F131" s="239" t="s">
        <v>870</v>
      </c>
      <c r="G131" s="237"/>
      <c r="H131" s="240">
        <v>446.63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155</v>
      </c>
      <c r="AU131" s="246" t="s">
        <v>82</v>
      </c>
      <c r="AV131" s="14" t="s">
        <v>82</v>
      </c>
      <c r="AW131" s="14" t="s">
        <v>33</v>
      </c>
      <c r="AX131" s="14" t="s">
        <v>80</v>
      </c>
      <c r="AY131" s="246" t="s">
        <v>140</v>
      </c>
    </row>
    <row r="132" s="2" customFormat="1" ht="24.15" customHeight="1">
      <c r="A132" s="41"/>
      <c r="B132" s="42"/>
      <c r="C132" s="207" t="s">
        <v>205</v>
      </c>
      <c r="D132" s="207" t="s">
        <v>142</v>
      </c>
      <c r="E132" s="208" t="s">
        <v>605</v>
      </c>
      <c r="F132" s="209" t="s">
        <v>606</v>
      </c>
      <c r="G132" s="210" t="s">
        <v>185</v>
      </c>
      <c r="H132" s="211">
        <v>89.325999999999993</v>
      </c>
      <c r="I132" s="212"/>
      <c r="J132" s="213">
        <f>ROUND(I132*H132,2)</f>
        <v>0</v>
      </c>
      <c r="K132" s="209" t="s">
        <v>146</v>
      </c>
      <c r="L132" s="47"/>
      <c r="M132" s="214" t="s">
        <v>19</v>
      </c>
      <c r="N132" s="215" t="s">
        <v>43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147</v>
      </c>
      <c r="AT132" s="218" t="s">
        <v>142</v>
      </c>
      <c r="AU132" s="218" t="s">
        <v>82</v>
      </c>
      <c r="AY132" s="20" t="s">
        <v>140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80</v>
      </c>
      <c r="BK132" s="219">
        <f>ROUND(I132*H132,2)</f>
        <v>0</v>
      </c>
      <c r="BL132" s="20" t="s">
        <v>147</v>
      </c>
      <c r="BM132" s="218" t="s">
        <v>871</v>
      </c>
    </row>
    <row r="133" s="2" customFormat="1">
      <c r="A133" s="41"/>
      <c r="B133" s="42"/>
      <c r="C133" s="43"/>
      <c r="D133" s="220" t="s">
        <v>149</v>
      </c>
      <c r="E133" s="43"/>
      <c r="F133" s="221" t="s">
        <v>608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149</v>
      </c>
      <c r="AU133" s="20" t="s">
        <v>82</v>
      </c>
    </row>
    <row r="134" s="2" customFormat="1" ht="24.15" customHeight="1">
      <c r="A134" s="41"/>
      <c r="B134" s="42"/>
      <c r="C134" s="207" t="s">
        <v>211</v>
      </c>
      <c r="D134" s="207" t="s">
        <v>142</v>
      </c>
      <c r="E134" s="208" t="s">
        <v>231</v>
      </c>
      <c r="F134" s="209" t="s">
        <v>232</v>
      </c>
      <c r="G134" s="210" t="s">
        <v>185</v>
      </c>
      <c r="H134" s="211">
        <v>47.625</v>
      </c>
      <c r="I134" s="212"/>
      <c r="J134" s="213">
        <f>ROUND(I134*H134,2)</f>
        <v>0</v>
      </c>
      <c r="K134" s="209" t="s">
        <v>146</v>
      </c>
      <c r="L134" s="47"/>
      <c r="M134" s="214" t="s">
        <v>19</v>
      </c>
      <c r="N134" s="215" t="s">
        <v>43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147</v>
      </c>
      <c r="AT134" s="218" t="s">
        <v>142</v>
      </c>
      <c r="AU134" s="218" t="s">
        <v>82</v>
      </c>
      <c r="AY134" s="20" t="s">
        <v>140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80</v>
      </c>
      <c r="BK134" s="219">
        <f>ROUND(I134*H134,2)</f>
        <v>0</v>
      </c>
      <c r="BL134" s="20" t="s">
        <v>147</v>
      </c>
      <c r="BM134" s="218" t="s">
        <v>872</v>
      </c>
    </row>
    <row r="135" s="2" customFormat="1">
      <c r="A135" s="41"/>
      <c r="B135" s="42"/>
      <c r="C135" s="43"/>
      <c r="D135" s="220" t="s">
        <v>149</v>
      </c>
      <c r="E135" s="43"/>
      <c r="F135" s="221" t="s">
        <v>234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149</v>
      </c>
      <c r="AU135" s="20" t="s">
        <v>82</v>
      </c>
    </row>
    <row r="136" s="13" customFormat="1">
      <c r="A136" s="13"/>
      <c r="B136" s="225"/>
      <c r="C136" s="226"/>
      <c r="D136" s="227" t="s">
        <v>155</v>
      </c>
      <c r="E136" s="228" t="s">
        <v>19</v>
      </c>
      <c r="F136" s="229" t="s">
        <v>192</v>
      </c>
      <c r="G136" s="226"/>
      <c r="H136" s="228" t="s">
        <v>19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155</v>
      </c>
      <c r="AU136" s="235" t="s">
        <v>82</v>
      </c>
      <c r="AV136" s="13" t="s">
        <v>80</v>
      </c>
      <c r="AW136" s="13" t="s">
        <v>33</v>
      </c>
      <c r="AX136" s="13" t="s">
        <v>72</v>
      </c>
      <c r="AY136" s="235" t="s">
        <v>140</v>
      </c>
    </row>
    <row r="137" s="13" customFormat="1">
      <c r="A137" s="13"/>
      <c r="B137" s="225"/>
      <c r="C137" s="226"/>
      <c r="D137" s="227" t="s">
        <v>155</v>
      </c>
      <c r="E137" s="228" t="s">
        <v>19</v>
      </c>
      <c r="F137" s="229" t="s">
        <v>188</v>
      </c>
      <c r="G137" s="226"/>
      <c r="H137" s="228" t="s">
        <v>19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155</v>
      </c>
      <c r="AU137" s="235" t="s">
        <v>82</v>
      </c>
      <c r="AV137" s="13" t="s">
        <v>80</v>
      </c>
      <c r="AW137" s="13" t="s">
        <v>33</v>
      </c>
      <c r="AX137" s="13" t="s">
        <v>72</v>
      </c>
      <c r="AY137" s="235" t="s">
        <v>140</v>
      </c>
    </row>
    <row r="138" s="14" customFormat="1">
      <c r="A138" s="14"/>
      <c r="B138" s="236"/>
      <c r="C138" s="237"/>
      <c r="D138" s="227" t="s">
        <v>155</v>
      </c>
      <c r="E138" s="238" t="s">
        <v>19</v>
      </c>
      <c r="F138" s="239" t="s">
        <v>193</v>
      </c>
      <c r="G138" s="237"/>
      <c r="H138" s="240">
        <v>29.5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155</v>
      </c>
      <c r="AU138" s="246" t="s">
        <v>82</v>
      </c>
      <c r="AV138" s="14" t="s">
        <v>82</v>
      </c>
      <c r="AW138" s="14" t="s">
        <v>33</v>
      </c>
      <c r="AX138" s="14" t="s">
        <v>72</v>
      </c>
      <c r="AY138" s="246" t="s">
        <v>140</v>
      </c>
    </row>
    <row r="139" s="13" customFormat="1">
      <c r="A139" s="13"/>
      <c r="B139" s="225"/>
      <c r="C139" s="226"/>
      <c r="D139" s="227" t="s">
        <v>155</v>
      </c>
      <c r="E139" s="228" t="s">
        <v>19</v>
      </c>
      <c r="F139" s="229" t="s">
        <v>190</v>
      </c>
      <c r="G139" s="226"/>
      <c r="H139" s="228" t="s">
        <v>19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155</v>
      </c>
      <c r="AU139" s="235" t="s">
        <v>82</v>
      </c>
      <c r="AV139" s="13" t="s">
        <v>80</v>
      </c>
      <c r="AW139" s="13" t="s">
        <v>33</v>
      </c>
      <c r="AX139" s="13" t="s">
        <v>72</v>
      </c>
      <c r="AY139" s="235" t="s">
        <v>140</v>
      </c>
    </row>
    <row r="140" s="14" customFormat="1">
      <c r="A140" s="14"/>
      <c r="B140" s="236"/>
      <c r="C140" s="237"/>
      <c r="D140" s="227" t="s">
        <v>155</v>
      </c>
      <c r="E140" s="238" t="s">
        <v>19</v>
      </c>
      <c r="F140" s="239" t="s">
        <v>873</v>
      </c>
      <c r="G140" s="237"/>
      <c r="H140" s="240">
        <v>10.275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155</v>
      </c>
      <c r="AU140" s="246" t="s">
        <v>82</v>
      </c>
      <c r="AV140" s="14" t="s">
        <v>82</v>
      </c>
      <c r="AW140" s="14" t="s">
        <v>33</v>
      </c>
      <c r="AX140" s="14" t="s">
        <v>72</v>
      </c>
      <c r="AY140" s="246" t="s">
        <v>140</v>
      </c>
    </row>
    <row r="141" s="13" customFormat="1">
      <c r="A141" s="13"/>
      <c r="B141" s="225"/>
      <c r="C141" s="226"/>
      <c r="D141" s="227" t="s">
        <v>155</v>
      </c>
      <c r="E141" s="228" t="s">
        <v>19</v>
      </c>
      <c r="F141" s="229" t="s">
        <v>195</v>
      </c>
      <c r="G141" s="226"/>
      <c r="H141" s="228" t="s">
        <v>19</v>
      </c>
      <c r="I141" s="230"/>
      <c r="J141" s="226"/>
      <c r="K141" s="226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155</v>
      </c>
      <c r="AU141" s="235" t="s">
        <v>82</v>
      </c>
      <c r="AV141" s="13" t="s">
        <v>80</v>
      </c>
      <c r="AW141" s="13" t="s">
        <v>33</v>
      </c>
      <c r="AX141" s="13" t="s">
        <v>72</v>
      </c>
      <c r="AY141" s="235" t="s">
        <v>140</v>
      </c>
    </row>
    <row r="142" s="14" customFormat="1">
      <c r="A142" s="14"/>
      <c r="B142" s="236"/>
      <c r="C142" s="237"/>
      <c r="D142" s="227" t="s">
        <v>155</v>
      </c>
      <c r="E142" s="238" t="s">
        <v>19</v>
      </c>
      <c r="F142" s="239" t="s">
        <v>196</v>
      </c>
      <c r="G142" s="237"/>
      <c r="H142" s="240">
        <v>7.8499999999999996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155</v>
      </c>
      <c r="AU142" s="246" t="s">
        <v>82</v>
      </c>
      <c r="AV142" s="14" t="s">
        <v>82</v>
      </c>
      <c r="AW142" s="14" t="s">
        <v>33</v>
      </c>
      <c r="AX142" s="14" t="s">
        <v>72</v>
      </c>
      <c r="AY142" s="246" t="s">
        <v>140</v>
      </c>
    </row>
    <row r="143" s="15" customFormat="1">
      <c r="A143" s="15"/>
      <c r="B143" s="247"/>
      <c r="C143" s="248"/>
      <c r="D143" s="227" t="s">
        <v>155</v>
      </c>
      <c r="E143" s="249" t="s">
        <v>19</v>
      </c>
      <c r="F143" s="250" t="s">
        <v>197</v>
      </c>
      <c r="G143" s="248"/>
      <c r="H143" s="251">
        <v>47.625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7" t="s">
        <v>155</v>
      </c>
      <c r="AU143" s="257" t="s">
        <v>82</v>
      </c>
      <c r="AV143" s="15" t="s">
        <v>147</v>
      </c>
      <c r="AW143" s="15" t="s">
        <v>33</v>
      </c>
      <c r="AX143" s="15" t="s">
        <v>80</v>
      </c>
      <c r="AY143" s="257" t="s">
        <v>140</v>
      </c>
    </row>
    <row r="144" s="2" customFormat="1" ht="16.5" customHeight="1">
      <c r="A144" s="41"/>
      <c r="B144" s="42"/>
      <c r="C144" s="258" t="s">
        <v>220</v>
      </c>
      <c r="D144" s="258" t="s">
        <v>236</v>
      </c>
      <c r="E144" s="259" t="s">
        <v>237</v>
      </c>
      <c r="F144" s="260" t="s">
        <v>238</v>
      </c>
      <c r="G144" s="261" t="s">
        <v>239</v>
      </c>
      <c r="H144" s="262">
        <v>95.25</v>
      </c>
      <c r="I144" s="263"/>
      <c r="J144" s="264">
        <f>ROUND(I144*H144,2)</f>
        <v>0</v>
      </c>
      <c r="K144" s="260" t="s">
        <v>240</v>
      </c>
      <c r="L144" s="265"/>
      <c r="M144" s="266" t="s">
        <v>19</v>
      </c>
      <c r="N144" s="267" t="s">
        <v>43</v>
      </c>
      <c r="O144" s="87"/>
      <c r="P144" s="216">
        <f>O144*H144</f>
        <v>0</v>
      </c>
      <c r="Q144" s="216">
        <v>1</v>
      </c>
      <c r="R144" s="216">
        <f>Q144*H144</f>
        <v>95.25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198</v>
      </c>
      <c r="AT144" s="218" t="s">
        <v>236</v>
      </c>
      <c r="AU144" s="218" t="s">
        <v>82</v>
      </c>
      <c r="AY144" s="20" t="s">
        <v>140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80</v>
      </c>
      <c r="BK144" s="219">
        <f>ROUND(I144*H144,2)</f>
        <v>0</v>
      </c>
      <c r="BL144" s="20" t="s">
        <v>147</v>
      </c>
      <c r="BM144" s="218" t="s">
        <v>874</v>
      </c>
    </row>
    <row r="145" s="14" customFormat="1">
      <c r="A145" s="14"/>
      <c r="B145" s="236"/>
      <c r="C145" s="237"/>
      <c r="D145" s="227" t="s">
        <v>155</v>
      </c>
      <c r="E145" s="238" t="s">
        <v>19</v>
      </c>
      <c r="F145" s="239" t="s">
        <v>875</v>
      </c>
      <c r="G145" s="237"/>
      <c r="H145" s="240">
        <v>95.25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155</v>
      </c>
      <c r="AU145" s="246" t="s">
        <v>82</v>
      </c>
      <c r="AV145" s="14" t="s">
        <v>82</v>
      </c>
      <c r="AW145" s="14" t="s">
        <v>33</v>
      </c>
      <c r="AX145" s="14" t="s">
        <v>80</v>
      </c>
      <c r="AY145" s="246" t="s">
        <v>140</v>
      </c>
    </row>
    <row r="146" s="2" customFormat="1" ht="24.15" customHeight="1">
      <c r="A146" s="41"/>
      <c r="B146" s="42"/>
      <c r="C146" s="207" t="s">
        <v>8</v>
      </c>
      <c r="D146" s="207" t="s">
        <v>142</v>
      </c>
      <c r="E146" s="208" t="s">
        <v>244</v>
      </c>
      <c r="F146" s="209" t="s">
        <v>245</v>
      </c>
      <c r="G146" s="210" t="s">
        <v>239</v>
      </c>
      <c r="H146" s="211">
        <v>160.78700000000001</v>
      </c>
      <c r="I146" s="212"/>
      <c r="J146" s="213">
        <f>ROUND(I146*H146,2)</f>
        <v>0</v>
      </c>
      <c r="K146" s="209" t="s">
        <v>146</v>
      </c>
      <c r="L146" s="47"/>
      <c r="M146" s="214" t="s">
        <v>19</v>
      </c>
      <c r="N146" s="215" t="s">
        <v>43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147</v>
      </c>
      <c r="AT146" s="218" t="s">
        <v>142</v>
      </c>
      <c r="AU146" s="218" t="s">
        <v>82</v>
      </c>
      <c r="AY146" s="20" t="s">
        <v>140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80</v>
      </c>
      <c r="BK146" s="219">
        <f>ROUND(I146*H146,2)</f>
        <v>0</v>
      </c>
      <c r="BL146" s="20" t="s">
        <v>147</v>
      </c>
      <c r="BM146" s="218" t="s">
        <v>876</v>
      </c>
    </row>
    <row r="147" s="2" customFormat="1">
      <c r="A147" s="41"/>
      <c r="B147" s="42"/>
      <c r="C147" s="43"/>
      <c r="D147" s="220" t="s">
        <v>149</v>
      </c>
      <c r="E147" s="43"/>
      <c r="F147" s="221" t="s">
        <v>247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149</v>
      </c>
      <c r="AU147" s="20" t="s">
        <v>82</v>
      </c>
    </row>
    <row r="148" s="14" customFormat="1">
      <c r="A148" s="14"/>
      <c r="B148" s="236"/>
      <c r="C148" s="237"/>
      <c r="D148" s="227" t="s">
        <v>155</v>
      </c>
      <c r="E148" s="238" t="s">
        <v>19</v>
      </c>
      <c r="F148" s="239" t="s">
        <v>877</v>
      </c>
      <c r="G148" s="237"/>
      <c r="H148" s="240">
        <v>160.78700000000001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155</v>
      </c>
      <c r="AU148" s="246" t="s">
        <v>82</v>
      </c>
      <c r="AV148" s="14" t="s">
        <v>82</v>
      </c>
      <c r="AW148" s="14" t="s">
        <v>33</v>
      </c>
      <c r="AX148" s="14" t="s">
        <v>80</v>
      </c>
      <c r="AY148" s="246" t="s">
        <v>140</v>
      </c>
    </row>
    <row r="149" s="2" customFormat="1" ht="24.15" customHeight="1">
      <c r="A149" s="41"/>
      <c r="B149" s="42"/>
      <c r="C149" s="207" t="s">
        <v>230</v>
      </c>
      <c r="D149" s="207" t="s">
        <v>142</v>
      </c>
      <c r="E149" s="208" t="s">
        <v>250</v>
      </c>
      <c r="F149" s="209" t="s">
        <v>251</v>
      </c>
      <c r="G149" s="210" t="s">
        <v>185</v>
      </c>
      <c r="H149" s="211">
        <v>89.325999999999993</v>
      </c>
      <c r="I149" s="212"/>
      <c r="J149" s="213">
        <f>ROUND(I149*H149,2)</f>
        <v>0</v>
      </c>
      <c r="K149" s="209" t="s">
        <v>146</v>
      </c>
      <c r="L149" s="47"/>
      <c r="M149" s="214" t="s">
        <v>19</v>
      </c>
      <c r="N149" s="215" t="s">
        <v>43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147</v>
      </c>
      <c r="AT149" s="218" t="s">
        <v>142</v>
      </c>
      <c r="AU149" s="218" t="s">
        <v>82</v>
      </c>
      <c r="AY149" s="20" t="s">
        <v>140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80</v>
      </c>
      <c r="BK149" s="219">
        <f>ROUND(I149*H149,2)</f>
        <v>0</v>
      </c>
      <c r="BL149" s="20" t="s">
        <v>147</v>
      </c>
      <c r="BM149" s="218" t="s">
        <v>878</v>
      </c>
    </row>
    <row r="150" s="2" customFormat="1">
      <c r="A150" s="41"/>
      <c r="B150" s="42"/>
      <c r="C150" s="43"/>
      <c r="D150" s="220" t="s">
        <v>149</v>
      </c>
      <c r="E150" s="43"/>
      <c r="F150" s="221" t="s">
        <v>253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149</v>
      </c>
      <c r="AU150" s="20" t="s">
        <v>82</v>
      </c>
    </row>
    <row r="151" s="14" customFormat="1">
      <c r="A151" s="14"/>
      <c r="B151" s="236"/>
      <c r="C151" s="237"/>
      <c r="D151" s="227" t="s">
        <v>155</v>
      </c>
      <c r="E151" s="238" t="s">
        <v>19</v>
      </c>
      <c r="F151" s="239" t="s">
        <v>879</v>
      </c>
      <c r="G151" s="237"/>
      <c r="H151" s="240">
        <v>89.325999999999993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155</v>
      </c>
      <c r="AU151" s="246" t="s">
        <v>82</v>
      </c>
      <c r="AV151" s="14" t="s">
        <v>82</v>
      </c>
      <c r="AW151" s="14" t="s">
        <v>33</v>
      </c>
      <c r="AX151" s="14" t="s">
        <v>80</v>
      </c>
      <c r="AY151" s="246" t="s">
        <v>140</v>
      </c>
    </row>
    <row r="152" s="2" customFormat="1" ht="24.15" customHeight="1">
      <c r="A152" s="41"/>
      <c r="B152" s="42"/>
      <c r="C152" s="207" t="s">
        <v>235</v>
      </c>
      <c r="D152" s="207" t="s">
        <v>142</v>
      </c>
      <c r="E152" s="208" t="s">
        <v>256</v>
      </c>
      <c r="F152" s="209" t="s">
        <v>257</v>
      </c>
      <c r="G152" s="210" t="s">
        <v>185</v>
      </c>
      <c r="H152" s="211">
        <v>16.797999999999998</v>
      </c>
      <c r="I152" s="212"/>
      <c r="J152" s="213">
        <f>ROUND(I152*H152,2)</f>
        <v>0</v>
      </c>
      <c r="K152" s="209" t="s">
        <v>146</v>
      </c>
      <c r="L152" s="47"/>
      <c r="M152" s="214" t="s">
        <v>19</v>
      </c>
      <c r="N152" s="215" t="s">
        <v>43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147</v>
      </c>
      <c r="AT152" s="218" t="s">
        <v>142</v>
      </c>
      <c r="AU152" s="218" t="s">
        <v>82</v>
      </c>
      <c r="AY152" s="20" t="s">
        <v>140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80</v>
      </c>
      <c r="BK152" s="219">
        <f>ROUND(I152*H152,2)</f>
        <v>0</v>
      </c>
      <c r="BL152" s="20" t="s">
        <v>147</v>
      </c>
      <c r="BM152" s="218" t="s">
        <v>880</v>
      </c>
    </row>
    <row r="153" s="2" customFormat="1">
      <c r="A153" s="41"/>
      <c r="B153" s="42"/>
      <c r="C153" s="43"/>
      <c r="D153" s="220" t="s">
        <v>149</v>
      </c>
      <c r="E153" s="43"/>
      <c r="F153" s="221" t="s">
        <v>259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149</v>
      </c>
      <c r="AU153" s="20" t="s">
        <v>82</v>
      </c>
    </row>
    <row r="154" s="13" customFormat="1">
      <c r="A154" s="13"/>
      <c r="B154" s="225"/>
      <c r="C154" s="226"/>
      <c r="D154" s="227" t="s">
        <v>155</v>
      </c>
      <c r="E154" s="228" t="s">
        <v>19</v>
      </c>
      <c r="F154" s="229" t="s">
        <v>260</v>
      </c>
      <c r="G154" s="226"/>
      <c r="H154" s="228" t="s">
        <v>19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155</v>
      </c>
      <c r="AU154" s="235" t="s">
        <v>82</v>
      </c>
      <c r="AV154" s="13" t="s">
        <v>80</v>
      </c>
      <c r="AW154" s="13" t="s">
        <v>33</v>
      </c>
      <c r="AX154" s="13" t="s">
        <v>72</v>
      </c>
      <c r="AY154" s="235" t="s">
        <v>140</v>
      </c>
    </row>
    <row r="155" s="14" customFormat="1">
      <c r="A155" s="14"/>
      <c r="B155" s="236"/>
      <c r="C155" s="237"/>
      <c r="D155" s="227" t="s">
        <v>155</v>
      </c>
      <c r="E155" s="238" t="s">
        <v>19</v>
      </c>
      <c r="F155" s="239" t="s">
        <v>737</v>
      </c>
      <c r="G155" s="237"/>
      <c r="H155" s="240">
        <v>40.247999999999998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155</v>
      </c>
      <c r="AU155" s="246" t="s">
        <v>82</v>
      </c>
      <c r="AV155" s="14" t="s">
        <v>82</v>
      </c>
      <c r="AW155" s="14" t="s">
        <v>33</v>
      </c>
      <c r="AX155" s="14" t="s">
        <v>72</v>
      </c>
      <c r="AY155" s="246" t="s">
        <v>140</v>
      </c>
    </row>
    <row r="156" s="14" customFormat="1">
      <c r="A156" s="14"/>
      <c r="B156" s="236"/>
      <c r="C156" s="237"/>
      <c r="D156" s="227" t="s">
        <v>155</v>
      </c>
      <c r="E156" s="238" t="s">
        <v>19</v>
      </c>
      <c r="F156" s="239" t="s">
        <v>751</v>
      </c>
      <c r="G156" s="237"/>
      <c r="H156" s="240">
        <v>-4.4720000000000004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155</v>
      </c>
      <c r="AU156" s="246" t="s">
        <v>82</v>
      </c>
      <c r="AV156" s="14" t="s">
        <v>82</v>
      </c>
      <c r="AW156" s="14" t="s">
        <v>33</v>
      </c>
      <c r="AX156" s="14" t="s">
        <v>72</v>
      </c>
      <c r="AY156" s="246" t="s">
        <v>140</v>
      </c>
    </row>
    <row r="157" s="14" customFormat="1">
      <c r="A157" s="14"/>
      <c r="B157" s="236"/>
      <c r="C157" s="237"/>
      <c r="D157" s="227" t="s">
        <v>155</v>
      </c>
      <c r="E157" s="238" t="s">
        <v>19</v>
      </c>
      <c r="F157" s="239" t="s">
        <v>881</v>
      </c>
      <c r="G157" s="237"/>
      <c r="H157" s="240">
        <v>-25.978000000000002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155</v>
      </c>
      <c r="AU157" s="246" t="s">
        <v>82</v>
      </c>
      <c r="AV157" s="14" t="s">
        <v>82</v>
      </c>
      <c r="AW157" s="14" t="s">
        <v>33</v>
      </c>
      <c r="AX157" s="14" t="s">
        <v>72</v>
      </c>
      <c r="AY157" s="246" t="s">
        <v>140</v>
      </c>
    </row>
    <row r="158" s="16" customFormat="1">
      <c r="A158" s="16"/>
      <c r="B158" s="273"/>
      <c r="C158" s="274"/>
      <c r="D158" s="227" t="s">
        <v>155</v>
      </c>
      <c r="E158" s="275" t="s">
        <v>19</v>
      </c>
      <c r="F158" s="276" t="s">
        <v>882</v>
      </c>
      <c r="G158" s="274"/>
      <c r="H158" s="277">
        <v>9.7979999999999894</v>
      </c>
      <c r="I158" s="278"/>
      <c r="J158" s="274"/>
      <c r="K158" s="274"/>
      <c r="L158" s="279"/>
      <c r="M158" s="280"/>
      <c r="N158" s="281"/>
      <c r="O158" s="281"/>
      <c r="P158" s="281"/>
      <c r="Q158" s="281"/>
      <c r="R158" s="281"/>
      <c r="S158" s="281"/>
      <c r="T158" s="282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83" t="s">
        <v>155</v>
      </c>
      <c r="AU158" s="283" t="s">
        <v>82</v>
      </c>
      <c r="AV158" s="16" t="s">
        <v>158</v>
      </c>
      <c r="AW158" s="16" t="s">
        <v>33</v>
      </c>
      <c r="AX158" s="16" t="s">
        <v>72</v>
      </c>
      <c r="AY158" s="283" t="s">
        <v>140</v>
      </c>
    </row>
    <row r="159" s="13" customFormat="1">
      <c r="A159" s="13"/>
      <c r="B159" s="225"/>
      <c r="C159" s="226"/>
      <c r="D159" s="227" t="s">
        <v>155</v>
      </c>
      <c r="E159" s="228" t="s">
        <v>19</v>
      </c>
      <c r="F159" s="229" t="s">
        <v>883</v>
      </c>
      <c r="G159" s="226"/>
      <c r="H159" s="228" t="s">
        <v>19</v>
      </c>
      <c r="I159" s="230"/>
      <c r="J159" s="226"/>
      <c r="K159" s="226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155</v>
      </c>
      <c r="AU159" s="235" t="s">
        <v>82</v>
      </c>
      <c r="AV159" s="13" t="s">
        <v>80</v>
      </c>
      <c r="AW159" s="13" t="s">
        <v>33</v>
      </c>
      <c r="AX159" s="13" t="s">
        <v>72</v>
      </c>
      <c r="AY159" s="235" t="s">
        <v>140</v>
      </c>
    </row>
    <row r="160" s="14" customFormat="1">
      <c r="A160" s="14"/>
      <c r="B160" s="236"/>
      <c r="C160" s="237"/>
      <c r="D160" s="227" t="s">
        <v>155</v>
      </c>
      <c r="E160" s="238" t="s">
        <v>19</v>
      </c>
      <c r="F160" s="239" t="s">
        <v>884</v>
      </c>
      <c r="G160" s="237"/>
      <c r="H160" s="240">
        <v>7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155</v>
      </c>
      <c r="AU160" s="246" t="s">
        <v>82</v>
      </c>
      <c r="AV160" s="14" t="s">
        <v>82</v>
      </c>
      <c r="AW160" s="14" t="s">
        <v>33</v>
      </c>
      <c r="AX160" s="14" t="s">
        <v>72</v>
      </c>
      <c r="AY160" s="246" t="s">
        <v>140</v>
      </c>
    </row>
    <row r="161" s="15" customFormat="1">
      <c r="A161" s="15"/>
      <c r="B161" s="247"/>
      <c r="C161" s="248"/>
      <c r="D161" s="227" t="s">
        <v>155</v>
      </c>
      <c r="E161" s="249" t="s">
        <v>19</v>
      </c>
      <c r="F161" s="250" t="s">
        <v>197</v>
      </c>
      <c r="G161" s="248"/>
      <c r="H161" s="251">
        <v>16.797999999999998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7" t="s">
        <v>155</v>
      </c>
      <c r="AU161" s="257" t="s">
        <v>82</v>
      </c>
      <c r="AV161" s="15" t="s">
        <v>147</v>
      </c>
      <c r="AW161" s="15" t="s">
        <v>33</v>
      </c>
      <c r="AX161" s="15" t="s">
        <v>80</v>
      </c>
      <c r="AY161" s="257" t="s">
        <v>140</v>
      </c>
    </row>
    <row r="162" s="2" customFormat="1" ht="16.5" customHeight="1">
      <c r="A162" s="41"/>
      <c r="B162" s="42"/>
      <c r="C162" s="258" t="s">
        <v>243</v>
      </c>
      <c r="D162" s="258" t="s">
        <v>236</v>
      </c>
      <c r="E162" s="259" t="s">
        <v>264</v>
      </c>
      <c r="F162" s="260" t="s">
        <v>265</v>
      </c>
      <c r="G162" s="261" t="s">
        <v>239</v>
      </c>
      <c r="H162" s="262">
        <v>19.596</v>
      </c>
      <c r="I162" s="263"/>
      <c r="J162" s="264">
        <f>ROUND(I162*H162,2)</f>
        <v>0</v>
      </c>
      <c r="K162" s="260" t="s">
        <v>146</v>
      </c>
      <c r="L162" s="265"/>
      <c r="M162" s="266" t="s">
        <v>19</v>
      </c>
      <c r="N162" s="267" t="s">
        <v>43</v>
      </c>
      <c r="O162" s="87"/>
      <c r="P162" s="216">
        <f>O162*H162</f>
        <v>0</v>
      </c>
      <c r="Q162" s="216">
        <v>1</v>
      </c>
      <c r="R162" s="216">
        <f>Q162*H162</f>
        <v>19.596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198</v>
      </c>
      <c r="AT162" s="218" t="s">
        <v>236</v>
      </c>
      <c r="AU162" s="218" t="s">
        <v>82</v>
      </c>
      <c r="AY162" s="20" t="s">
        <v>140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80</v>
      </c>
      <c r="BK162" s="219">
        <f>ROUND(I162*H162,2)</f>
        <v>0</v>
      </c>
      <c r="BL162" s="20" t="s">
        <v>147</v>
      </c>
      <c r="BM162" s="218" t="s">
        <v>885</v>
      </c>
    </row>
    <row r="163" s="14" customFormat="1">
      <c r="A163" s="14"/>
      <c r="B163" s="236"/>
      <c r="C163" s="237"/>
      <c r="D163" s="227" t="s">
        <v>155</v>
      </c>
      <c r="E163" s="238" t="s">
        <v>19</v>
      </c>
      <c r="F163" s="239" t="s">
        <v>886</v>
      </c>
      <c r="G163" s="237"/>
      <c r="H163" s="240">
        <v>19.596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155</v>
      </c>
      <c r="AU163" s="246" t="s">
        <v>82</v>
      </c>
      <c r="AV163" s="14" t="s">
        <v>82</v>
      </c>
      <c r="AW163" s="14" t="s">
        <v>33</v>
      </c>
      <c r="AX163" s="14" t="s">
        <v>80</v>
      </c>
      <c r="AY163" s="246" t="s">
        <v>140</v>
      </c>
    </row>
    <row r="164" s="2" customFormat="1" ht="37.8" customHeight="1">
      <c r="A164" s="41"/>
      <c r="B164" s="42"/>
      <c r="C164" s="207" t="s">
        <v>249</v>
      </c>
      <c r="D164" s="207" t="s">
        <v>142</v>
      </c>
      <c r="E164" s="208" t="s">
        <v>887</v>
      </c>
      <c r="F164" s="209" t="s">
        <v>888</v>
      </c>
      <c r="G164" s="210" t="s">
        <v>185</v>
      </c>
      <c r="H164" s="211">
        <v>4.2000000000000002</v>
      </c>
      <c r="I164" s="212"/>
      <c r="J164" s="213">
        <f>ROUND(I164*H164,2)</f>
        <v>0</v>
      </c>
      <c r="K164" s="209" t="s">
        <v>146</v>
      </c>
      <c r="L164" s="47"/>
      <c r="M164" s="214" t="s">
        <v>19</v>
      </c>
      <c r="N164" s="215" t="s">
        <v>43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147</v>
      </c>
      <c r="AT164" s="218" t="s">
        <v>142</v>
      </c>
      <c r="AU164" s="218" t="s">
        <v>82</v>
      </c>
      <c r="AY164" s="20" t="s">
        <v>140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80</v>
      </c>
      <c r="BK164" s="219">
        <f>ROUND(I164*H164,2)</f>
        <v>0</v>
      </c>
      <c r="BL164" s="20" t="s">
        <v>147</v>
      </c>
      <c r="BM164" s="218" t="s">
        <v>889</v>
      </c>
    </row>
    <row r="165" s="2" customFormat="1">
      <c r="A165" s="41"/>
      <c r="B165" s="42"/>
      <c r="C165" s="43"/>
      <c r="D165" s="220" t="s">
        <v>149</v>
      </c>
      <c r="E165" s="43"/>
      <c r="F165" s="221" t="s">
        <v>890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149</v>
      </c>
      <c r="AU165" s="20" t="s">
        <v>82</v>
      </c>
    </row>
    <row r="166" s="14" customFormat="1">
      <c r="A166" s="14"/>
      <c r="B166" s="236"/>
      <c r="C166" s="237"/>
      <c r="D166" s="227" t="s">
        <v>155</v>
      </c>
      <c r="E166" s="238" t="s">
        <v>19</v>
      </c>
      <c r="F166" s="239" t="s">
        <v>891</v>
      </c>
      <c r="G166" s="237"/>
      <c r="H166" s="240">
        <v>4.2000000000000002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155</v>
      </c>
      <c r="AU166" s="246" t="s">
        <v>82</v>
      </c>
      <c r="AV166" s="14" t="s">
        <v>82</v>
      </c>
      <c r="AW166" s="14" t="s">
        <v>33</v>
      </c>
      <c r="AX166" s="14" t="s">
        <v>80</v>
      </c>
      <c r="AY166" s="246" t="s">
        <v>140</v>
      </c>
    </row>
    <row r="167" s="2" customFormat="1" ht="16.5" customHeight="1">
      <c r="A167" s="41"/>
      <c r="B167" s="42"/>
      <c r="C167" s="258" t="s">
        <v>255</v>
      </c>
      <c r="D167" s="258" t="s">
        <v>236</v>
      </c>
      <c r="E167" s="259" t="s">
        <v>892</v>
      </c>
      <c r="F167" s="260" t="s">
        <v>893</v>
      </c>
      <c r="G167" s="261" t="s">
        <v>239</v>
      </c>
      <c r="H167" s="262">
        <v>8.4000000000000004</v>
      </c>
      <c r="I167" s="263"/>
      <c r="J167" s="264">
        <f>ROUND(I167*H167,2)</f>
        <v>0</v>
      </c>
      <c r="K167" s="260" t="s">
        <v>146</v>
      </c>
      <c r="L167" s="265"/>
      <c r="M167" s="266" t="s">
        <v>19</v>
      </c>
      <c r="N167" s="267" t="s">
        <v>43</v>
      </c>
      <c r="O167" s="87"/>
      <c r="P167" s="216">
        <f>O167*H167</f>
        <v>0</v>
      </c>
      <c r="Q167" s="216">
        <v>1</v>
      </c>
      <c r="R167" s="216">
        <f>Q167*H167</f>
        <v>8.4000000000000004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198</v>
      </c>
      <c r="AT167" s="218" t="s">
        <v>236</v>
      </c>
      <c r="AU167" s="218" t="s">
        <v>82</v>
      </c>
      <c r="AY167" s="20" t="s">
        <v>140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80</v>
      </c>
      <c r="BK167" s="219">
        <f>ROUND(I167*H167,2)</f>
        <v>0</v>
      </c>
      <c r="BL167" s="20" t="s">
        <v>147</v>
      </c>
      <c r="BM167" s="218" t="s">
        <v>894</v>
      </c>
    </row>
    <row r="168" s="14" customFormat="1">
      <c r="A168" s="14"/>
      <c r="B168" s="236"/>
      <c r="C168" s="237"/>
      <c r="D168" s="227" t="s">
        <v>155</v>
      </c>
      <c r="E168" s="237"/>
      <c r="F168" s="239" t="s">
        <v>895</v>
      </c>
      <c r="G168" s="237"/>
      <c r="H168" s="240">
        <v>8.4000000000000004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155</v>
      </c>
      <c r="AU168" s="246" t="s">
        <v>82</v>
      </c>
      <c r="AV168" s="14" t="s">
        <v>82</v>
      </c>
      <c r="AW168" s="14" t="s">
        <v>4</v>
      </c>
      <c r="AX168" s="14" t="s">
        <v>80</v>
      </c>
      <c r="AY168" s="246" t="s">
        <v>140</v>
      </c>
    </row>
    <row r="169" s="2" customFormat="1" ht="24.15" customHeight="1">
      <c r="A169" s="41"/>
      <c r="B169" s="42"/>
      <c r="C169" s="207" t="s">
        <v>263</v>
      </c>
      <c r="D169" s="207" t="s">
        <v>142</v>
      </c>
      <c r="E169" s="208" t="s">
        <v>269</v>
      </c>
      <c r="F169" s="209" t="s">
        <v>270</v>
      </c>
      <c r="G169" s="210" t="s">
        <v>145</v>
      </c>
      <c r="H169" s="211">
        <v>43</v>
      </c>
      <c r="I169" s="212"/>
      <c r="J169" s="213">
        <f>ROUND(I169*H169,2)</f>
        <v>0</v>
      </c>
      <c r="K169" s="209" t="s">
        <v>146</v>
      </c>
      <c r="L169" s="47"/>
      <c r="M169" s="214" t="s">
        <v>19</v>
      </c>
      <c r="N169" s="215" t="s">
        <v>43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147</v>
      </c>
      <c r="AT169" s="218" t="s">
        <v>142</v>
      </c>
      <c r="AU169" s="218" t="s">
        <v>82</v>
      </c>
      <c r="AY169" s="20" t="s">
        <v>140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80</v>
      </c>
      <c r="BK169" s="219">
        <f>ROUND(I169*H169,2)</f>
        <v>0</v>
      </c>
      <c r="BL169" s="20" t="s">
        <v>147</v>
      </c>
      <c r="BM169" s="218" t="s">
        <v>896</v>
      </c>
    </row>
    <row r="170" s="2" customFormat="1">
      <c r="A170" s="41"/>
      <c r="B170" s="42"/>
      <c r="C170" s="43"/>
      <c r="D170" s="220" t="s">
        <v>149</v>
      </c>
      <c r="E170" s="43"/>
      <c r="F170" s="221" t="s">
        <v>272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149</v>
      </c>
      <c r="AU170" s="20" t="s">
        <v>82</v>
      </c>
    </row>
    <row r="171" s="14" customFormat="1">
      <c r="A171" s="14"/>
      <c r="B171" s="236"/>
      <c r="C171" s="237"/>
      <c r="D171" s="227" t="s">
        <v>155</v>
      </c>
      <c r="E171" s="238" t="s">
        <v>19</v>
      </c>
      <c r="F171" s="239" t="s">
        <v>400</v>
      </c>
      <c r="G171" s="237"/>
      <c r="H171" s="240">
        <v>43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155</v>
      </c>
      <c r="AU171" s="246" t="s">
        <v>82</v>
      </c>
      <c r="AV171" s="14" t="s">
        <v>82</v>
      </c>
      <c r="AW171" s="14" t="s">
        <v>33</v>
      </c>
      <c r="AX171" s="14" t="s">
        <v>80</v>
      </c>
      <c r="AY171" s="246" t="s">
        <v>140</v>
      </c>
    </row>
    <row r="172" s="2" customFormat="1" ht="16.5" customHeight="1">
      <c r="A172" s="41"/>
      <c r="B172" s="42"/>
      <c r="C172" s="258" t="s">
        <v>268</v>
      </c>
      <c r="D172" s="258" t="s">
        <v>236</v>
      </c>
      <c r="E172" s="259" t="s">
        <v>275</v>
      </c>
      <c r="F172" s="260" t="s">
        <v>276</v>
      </c>
      <c r="G172" s="261" t="s">
        <v>277</v>
      </c>
      <c r="H172" s="262">
        <v>0.85999999999999999</v>
      </c>
      <c r="I172" s="263"/>
      <c r="J172" s="264">
        <f>ROUND(I172*H172,2)</f>
        <v>0</v>
      </c>
      <c r="K172" s="260" t="s">
        <v>146</v>
      </c>
      <c r="L172" s="265"/>
      <c r="M172" s="266" t="s">
        <v>19</v>
      </c>
      <c r="N172" s="267" t="s">
        <v>43</v>
      </c>
      <c r="O172" s="87"/>
      <c r="P172" s="216">
        <f>O172*H172</f>
        <v>0</v>
      </c>
      <c r="Q172" s="216">
        <v>0.001</v>
      </c>
      <c r="R172" s="216">
        <f>Q172*H172</f>
        <v>0.00085999999999999998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198</v>
      </c>
      <c r="AT172" s="218" t="s">
        <v>236</v>
      </c>
      <c r="AU172" s="218" t="s">
        <v>82</v>
      </c>
      <c r="AY172" s="20" t="s">
        <v>140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80</v>
      </c>
      <c r="BK172" s="219">
        <f>ROUND(I172*H172,2)</f>
        <v>0</v>
      </c>
      <c r="BL172" s="20" t="s">
        <v>147</v>
      </c>
      <c r="BM172" s="218" t="s">
        <v>897</v>
      </c>
    </row>
    <row r="173" s="14" customFormat="1">
      <c r="A173" s="14"/>
      <c r="B173" s="236"/>
      <c r="C173" s="237"/>
      <c r="D173" s="227" t="s">
        <v>155</v>
      </c>
      <c r="E173" s="237"/>
      <c r="F173" s="239" t="s">
        <v>898</v>
      </c>
      <c r="G173" s="237"/>
      <c r="H173" s="240">
        <v>0.85999999999999999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155</v>
      </c>
      <c r="AU173" s="246" t="s">
        <v>82</v>
      </c>
      <c r="AV173" s="14" t="s">
        <v>82</v>
      </c>
      <c r="AW173" s="14" t="s">
        <v>4</v>
      </c>
      <c r="AX173" s="14" t="s">
        <v>80</v>
      </c>
      <c r="AY173" s="246" t="s">
        <v>140</v>
      </c>
    </row>
    <row r="174" s="2" customFormat="1" ht="21.75" customHeight="1">
      <c r="A174" s="41"/>
      <c r="B174" s="42"/>
      <c r="C174" s="207" t="s">
        <v>274</v>
      </c>
      <c r="D174" s="207" t="s">
        <v>142</v>
      </c>
      <c r="E174" s="208" t="s">
        <v>280</v>
      </c>
      <c r="F174" s="209" t="s">
        <v>281</v>
      </c>
      <c r="G174" s="210" t="s">
        <v>145</v>
      </c>
      <c r="H174" s="211">
        <v>25.399999999999999</v>
      </c>
      <c r="I174" s="212"/>
      <c r="J174" s="213">
        <f>ROUND(I174*H174,2)</f>
        <v>0</v>
      </c>
      <c r="K174" s="209" t="s">
        <v>146</v>
      </c>
      <c r="L174" s="47"/>
      <c r="M174" s="214" t="s">
        <v>19</v>
      </c>
      <c r="N174" s="215" t="s">
        <v>43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147</v>
      </c>
      <c r="AT174" s="218" t="s">
        <v>142</v>
      </c>
      <c r="AU174" s="218" t="s">
        <v>82</v>
      </c>
      <c r="AY174" s="20" t="s">
        <v>140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80</v>
      </c>
      <c r="BK174" s="219">
        <f>ROUND(I174*H174,2)</f>
        <v>0</v>
      </c>
      <c r="BL174" s="20" t="s">
        <v>147</v>
      </c>
      <c r="BM174" s="218" t="s">
        <v>899</v>
      </c>
    </row>
    <row r="175" s="2" customFormat="1">
      <c r="A175" s="41"/>
      <c r="B175" s="42"/>
      <c r="C175" s="43"/>
      <c r="D175" s="220" t="s">
        <v>149</v>
      </c>
      <c r="E175" s="43"/>
      <c r="F175" s="221" t="s">
        <v>283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149</v>
      </c>
      <c r="AU175" s="20" t="s">
        <v>82</v>
      </c>
    </row>
    <row r="176" s="13" customFormat="1">
      <c r="A176" s="13"/>
      <c r="B176" s="225"/>
      <c r="C176" s="226"/>
      <c r="D176" s="227" t="s">
        <v>155</v>
      </c>
      <c r="E176" s="228" t="s">
        <v>19</v>
      </c>
      <c r="F176" s="229" t="s">
        <v>188</v>
      </c>
      <c r="G176" s="226"/>
      <c r="H176" s="228" t="s">
        <v>19</v>
      </c>
      <c r="I176" s="230"/>
      <c r="J176" s="226"/>
      <c r="K176" s="226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155</v>
      </c>
      <c r="AU176" s="235" t="s">
        <v>82</v>
      </c>
      <c r="AV176" s="13" t="s">
        <v>80</v>
      </c>
      <c r="AW176" s="13" t="s">
        <v>33</v>
      </c>
      <c r="AX176" s="13" t="s">
        <v>72</v>
      </c>
      <c r="AY176" s="235" t="s">
        <v>140</v>
      </c>
    </row>
    <row r="177" s="14" customFormat="1">
      <c r="A177" s="14"/>
      <c r="B177" s="236"/>
      <c r="C177" s="237"/>
      <c r="D177" s="227" t="s">
        <v>155</v>
      </c>
      <c r="E177" s="238" t="s">
        <v>19</v>
      </c>
      <c r="F177" s="239" t="s">
        <v>900</v>
      </c>
      <c r="G177" s="237"/>
      <c r="H177" s="240">
        <v>25.399999999999999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6" t="s">
        <v>155</v>
      </c>
      <c r="AU177" s="246" t="s">
        <v>82</v>
      </c>
      <c r="AV177" s="14" t="s">
        <v>82</v>
      </c>
      <c r="AW177" s="14" t="s">
        <v>33</v>
      </c>
      <c r="AX177" s="14" t="s">
        <v>80</v>
      </c>
      <c r="AY177" s="246" t="s">
        <v>140</v>
      </c>
    </row>
    <row r="178" s="2" customFormat="1" ht="21.75" customHeight="1">
      <c r="A178" s="41"/>
      <c r="B178" s="42"/>
      <c r="C178" s="207" t="s">
        <v>7</v>
      </c>
      <c r="D178" s="207" t="s">
        <v>142</v>
      </c>
      <c r="E178" s="208" t="s">
        <v>287</v>
      </c>
      <c r="F178" s="209" t="s">
        <v>288</v>
      </c>
      <c r="G178" s="210" t="s">
        <v>145</v>
      </c>
      <c r="H178" s="211">
        <v>129</v>
      </c>
      <c r="I178" s="212"/>
      <c r="J178" s="213">
        <f>ROUND(I178*H178,2)</f>
        <v>0</v>
      </c>
      <c r="K178" s="209" t="s">
        <v>146</v>
      </c>
      <c r="L178" s="47"/>
      <c r="M178" s="214" t="s">
        <v>19</v>
      </c>
      <c r="N178" s="215" t="s">
        <v>43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147</v>
      </c>
      <c r="AT178" s="218" t="s">
        <v>142</v>
      </c>
      <c r="AU178" s="218" t="s">
        <v>82</v>
      </c>
      <c r="AY178" s="20" t="s">
        <v>140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80</v>
      </c>
      <c r="BK178" s="219">
        <f>ROUND(I178*H178,2)</f>
        <v>0</v>
      </c>
      <c r="BL178" s="20" t="s">
        <v>147</v>
      </c>
      <c r="BM178" s="218" t="s">
        <v>901</v>
      </c>
    </row>
    <row r="179" s="2" customFormat="1">
      <c r="A179" s="41"/>
      <c r="B179" s="42"/>
      <c r="C179" s="43"/>
      <c r="D179" s="220" t="s">
        <v>149</v>
      </c>
      <c r="E179" s="43"/>
      <c r="F179" s="221" t="s">
        <v>290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149</v>
      </c>
      <c r="AU179" s="20" t="s">
        <v>82</v>
      </c>
    </row>
    <row r="180" s="13" customFormat="1">
      <c r="A180" s="13"/>
      <c r="B180" s="225"/>
      <c r="C180" s="226"/>
      <c r="D180" s="227" t="s">
        <v>155</v>
      </c>
      <c r="E180" s="228" t="s">
        <v>19</v>
      </c>
      <c r="F180" s="229" t="s">
        <v>291</v>
      </c>
      <c r="G180" s="226"/>
      <c r="H180" s="228" t="s">
        <v>19</v>
      </c>
      <c r="I180" s="230"/>
      <c r="J180" s="226"/>
      <c r="K180" s="226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155</v>
      </c>
      <c r="AU180" s="235" t="s">
        <v>82</v>
      </c>
      <c r="AV180" s="13" t="s">
        <v>80</v>
      </c>
      <c r="AW180" s="13" t="s">
        <v>33</v>
      </c>
      <c r="AX180" s="13" t="s">
        <v>72</v>
      </c>
      <c r="AY180" s="235" t="s">
        <v>140</v>
      </c>
    </row>
    <row r="181" s="14" customFormat="1">
      <c r="A181" s="14"/>
      <c r="B181" s="236"/>
      <c r="C181" s="237"/>
      <c r="D181" s="227" t="s">
        <v>155</v>
      </c>
      <c r="E181" s="238" t="s">
        <v>19</v>
      </c>
      <c r="F181" s="239" t="s">
        <v>902</v>
      </c>
      <c r="G181" s="237"/>
      <c r="H181" s="240">
        <v>129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155</v>
      </c>
      <c r="AU181" s="246" t="s">
        <v>82</v>
      </c>
      <c r="AV181" s="14" t="s">
        <v>82</v>
      </c>
      <c r="AW181" s="14" t="s">
        <v>33</v>
      </c>
      <c r="AX181" s="14" t="s">
        <v>80</v>
      </c>
      <c r="AY181" s="246" t="s">
        <v>140</v>
      </c>
    </row>
    <row r="182" s="2" customFormat="1" ht="16.5" customHeight="1">
      <c r="A182" s="41"/>
      <c r="B182" s="42"/>
      <c r="C182" s="258" t="s">
        <v>286</v>
      </c>
      <c r="D182" s="258" t="s">
        <v>236</v>
      </c>
      <c r="E182" s="259" t="s">
        <v>294</v>
      </c>
      <c r="F182" s="260" t="s">
        <v>295</v>
      </c>
      <c r="G182" s="261" t="s">
        <v>239</v>
      </c>
      <c r="H182" s="262">
        <v>10.32</v>
      </c>
      <c r="I182" s="263"/>
      <c r="J182" s="264">
        <f>ROUND(I182*H182,2)</f>
        <v>0</v>
      </c>
      <c r="K182" s="260" t="s">
        <v>146</v>
      </c>
      <c r="L182" s="265"/>
      <c r="M182" s="266" t="s">
        <v>19</v>
      </c>
      <c r="N182" s="267" t="s">
        <v>43</v>
      </c>
      <c r="O182" s="87"/>
      <c r="P182" s="216">
        <f>O182*H182</f>
        <v>0</v>
      </c>
      <c r="Q182" s="216">
        <v>1</v>
      </c>
      <c r="R182" s="216">
        <f>Q182*H182</f>
        <v>10.32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198</v>
      </c>
      <c r="AT182" s="218" t="s">
        <v>236</v>
      </c>
      <c r="AU182" s="218" t="s">
        <v>82</v>
      </c>
      <c r="AY182" s="20" t="s">
        <v>140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80</v>
      </c>
      <c r="BK182" s="219">
        <f>ROUND(I182*H182,2)</f>
        <v>0</v>
      </c>
      <c r="BL182" s="20" t="s">
        <v>147</v>
      </c>
      <c r="BM182" s="218" t="s">
        <v>903</v>
      </c>
    </row>
    <row r="183" s="14" customFormat="1">
      <c r="A183" s="14"/>
      <c r="B183" s="236"/>
      <c r="C183" s="237"/>
      <c r="D183" s="227" t="s">
        <v>155</v>
      </c>
      <c r="E183" s="238" t="s">
        <v>19</v>
      </c>
      <c r="F183" s="239" t="s">
        <v>904</v>
      </c>
      <c r="G183" s="237"/>
      <c r="H183" s="240">
        <v>10.32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155</v>
      </c>
      <c r="AU183" s="246" t="s">
        <v>82</v>
      </c>
      <c r="AV183" s="14" t="s">
        <v>82</v>
      </c>
      <c r="AW183" s="14" t="s">
        <v>33</v>
      </c>
      <c r="AX183" s="14" t="s">
        <v>80</v>
      </c>
      <c r="AY183" s="246" t="s">
        <v>140</v>
      </c>
    </row>
    <row r="184" s="12" customFormat="1" ht="22.8" customHeight="1">
      <c r="A184" s="12"/>
      <c r="B184" s="191"/>
      <c r="C184" s="192"/>
      <c r="D184" s="193" t="s">
        <v>71</v>
      </c>
      <c r="E184" s="205" t="s">
        <v>82</v>
      </c>
      <c r="F184" s="205" t="s">
        <v>298</v>
      </c>
      <c r="G184" s="192"/>
      <c r="H184" s="192"/>
      <c r="I184" s="195"/>
      <c r="J184" s="206">
        <f>BK184</f>
        <v>0</v>
      </c>
      <c r="K184" s="192"/>
      <c r="L184" s="197"/>
      <c r="M184" s="198"/>
      <c r="N184" s="199"/>
      <c r="O184" s="199"/>
      <c r="P184" s="200">
        <f>SUM(P185:P193)</f>
        <v>0</v>
      </c>
      <c r="Q184" s="199"/>
      <c r="R184" s="200">
        <f>SUM(R185:R193)</f>
        <v>10.93262161</v>
      </c>
      <c r="S184" s="199"/>
      <c r="T184" s="201">
        <f>SUM(T185:T193)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2" t="s">
        <v>80</v>
      </c>
      <c r="AT184" s="203" t="s">
        <v>71</v>
      </c>
      <c r="AU184" s="203" t="s">
        <v>80</v>
      </c>
      <c r="AY184" s="202" t="s">
        <v>140</v>
      </c>
      <c r="BK184" s="204">
        <f>SUM(BK185:BK193)</f>
        <v>0</v>
      </c>
    </row>
    <row r="185" s="2" customFormat="1" ht="16.5" customHeight="1">
      <c r="A185" s="41"/>
      <c r="B185" s="42"/>
      <c r="C185" s="207" t="s">
        <v>293</v>
      </c>
      <c r="D185" s="207" t="s">
        <v>142</v>
      </c>
      <c r="E185" s="208" t="s">
        <v>300</v>
      </c>
      <c r="F185" s="209" t="s">
        <v>301</v>
      </c>
      <c r="G185" s="210" t="s">
        <v>185</v>
      </c>
      <c r="H185" s="211">
        <v>1.1180000000000001</v>
      </c>
      <c r="I185" s="212"/>
      <c r="J185" s="213">
        <f>ROUND(I185*H185,2)</f>
        <v>0</v>
      </c>
      <c r="K185" s="209" t="s">
        <v>146</v>
      </c>
      <c r="L185" s="47"/>
      <c r="M185" s="214" t="s">
        <v>19</v>
      </c>
      <c r="N185" s="215" t="s">
        <v>43</v>
      </c>
      <c r="O185" s="87"/>
      <c r="P185" s="216">
        <f>O185*H185</f>
        <v>0</v>
      </c>
      <c r="Q185" s="216">
        <v>2.1600000000000001</v>
      </c>
      <c r="R185" s="216">
        <f>Q185*H185</f>
        <v>2.4148800000000006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147</v>
      </c>
      <c r="AT185" s="218" t="s">
        <v>142</v>
      </c>
      <c r="AU185" s="218" t="s">
        <v>82</v>
      </c>
      <c r="AY185" s="20" t="s">
        <v>140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80</v>
      </c>
      <c r="BK185" s="219">
        <f>ROUND(I185*H185,2)</f>
        <v>0</v>
      </c>
      <c r="BL185" s="20" t="s">
        <v>147</v>
      </c>
      <c r="BM185" s="218" t="s">
        <v>905</v>
      </c>
    </row>
    <row r="186" s="2" customFormat="1">
      <c r="A186" s="41"/>
      <c r="B186" s="42"/>
      <c r="C186" s="43"/>
      <c r="D186" s="220" t="s">
        <v>149</v>
      </c>
      <c r="E186" s="43"/>
      <c r="F186" s="221" t="s">
        <v>303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149</v>
      </c>
      <c r="AU186" s="20" t="s">
        <v>82</v>
      </c>
    </row>
    <row r="187" s="14" customFormat="1">
      <c r="A187" s="14"/>
      <c r="B187" s="236"/>
      <c r="C187" s="237"/>
      <c r="D187" s="227" t="s">
        <v>155</v>
      </c>
      <c r="E187" s="238" t="s">
        <v>19</v>
      </c>
      <c r="F187" s="239" t="s">
        <v>766</v>
      </c>
      <c r="G187" s="237"/>
      <c r="H187" s="240">
        <v>1.1180000000000001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155</v>
      </c>
      <c r="AU187" s="246" t="s">
        <v>82</v>
      </c>
      <c r="AV187" s="14" t="s">
        <v>82</v>
      </c>
      <c r="AW187" s="14" t="s">
        <v>33</v>
      </c>
      <c r="AX187" s="14" t="s">
        <v>80</v>
      </c>
      <c r="AY187" s="246" t="s">
        <v>140</v>
      </c>
    </row>
    <row r="188" s="2" customFormat="1" ht="21.75" customHeight="1">
      <c r="A188" s="41"/>
      <c r="B188" s="42"/>
      <c r="C188" s="207" t="s">
        <v>299</v>
      </c>
      <c r="D188" s="207" t="s">
        <v>142</v>
      </c>
      <c r="E188" s="208" t="s">
        <v>306</v>
      </c>
      <c r="F188" s="209" t="s">
        <v>307</v>
      </c>
      <c r="G188" s="210" t="s">
        <v>185</v>
      </c>
      <c r="H188" s="211">
        <v>3.3540000000000001</v>
      </c>
      <c r="I188" s="212"/>
      <c r="J188" s="213">
        <f>ROUND(I188*H188,2)</f>
        <v>0</v>
      </c>
      <c r="K188" s="209" t="s">
        <v>146</v>
      </c>
      <c r="L188" s="47"/>
      <c r="M188" s="214" t="s">
        <v>19</v>
      </c>
      <c r="N188" s="215" t="s">
        <v>43</v>
      </c>
      <c r="O188" s="87"/>
      <c r="P188" s="216">
        <f>O188*H188</f>
        <v>0</v>
      </c>
      <c r="Q188" s="216">
        <v>2.5018699999999998</v>
      </c>
      <c r="R188" s="216">
        <f>Q188*H188</f>
        <v>8.3912719799999991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147</v>
      </c>
      <c r="AT188" s="218" t="s">
        <v>142</v>
      </c>
      <c r="AU188" s="218" t="s">
        <v>82</v>
      </c>
      <c r="AY188" s="20" t="s">
        <v>140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80</v>
      </c>
      <c r="BK188" s="219">
        <f>ROUND(I188*H188,2)</f>
        <v>0</v>
      </c>
      <c r="BL188" s="20" t="s">
        <v>147</v>
      </c>
      <c r="BM188" s="218" t="s">
        <v>906</v>
      </c>
    </row>
    <row r="189" s="2" customFormat="1">
      <c r="A189" s="41"/>
      <c r="B189" s="42"/>
      <c r="C189" s="43"/>
      <c r="D189" s="220" t="s">
        <v>149</v>
      </c>
      <c r="E189" s="43"/>
      <c r="F189" s="221" t="s">
        <v>309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149</v>
      </c>
      <c r="AU189" s="20" t="s">
        <v>82</v>
      </c>
    </row>
    <row r="190" s="14" customFormat="1">
      <c r="A190" s="14"/>
      <c r="B190" s="236"/>
      <c r="C190" s="237"/>
      <c r="D190" s="227" t="s">
        <v>155</v>
      </c>
      <c r="E190" s="238" t="s">
        <v>19</v>
      </c>
      <c r="F190" s="239" t="s">
        <v>768</v>
      </c>
      <c r="G190" s="237"/>
      <c r="H190" s="240">
        <v>3.3540000000000001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6" t="s">
        <v>155</v>
      </c>
      <c r="AU190" s="246" t="s">
        <v>82</v>
      </c>
      <c r="AV190" s="14" t="s">
        <v>82</v>
      </c>
      <c r="AW190" s="14" t="s">
        <v>33</v>
      </c>
      <c r="AX190" s="14" t="s">
        <v>80</v>
      </c>
      <c r="AY190" s="246" t="s">
        <v>140</v>
      </c>
    </row>
    <row r="191" s="2" customFormat="1" ht="16.5" customHeight="1">
      <c r="A191" s="41"/>
      <c r="B191" s="42"/>
      <c r="C191" s="207" t="s">
        <v>305</v>
      </c>
      <c r="D191" s="207" t="s">
        <v>142</v>
      </c>
      <c r="E191" s="208" t="s">
        <v>312</v>
      </c>
      <c r="F191" s="209" t="s">
        <v>313</v>
      </c>
      <c r="G191" s="210" t="s">
        <v>239</v>
      </c>
      <c r="H191" s="211">
        <v>0.119</v>
      </c>
      <c r="I191" s="212"/>
      <c r="J191" s="213">
        <f>ROUND(I191*H191,2)</f>
        <v>0</v>
      </c>
      <c r="K191" s="209" t="s">
        <v>146</v>
      </c>
      <c r="L191" s="47"/>
      <c r="M191" s="214" t="s">
        <v>19</v>
      </c>
      <c r="N191" s="215" t="s">
        <v>43</v>
      </c>
      <c r="O191" s="87"/>
      <c r="P191" s="216">
        <f>O191*H191</f>
        <v>0</v>
      </c>
      <c r="Q191" s="216">
        <v>1.06277</v>
      </c>
      <c r="R191" s="216">
        <f>Q191*H191</f>
        <v>0.12646963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147</v>
      </c>
      <c r="AT191" s="218" t="s">
        <v>142</v>
      </c>
      <c r="AU191" s="218" t="s">
        <v>82</v>
      </c>
      <c r="AY191" s="20" t="s">
        <v>140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80</v>
      </c>
      <c r="BK191" s="219">
        <f>ROUND(I191*H191,2)</f>
        <v>0</v>
      </c>
      <c r="BL191" s="20" t="s">
        <v>147</v>
      </c>
      <c r="BM191" s="218" t="s">
        <v>907</v>
      </c>
    </row>
    <row r="192" s="2" customFormat="1">
      <c r="A192" s="41"/>
      <c r="B192" s="42"/>
      <c r="C192" s="43"/>
      <c r="D192" s="220" t="s">
        <v>149</v>
      </c>
      <c r="E192" s="43"/>
      <c r="F192" s="221" t="s">
        <v>315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149</v>
      </c>
      <c r="AU192" s="20" t="s">
        <v>82</v>
      </c>
    </row>
    <row r="193" s="14" customFormat="1">
      <c r="A193" s="14"/>
      <c r="B193" s="236"/>
      <c r="C193" s="237"/>
      <c r="D193" s="227" t="s">
        <v>155</v>
      </c>
      <c r="E193" s="238" t="s">
        <v>19</v>
      </c>
      <c r="F193" s="239" t="s">
        <v>770</v>
      </c>
      <c r="G193" s="237"/>
      <c r="H193" s="240">
        <v>0.119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155</v>
      </c>
      <c r="AU193" s="246" t="s">
        <v>82</v>
      </c>
      <c r="AV193" s="14" t="s">
        <v>82</v>
      </c>
      <c r="AW193" s="14" t="s">
        <v>33</v>
      </c>
      <c r="AX193" s="14" t="s">
        <v>80</v>
      </c>
      <c r="AY193" s="246" t="s">
        <v>140</v>
      </c>
    </row>
    <row r="194" s="12" customFormat="1" ht="22.8" customHeight="1">
      <c r="A194" s="12"/>
      <c r="B194" s="191"/>
      <c r="C194" s="192"/>
      <c r="D194" s="193" t="s">
        <v>71</v>
      </c>
      <c r="E194" s="205" t="s">
        <v>169</v>
      </c>
      <c r="F194" s="205" t="s">
        <v>317</v>
      </c>
      <c r="G194" s="192"/>
      <c r="H194" s="192"/>
      <c r="I194" s="195"/>
      <c r="J194" s="206">
        <f>BK194</f>
        <v>0</v>
      </c>
      <c r="K194" s="192"/>
      <c r="L194" s="197"/>
      <c r="M194" s="198"/>
      <c r="N194" s="199"/>
      <c r="O194" s="199"/>
      <c r="P194" s="200">
        <f>SUM(P195:P220)</f>
        <v>0</v>
      </c>
      <c r="Q194" s="199"/>
      <c r="R194" s="200">
        <f>SUM(R195:R220)</f>
        <v>7.4396599999999999</v>
      </c>
      <c r="S194" s="199"/>
      <c r="T194" s="201">
        <f>SUM(T195:T220)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2" t="s">
        <v>80</v>
      </c>
      <c r="AT194" s="203" t="s">
        <v>71</v>
      </c>
      <c r="AU194" s="203" t="s">
        <v>80</v>
      </c>
      <c r="AY194" s="202" t="s">
        <v>140</v>
      </c>
      <c r="BK194" s="204">
        <f>SUM(BK195:BK220)</f>
        <v>0</v>
      </c>
    </row>
    <row r="195" s="2" customFormat="1" ht="21.75" customHeight="1">
      <c r="A195" s="41"/>
      <c r="B195" s="42"/>
      <c r="C195" s="207" t="s">
        <v>311</v>
      </c>
      <c r="D195" s="207" t="s">
        <v>142</v>
      </c>
      <c r="E195" s="208" t="s">
        <v>319</v>
      </c>
      <c r="F195" s="209" t="s">
        <v>320</v>
      </c>
      <c r="G195" s="210" t="s">
        <v>145</v>
      </c>
      <c r="H195" s="211">
        <v>25.399999999999999</v>
      </c>
      <c r="I195" s="212"/>
      <c r="J195" s="213">
        <f>ROUND(I195*H195,2)</f>
        <v>0</v>
      </c>
      <c r="K195" s="209" t="s">
        <v>146</v>
      </c>
      <c r="L195" s="47"/>
      <c r="M195" s="214" t="s">
        <v>19</v>
      </c>
      <c r="N195" s="215" t="s">
        <v>43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147</v>
      </c>
      <c r="AT195" s="218" t="s">
        <v>142</v>
      </c>
      <c r="AU195" s="218" t="s">
        <v>82</v>
      </c>
      <c r="AY195" s="20" t="s">
        <v>140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80</v>
      </c>
      <c r="BK195" s="219">
        <f>ROUND(I195*H195,2)</f>
        <v>0</v>
      </c>
      <c r="BL195" s="20" t="s">
        <v>147</v>
      </c>
      <c r="BM195" s="218" t="s">
        <v>908</v>
      </c>
    </row>
    <row r="196" s="2" customFormat="1">
      <c r="A196" s="41"/>
      <c r="B196" s="42"/>
      <c r="C196" s="43"/>
      <c r="D196" s="220" t="s">
        <v>149</v>
      </c>
      <c r="E196" s="43"/>
      <c r="F196" s="221" t="s">
        <v>322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149</v>
      </c>
      <c r="AU196" s="20" t="s">
        <v>82</v>
      </c>
    </row>
    <row r="197" s="13" customFormat="1">
      <c r="A197" s="13"/>
      <c r="B197" s="225"/>
      <c r="C197" s="226"/>
      <c r="D197" s="227" t="s">
        <v>155</v>
      </c>
      <c r="E197" s="228" t="s">
        <v>19</v>
      </c>
      <c r="F197" s="229" t="s">
        <v>188</v>
      </c>
      <c r="G197" s="226"/>
      <c r="H197" s="228" t="s">
        <v>19</v>
      </c>
      <c r="I197" s="230"/>
      <c r="J197" s="226"/>
      <c r="K197" s="226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155</v>
      </c>
      <c r="AU197" s="235" t="s">
        <v>82</v>
      </c>
      <c r="AV197" s="13" t="s">
        <v>80</v>
      </c>
      <c r="AW197" s="13" t="s">
        <v>33</v>
      </c>
      <c r="AX197" s="13" t="s">
        <v>72</v>
      </c>
      <c r="AY197" s="235" t="s">
        <v>140</v>
      </c>
    </row>
    <row r="198" s="14" customFormat="1">
      <c r="A198" s="14"/>
      <c r="B198" s="236"/>
      <c r="C198" s="237"/>
      <c r="D198" s="227" t="s">
        <v>155</v>
      </c>
      <c r="E198" s="238" t="s">
        <v>19</v>
      </c>
      <c r="F198" s="239" t="s">
        <v>900</v>
      </c>
      <c r="G198" s="237"/>
      <c r="H198" s="240">
        <v>25.399999999999999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6" t="s">
        <v>155</v>
      </c>
      <c r="AU198" s="246" t="s">
        <v>82</v>
      </c>
      <c r="AV198" s="14" t="s">
        <v>82</v>
      </c>
      <c r="AW198" s="14" t="s">
        <v>33</v>
      </c>
      <c r="AX198" s="14" t="s">
        <v>80</v>
      </c>
      <c r="AY198" s="246" t="s">
        <v>140</v>
      </c>
    </row>
    <row r="199" s="2" customFormat="1" ht="21.75" customHeight="1">
      <c r="A199" s="41"/>
      <c r="B199" s="42"/>
      <c r="C199" s="207" t="s">
        <v>318</v>
      </c>
      <c r="D199" s="207" t="s">
        <v>142</v>
      </c>
      <c r="E199" s="208" t="s">
        <v>325</v>
      </c>
      <c r="F199" s="209" t="s">
        <v>326</v>
      </c>
      <c r="G199" s="210" t="s">
        <v>145</v>
      </c>
      <c r="H199" s="211">
        <v>25.399999999999999</v>
      </c>
      <c r="I199" s="212"/>
      <c r="J199" s="213">
        <f>ROUND(I199*H199,2)</f>
        <v>0</v>
      </c>
      <c r="K199" s="209" t="s">
        <v>146</v>
      </c>
      <c r="L199" s="47"/>
      <c r="M199" s="214" t="s">
        <v>19</v>
      </c>
      <c r="N199" s="215" t="s">
        <v>43</v>
      </c>
      <c r="O199" s="87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147</v>
      </c>
      <c r="AT199" s="218" t="s">
        <v>142</v>
      </c>
      <c r="AU199" s="218" t="s">
        <v>82</v>
      </c>
      <c r="AY199" s="20" t="s">
        <v>140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80</v>
      </c>
      <c r="BK199" s="219">
        <f>ROUND(I199*H199,2)</f>
        <v>0</v>
      </c>
      <c r="BL199" s="20" t="s">
        <v>147</v>
      </c>
      <c r="BM199" s="218" t="s">
        <v>909</v>
      </c>
    </row>
    <row r="200" s="2" customFormat="1">
      <c r="A200" s="41"/>
      <c r="B200" s="42"/>
      <c r="C200" s="43"/>
      <c r="D200" s="220" t="s">
        <v>149</v>
      </c>
      <c r="E200" s="43"/>
      <c r="F200" s="221" t="s">
        <v>328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149</v>
      </c>
      <c r="AU200" s="20" t="s">
        <v>82</v>
      </c>
    </row>
    <row r="201" s="13" customFormat="1">
      <c r="A201" s="13"/>
      <c r="B201" s="225"/>
      <c r="C201" s="226"/>
      <c r="D201" s="227" t="s">
        <v>155</v>
      </c>
      <c r="E201" s="228" t="s">
        <v>19</v>
      </c>
      <c r="F201" s="229" t="s">
        <v>188</v>
      </c>
      <c r="G201" s="226"/>
      <c r="H201" s="228" t="s">
        <v>19</v>
      </c>
      <c r="I201" s="230"/>
      <c r="J201" s="226"/>
      <c r="K201" s="226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155</v>
      </c>
      <c r="AU201" s="235" t="s">
        <v>82</v>
      </c>
      <c r="AV201" s="13" t="s">
        <v>80</v>
      </c>
      <c r="AW201" s="13" t="s">
        <v>33</v>
      </c>
      <c r="AX201" s="13" t="s">
        <v>72</v>
      </c>
      <c r="AY201" s="235" t="s">
        <v>140</v>
      </c>
    </row>
    <row r="202" s="14" customFormat="1">
      <c r="A202" s="14"/>
      <c r="B202" s="236"/>
      <c r="C202" s="237"/>
      <c r="D202" s="227" t="s">
        <v>155</v>
      </c>
      <c r="E202" s="238" t="s">
        <v>19</v>
      </c>
      <c r="F202" s="239" t="s">
        <v>900</v>
      </c>
      <c r="G202" s="237"/>
      <c r="H202" s="240">
        <v>25.399999999999999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6" t="s">
        <v>155</v>
      </c>
      <c r="AU202" s="246" t="s">
        <v>82</v>
      </c>
      <c r="AV202" s="14" t="s">
        <v>82</v>
      </c>
      <c r="AW202" s="14" t="s">
        <v>33</v>
      </c>
      <c r="AX202" s="14" t="s">
        <v>80</v>
      </c>
      <c r="AY202" s="246" t="s">
        <v>140</v>
      </c>
    </row>
    <row r="203" s="2" customFormat="1" ht="24.15" customHeight="1">
      <c r="A203" s="41"/>
      <c r="B203" s="42"/>
      <c r="C203" s="207" t="s">
        <v>324</v>
      </c>
      <c r="D203" s="207" t="s">
        <v>142</v>
      </c>
      <c r="E203" s="208" t="s">
        <v>336</v>
      </c>
      <c r="F203" s="209" t="s">
        <v>337</v>
      </c>
      <c r="G203" s="210" t="s">
        <v>145</v>
      </c>
      <c r="H203" s="211">
        <v>7.0999999999999996</v>
      </c>
      <c r="I203" s="212"/>
      <c r="J203" s="213">
        <f>ROUND(I203*H203,2)</f>
        <v>0</v>
      </c>
      <c r="K203" s="209" t="s">
        <v>146</v>
      </c>
      <c r="L203" s="47"/>
      <c r="M203" s="214" t="s">
        <v>19</v>
      </c>
      <c r="N203" s="215" t="s">
        <v>43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147</v>
      </c>
      <c r="AT203" s="218" t="s">
        <v>142</v>
      </c>
      <c r="AU203" s="218" t="s">
        <v>82</v>
      </c>
      <c r="AY203" s="20" t="s">
        <v>140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80</v>
      </c>
      <c r="BK203" s="219">
        <f>ROUND(I203*H203,2)</f>
        <v>0</v>
      </c>
      <c r="BL203" s="20" t="s">
        <v>147</v>
      </c>
      <c r="BM203" s="218" t="s">
        <v>910</v>
      </c>
    </row>
    <row r="204" s="2" customFormat="1">
      <c r="A204" s="41"/>
      <c r="B204" s="42"/>
      <c r="C204" s="43"/>
      <c r="D204" s="220" t="s">
        <v>149</v>
      </c>
      <c r="E204" s="43"/>
      <c r="F204" s="221" t="s">
        <v>339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149</v>
      </c>
      <c r="AU204" s="20" t="s">
        <v>82</v>
      </c>
    </row>
    <row r="205" s="13" customFormat="1">
      <c r="A205" s="13"/>
      <c r="B205" s="225"/>
      <c r="C205" s="226"/>
      <c r="D205" s="227" t="s">
        <v>155</v>
      </c>
      <c r="E205" s="228" t="s">
        <v>19</v>
      </c>
      <c r="F205" s="229" t="s">
        <v>340</v>
      </c>
      <c r="G205" s="226"/>
      <c r="H205" s="228" t="s">
        <v>19</v>
      </c>
      <c r="I205" s="230"/>
      <c r="J205" s="226"/>
      <c r="K205" s="226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155</v>
      </c>
      <c r="AU205" s="235" t="s">
        <v>82</v>
      </c>
      <c r="AV205" s="13" t="s">
        <v>80</v>
      </c>
      <c r="AW205" s="13" t="s">
        <v>33</v>
      </c>
      <c r="AX205" s="13" t="s">
        <v>72</v>
      </c>
      <c r="AY205" s="235" t="s">
        <v>140</v>
      </c>
    </row>
    <row r="206" s="14" customFormat="1">
      <c r="A206" s="14"/>
      <c r="B206" s="236"/>
      <c r="C206" s="237"/>
      <c r="D206" s="227" t="s">
        <v>155</v>
      </c>
      <c r="E206" s="238" t="s">
        <v>19</v>
      </c>
      <c r="F206" s="239" t="s">
        <v>845</v>
      </c>
      <c r="G206" s="237"/>
      <c r="H206" s="240">
        <v>7.0999999999999996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155</v>
      </c>
      <c r="AU206" s="246" t="s">
        <v>82</v>
      </c>
      <c r="AV206" s="14" t="s">
        <v>82</v>
      </c>
      <c r="AW206" s="14" t="s">
        <v>33</v>
      </c>
      <c r="AX206" s="14" t="s">
        <v>80</v>
      </c>
      <c r="AY206" s="246" t="s">
        <v>140</v>
      </c>
    </row>
    <row r="207" s="2" customFormat="1" ht="16.5" customHeight="1">
      <c r="A207" s="41"/>
      <c r="B207" s="42"/>
      <c r="C207" s="207" t="s">
        <v>329</v>
      </c>
      <c r="D207" s="207" t="s">
        <v>142</v>
      </c>
      <c r="E207" s="208" t="s">
        <v>342</v>
      </c>
      <c r="F207" s="209" t="s">
        <v>343</v>
      </c>
      <c r="G207" s="210" t="s">
        <v>145</v>
      </c>
      <c r="H207" s="211">
        <v>7.0999999999999996</v>
      </c>
      <c r="I207" s="212"/>
      <c r="J207" s="213">
        <f>ROUND(I207*H207,2)</f>
        <v>0</v>
      </c>
      <c r="K207" s="209" t="s">
        <v>146</v>
      </c>
      <c r="L207" s="47"/>
      <c r="M207" s="214" t="s">
        <v>19</v>
      </c>
      <c r="N207" s="215" t="s">
        <v>43</v>
      </c>
      <c r="O207" s="87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147</v>
      </c>
      <c r="AT207" s="218" t="s">
        <v>142</v>
      </c>
      <c r="AU207" s="218" t="s">
        <v>82</v>
      </c>
      <c r="AY207" s="20" t="s">
        <v>140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80</v>
      </c>
      <c r="BK207" s="219">
        <f>ROUND(I207*H207,2)</f>
        <v>0</v>
      </c>
      <c r="BL207" s="20" t="s">
        <v>147</v>
      </c>
      <c r="BM207" s="218" t="s">
        <v>911</v>
      </c>
    </row>
    <row r="208" s="2" customFormat="1">
      <c r="A208" s="41"/>
      <c r="B208" s="42"/>
      <c r="C208" s="43"/>
      <c r="D208" s="220" t="s">
        <v>149</v>
      </c>
      <c r="E208" s="43"/>
      <c r="F208" s="221" t="s">
        <v>345</v>
      </c>
      <c r="G208" s="43"/>
      <c r="H208" s="43"/>
      <c r="I208" s="222"/>
      <c r="J208" s="43"/>
      <c r="K208" s="43"/>
      <c r="L208" s="47"/>
      <c r="M208" s="223"/>
      <c r="N208" s="22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149</v>
      </c>
      <c r="AU208" s="20" t="s">
        <v>82</v>
      </c>
    </row>
    <row r="209" s="13" customFormat="1">
      <c r="A209" s="13"/>
      <c r="B209" s="225"/>
      <c r="C209" s="226"/>
      <c r="D209" s="227" t="s">
        <v>155</v>
      </c>
      <c r="E209" s="228" t="s">
        <v>19</v>
      </c>
      <c r="F209" s="229" t="s">
        <v>340</v>
      </c>
      <c r="G209" s="226"/>
      <c r="H209" s="228" t="s">
        <v>19</v>
      </c>
      <c r="I209" s="230"/>
      <c r="J209" s="226"/>
      <c r="K209" s="226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155</v>
      </c>
      <c r="AU209" s="235" t="s">
        <v>82</v>
      </c>
      <c r="AV209" s="13" t="s">
        <v>80</v>
      </c>
      <c r="AW209" s="13" t="s">
        <v>33</v>
      </c>
      <c r="AX209" s="13" t="s">
        <v>72</v>
      </c>
      <c r="AY209" s="235" t="s">
        <v>140</v>
      </c>
    </row>
    <row r="210" s="14" customFormat="1">
      <c r="A210" s="14"/>
      <c r="B210" s="236"/>
      <c r="C210" s="237"/>
      <c r="D210" s="227" t="s">
        <v>155</v>
      </c>
      <c r="E210" s="238" t="s">
        <v>19</v>
      </c>
      <c r="F210" s="239" t="s">
        <v>845</v>
      </c>
      <c r="G210" s="237"/>
      <c r="H210" s="240">
        <v>7.0999999999999996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155</v>
      </c>
      <c r="AU210" s="246" t="s">
        <v>82</v>
      </c>
      <c r="AV210" s="14" t="s">
        <v>82</v>
      </c>
      <c r="AW210" s="14" t="s">
        <v>33</v>
      </c>
      <c r="AX210" s="14" t="s">
        <v>80</v>
      </c>
      <c r="AY210" s="246" t="s">
        <v>140</v>
      </c>
    </row>
    <row r="211" s="2" customFormat="1" ht="24.15" customHeight="1">
      <c r="A211" s="41"/>
      <c r="B211" s="42"/>
      <c r="C211" s="207" t="s">
        <v>335</v>
      </c>
      <c r="D211" s="207" t="s">
        <v>142</v>
      </c>
      <c r="E211" s="208" t="s">
        <v>347</v>
      </c>
      <c r="F211" s="209" t="s">
        <v>348</v>
      </c>
      <c r="G211" s="210" t="s">
        <v>145</v>
      </c>
      <c r="H211" s="211">
        <v>7.0999999999999996</v>
      </c>
      <c r="I211" s="212"/>
      <c r="J211" s="213">
        <f>ROUND(I211*H211,2)</f>
        <v>0</v>
      </c>
      <c r="K211" s="209" t="s">
        <v>146</v>
      </c>
      <c r="L211" s="47"/>
      <c r="M211" s="214" t="s">
        <v>19</v>
      </c>
      <c r="N211" s="215" t="s">
        <v>43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147</v>
      </c>
      <c r="AT211" s="218" t="s">
        <v>142</v>
      </c>
      <c r="AU211" s="218" t="s">
        <v>82</v>
      </c>
      <c r="AY211" s="20" t="s">
        <v>140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80</v>
      </c>
      <c r="BK211" s="219">
        <f>ROUND(I211*H211,2)</f>
        <v>0</v>
      </c>
      <c r="BL211" s="20" t="s">
        <v>147</v>
      </c>
      <c r="BM211" s="218" t="s">
        <v>912</v>
      </c>
    </row>
    <row r="212" s="2" customFormat="1">
      <c r="A212" s="41"/>
      <c r="B212" s="42"/>
      <c r="C212" s="43"/>
      <c r="D212" s="220" t="s">
        <v>149</v>
      </c>
      <c r="E212" s="43"/>
      <c r="F212" s="221" t="s">
        <v>350</v>
      </c>
      <c r="G212" s="43"/>
      <c r="H212" s="43"/>
      <c r="I212" s="222"/>
      <c r="J212" s="43"/>
      <c r="K212" s="43"/>
      <c r="L212" s="47"/>
      <c r="M212" s="223"/>
      <c r="N212" s="22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149</v>
      </c>
      <c r="AU212" s="20" t="s">
        <v>82</v>
      </c>
    </row>
    <row r="213" s="13" customFormat="1">
      <c r="A213" s="13"/>
      <c r="B213" s="225"/>
      <c r="C213" s="226"/>
      <c r="D213" s="227" t="s">
        <v>155</v>
      </c>
      <c r="E213" s="228" t="s">
        <v>19</v>
      </c>
      <c r="F213" s="229" t="s">
        <v>340</v>
      </c>
      <c r="G213" s="226"/>
      <c r="H213" s="228" t="s">
        <v>19</v>
      </c>
      <c r="I213" s="230"/>
      <c r="J213" s="226"/>
      <c r="K213" s="226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155</v>
      </c>
      <c r="AU213" s="235" t="s">
        <v>82</v>
      </c>
      <c r="AV213" s="13" t="s">
        <v>80</v>
      </c>
      <c r="AW213" s="13" t="s">
        <v>33</v>
      </c>
      <c r="AX213" s="13" t="s">
        <v>72</v>
      </c>
      <c r="AY213" s="235" t="s">
        <v>140</v>
      </c>
    </row>
    <row r="214" s="14" customFormat="1">
      <c r="A214" s="14"/>
      <c r="B214" s="236"/>
      <c r="C214" s="237"/>
      <c r="D214" s="227" t="s">
        <v>155</v>
      </c>
      <c r="E214" s="238" t="s">
        <v>19</v>
      </c>
      <c r="F214" s="239" t="s">
        <v>845</v>
      </c>
      <c r="G214" s="237"/>
      <c r="H214" s="240">
        <v>7.0999999999999996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6" t="s">
        <v>155</v>
      </c>
      <c r="AU214" s="246" t="s">
        <v>82</v>
      </c>
      <c r="AV214" s="14" t="s">
        <v>82</v>
      </c>
      <c r="AW214" s="14" t="s">
        <v>33</v>
      </c>
      <c r="AX214" s="14" t="s">
        <v>80</v>
      </c>
      <c r="AY214" s="246" t="s">
        <v>140</v>
      </c>
    </row>
    <row r="215" s="2" customFormat="1" ht="37.8" customHeight="1">
      <c r="A215" s="41"/>
      <c r="B215" s="42"/>
      <c r="C215" s="207" t="s">
        <v>341</v>
      </c>
      <c r="D215" s="207" t="s">
        <v>142</v>
      </c>
      <c r="E215" s="208" t="s">
        <v>647</v>
      </c>
      <c r="F215" s="209" t="s">
        <v>648</v>
      </c>
      <c r="G215" s="210" t="s">
        <v>145</v>
      </c>
      <c r="H215" s="211">
        <v>25.399999999999999</v>
      </c>
      <c r="I215" s="212"/>
      <c r="J215" s="213">
        <f>ROUND(I215*H215,2)</f>
        <v>0</v>
      </c>
      <c r="K215" s="209" t="s">
        <v>146</v>
      </c>
      <c r="L215" s="47"/>
      <c r="M215" s="214" t="s">
        <v>19</v>
      </c>
      <c r="N215" s="215" t="s">
        <v>43</v>
      </c>
      <c r="O215" s="87"/>
      <c r="P215" s="216">
        <f>O215*H215</f>
        <v>0</v>
      </c>
      <c r="Q215" s="216">
        <v>0.11162</v>
      </c>
      <c r="R215" s="216">
        <f>Q215*H215</f>
        <v>2.8351479999999998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147</v>
      </c>
      <c r="AT215" s="218" t="s">
        <v>142</v>
      </c>
      <c r="AU215" s="218" t="s">
        <v>82</v>
      </c>
      <c r="AY215" s="20" t="s">
        <v>140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80</v>
      </c>
      <c r="BK215" s="219">
        <f>ROUND(I215*H215,2)</f>
        <v>0</v>
      </c>
      <c r="BL215" s="20" t="s">
        <v>147</v>
      </c>
      <c r="BM215" s="218" t="s">
        <v>913</v>
      </c>
    </row>
    <row r="216" s="2" customFormat="1">
      <c r="A216" s="41"/>
      <c r="B216" s="42"/>
      <c r="C216" s="43"/>
      <c r="D216" s="220" t="s">
        <v>149</v>
      </c>
      <c r="E216" s="43"/>
      <c r="F216" s="221" t="s">
        <v>650</v>
      </c>
      <c r="G216" s="43"/>
      <c r="H216" s="43"/>
      <c r="I216" s="222"/>
      <c r="J216" s="43"/>
      <c r="K216" s="43"/>
      <c r="L216" s="47"/>
      <c r="M216" s="223"/>
      <c r="N216" s="22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149</v>
      </c>
      <c r="AU216" s="20" t="s">
        <v>82</v>
      </c>
    </row>
    <row r="217" s="13" customFormat="1">
      <c r="A217" s="13"/>
      <c r="B217" s="225"/>
      <c r="C217" s="226"/>
      <c r="D217" s="227" t="s">
        <v>155</v>
      </c>
      <c r="E217" s="228" t="s">
        <v>19</v>
      </c>
      <c r="F217" s="229" t="s">
        <v>188</v>
      </c>
      <c r="G217" s="226"/>
      <c r="H217" s="228" t="s">
        <v>19</v>
      </c>
      <c r="I217" s="230"/>
      <c r="J217" s="226"/>
      <c r="K217" s="226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155</v>
      </c>
      <c r="AU217" s="235" t="s">
        <v>82</v>
      </c>
      <c r="AV217" s="13" t="s">
        <v>80</v>
      </c>
      <c r="AW217" s="13" t="s">
        <v>33</v>
      </c>
      <c r="AX217" s="13" t="s">
        <v>72</v>
      </c>
      <c r="AY217" s="235" t="s">
        <v>140</v>
      </c>
    </row>
    <row r="218" s="14" customFormat="1">
      <c r="A218" s="14"/>
      <c r="B218" s="236"/>
      <c r="C218" s="237"/>
      <c r="D218" s="227" t="s">
        <v>155</v>
      </c>
      <c r="E218" s="238" t="s">
        <v>19</v>
      </c>
      <c r="F218" s="239" t="s">
        <v>900</v>
      </c>
      <c r="G218" s="237"/>
      <c r="H218" s="240">
        <v>25.399999999999999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6" t="s">
        <v>155</v>
      </c>
      <c r="AU218" s="246" t="s">
        <v>82</v>
      </c>
      <c r="AV218" s="14" t="s">
        <v>82</v>
      </c>
      <c r="AW218" s="14" t="s">
        <v>33</v>
      </c>
      <c r="AX218" s="14" t="s">
        <v>80</v>
      </c>
      <c r="AY218" s="246" t="s">
        <v>140</v>
      </c>
    </row>
    <row r="219" s="2" customFormat="1" ht="16.5" customHeight="1">
      <c r="A219" s="41"/>
      <c r="B219" s="42"/>
      <c r="C219" s="258" t="s">
        <v>346</v>
      </c>
      <c r="D219" s="258" t="s">
        <v>236</v>
      </c>
      <c r="E219" s="259" t="s">
        <v>367</v>
      </c>
      <c r="F219" s="260" t="s">
        <v>368</v>
      </c>
      <c r="G219" s="261" t="s">
        <v>145</v>
      </c>
      <c r="H219" s="262">
        <v>26.161999999999999</v>
      </c>
      <c r="I219" s="263"/>
      <c r="J219" s="264">
        <f>ROUND(I219*H219,2)</f>
        <v>0</v>
      </c>
      <c r="K219" s="260" t="s">
        <v>146</v>
      </c>
      <c r="L219" s="265"/>
      <c r="M219" s="266" t="s">
        <v>19</v>
      </c>
      <c r="N219" s="267" t="s">
        <v>43</v>
      </c>
      <c r="O219" s="87"/>
      <c r="P219" s="216">
        <f>O219*H219</f>
        <v>0</v>
      </c>
      <c r="Q219" s="216">
        <v>0.17599999999999999</v>
      </c>
      <c r="R219" s="216">
        <f>Q219*H219</f>
        <v>4.6045119999999997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198</v>
      </c>
      <c r="AT219" s="218" t="s">
        <v>236</v>
      </c>
      <c r="AU219" s="218" t="s">
        <v>82</v>
      </c>
      <c r="AY219" s="20" t="s">
        <v>140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80</v>
      </c>
      <c r="BK219" s="219">
        <f>ROUND(I219*H219,2)</f>
        <v>0</v>
      </c>
      <c r="BL219" s="20" t="s">
        <v>147</v>
      </c>
      <c r="BM219" s="218" t="s">
        <v>914</v>
      </c>
    </row>
    <row r="220" s="14" customFormat="1">
      <c r="A220" s="14"/>
      <c r="B220" s="236"/>
      <c r="C220" s="237"/>
      <c r="D220" s="227" t="s">
        <v>155</v>
      </c>
      <c r="E220" s="237"/>
      <c r="F220" s="239" t="s">
        <v>915</v>
      </c>
      <c r="G220" s="237"/>
      <c r="H220" s="240">
        <v>26.161999999999999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155</v>
      </c>
      <c r="AU220" s="246" t="s">
        <v>82</v>
      </c>
      <c r="AV220" s="14" t="s">
        <v>82</v>
      </c>
      <c r="AW220" s="14" t="s">
        <v>4</v>
      </c>
      <c r="AX220" s="14" t="s">
        <v>80</v>
      </c>
      <c r="AY220" s="246" t="s">
        <v>140</v>
      </c>
    </row>
    <row r="221" s="12" customFormat="1" ht="22.8" customHeight="1">
      <c r="A221" s="12"/>
      <c r="B221" s="191"/>
      <c r="C221" s="192"/>
      <c r="D221" s="193" t="s">
        <v>71</v>
      </c>
      <c r="E221" s="205" t="s">
        <v>205</v>
      </c>
      <c r="F221" s="205" t="s">
        <v>376</v>
      </c>
      <c r="G221" s="192"/>
      <c r="H221" s="192"/>
      <c r="I221" s="195"/>
      <c r="J221" s="206">
        <f>BK221</f>
        <v>0</v>
      </c>
      <c r="K221" s="192"/>
      <c r="L221" s="197"/>
      <c r="M221" s="198"/>
      <c r="N221" s="199"/>
      <c r="O221" s="199"/>
      <c r="P221" s="200">
        <f>SUM(P222:P255)</f>
        <v>0</v>
      </c>
      <c r="Q221" s="199"/>
      <c r="R221" s="200">
        <f>SUM(R222:R255)</f>
        <v>6.9700512999999997</v>
      </c>
      <c r="S221" s="199"/>
      <c r="T221" s="201">
        <f>SUM(T222:T255)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2" t="s">
        <v>80</v>
      </c>
      <c r="AT221" s="203" t="s">
        <v>71</v>
      </c>
      <c r="AU221" s="203" t="s">
        <v>80</v>
      </c>
      <c r="AY221" s="202" t="s">
        <v>140</v>
      </c>
      <c r="BK221" s="204">
        <f>SUM(BK222:BK255)</f>
        <v>0</v>
      </c>
    </row>
    <row r="222" s="2" customFormat="1" ht="24.15" customHeight="1">
      <c r="A222" s="41"/>
      <c r="B222" s="42"/>
      <c r="C222" s="207" t="s">
        <v>351</v>
      </c>
      <c r="D222" s="207" t="s">
        <v>142</v>
      </c>
      <c r="E222" s="208" t="s">
        <v>413</v>
      </c>
      <c r="F222" s="209" t="s">
        <v>414</v>
      </c>
      <c r="G222" s="210" t="s">
        <v>172</v>
      </c>
      <c r="H222" s="211">
        <v>16.5</v>
      </c>
      <c r="I222" s="212"/>
      <c r="J222" s="213">
        <f>ROUND(I222*H222,2)</f>
        <v>0</v>
      </c>
      <c r="K222" s="209" t="s">
        <v>146</v>
      </c>
      <c r="L222" s="47"/>
      <c r="M222" s="214" t="s">
        <v>19</v>
      </c>
      <c r="N222" s="215" t="s">
        <v>43</v>
      </c>
      <c r="O222" s="87"/>
      <c r="P222" s="216">
        <f>O222*H222</f>
        <v>0</v>
      </c>
      <c r="Q222" s="216">
        <v>0.15540000000000001</v>
      </c>
      <c r="R222" s="216">
        <f>Q222*H222</f>
        <v>2.5641000000000003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147</v>
      </c>
      <c r="AT222" s="218" t="s">
        <v>142</v>
      </c>
      <c r="AU222" s="218" t="s">
        <v>82</v>
      </c>
      <c r="AY222" s="20" t="s">
        <v>140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80</v>
      </c>
      <c r="BK222" s="219">
        <f>ROUND(I222*H222,2)</f>
        <v>0</v>
      </c>
      <c r="BL222" s="20" t="s">
        <v>147</v>
      </c>
      <c r="BM222" s="218" t="s">
        <v>916</v>
      </c>
    </row>
    <row r="223" s="2" customFormat="1">
      <c r="A223" s="41"/>
      <c r="B223" s="42"/>
      <c r="C223" s="43"/>
      <c r="D223" s="220" t="s">
        <v>149</v>
      </c>
      <c r="E223" s="43"/>
      <c r="F223" s="221" t="s">
        <v>416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149</v>
      </c>
      <c r="AU223" s="20" t="s">
        <v>82</v>
      </c>
    </row>
    <row r="224" s="13" customFormat="1">
      <c r="A224" s="13"/>
      <c r="B224" s="225"/>
      <c r="C224" s="226"/>
      <c r="D224" s="227" t="s">
        <v>155</v>
      </c>
      <c r="E224" s="228" t="s">
        <v>19</v>
      </c>
      <c r="F224" s="229" t="s">
        <v>419</v>
      </c>
      <c r="G224" s="226"/>
      <c r="H224" s="228" t="s">
        <v>19</v>
      </c>
      <c r="I224" s="230"/>
      <c r="J224" s="226"/>
      <c r="K224" s="226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155</v>
      </c>
      <c r="AU224" s="235" t="s">
        <v>82</v>
      </c>
      <c r="AV224" s="13" t="s">
        <v>80</v>
      </c>
      <c r="AW224" s="13" t="s">
        <v>33</v>
      </c>
      <c r="AX224" s="13" t="s">
        <v>72</v>
      </c>
      <c r="AY224" s="235" t="s">
        <v>140</v>
      </c>
    </row>
    <row r="225" s="14" customFormat="1">
      <c r="A225" s="14"/>
      <c r="B225" s="236"/>
      <c r="C225" s="237"/>
      <c r="D225" s="227" t="s">
        <v>155</v>
      </c>
      <c r="E225" s="238" t="s">
        <v>19</v>
      </c>
      <c r="F225" s="239" t="s">
        <v>847</v>
      </c>
      <c r="G225" s="237"/>
      <c r="H225" s="240">
        <v>14.5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155</v>
      </c>
      <c r="AU225" s="246" t="s">
        <v>82</v>
      </c>
      <c r="AV225" s="14" t="s">
        <v>82</v>
      </c>
      <c r="AW225" s="14" t="s">
        <v>33</v>
      </c>
      <c r="AX225" s="14" t="s">
        <v>72</v>
      </c>
      <c r="AY225" s="246" t="s">
        <v>140</v>
      </c>
    </row>
    <row r="226" s="13" customFormat="1">
      <c r="A226" s="13"/>
      <c r="B226" s="225"/>
      <c r="C226" s="226"/>
      <c r="D226" s="227" t="s">
        <v>155</v>
      </c>
      <c r="E226" s="228" t="s">
        <v>19</v>
      </c>
      <c r="F226" s="229" t="s">
        <v>420</v>
      </c>
      <c r="G226" s="226"/>
      <c r="H226" s="228" t="s">
        <v>19</v>
      </c>
      <c r="I226" s="230"/>
      <c r="J226" s="226"/>
      <c r="K226" s="226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155</v>
      </c>
      <c r="AU226" s="235" t="s">
        <v>82</v>
      </c>
      <c r="AV226" s="13" t="s">
        <v>80</v>
      </c>
      <c r="AW226" s="13" t="s">
        <v>33</v>
      </c>
      <c r="AX226" s="13" t="s">
        <v>72</v>
      </c>
      <c r="AY226" s="235" t="s">
        <v>140</v>
      </c>
    </row>
    <row r="227" s="14" customFormat="1">
      <c r="A227" s="14"/>
      <c r="B227" s="236"/>
      <c r="C227" s="237"/>
      <c r="D227" s="227" t="s">
        <v>155</v>
      </c>
      <c r="E227" s="238" t="s">
        <v>19</v>
      </c>
      <c r="F227" s="239" t="s">
        <v>82</v>
      </c>
      <c r="G227" s="237"/>
      <c r="H227" s="240">
        <v>2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155</v>
      </c>
      <c r="AU227" s="246" t="s">
        <v>82</v>
      </c>
      <c r="AV227" s="14" t="s">
        <v>82</v>
      </c>
      <c r="AW227" s="14" t="s">
        <v>33</v>
      </c>
      <c r="AX227" s="14" t="s">
        <v>72</v>
      </c>
      <c r="AY227" s="246" t="s">
        <v>140</v>
      </c>
    </row>
    <row r="228" s="15" customFormat="1">
      <c r="A228" s="15"/>
      <c r="B228" s="247"/>
      <c r="C228" s="248"/>
      <c r="D228" s="227" t="s">
        <v>155</v>
      </c>
      <c r="E228" s="249" t="s">
        <v>19</v>
      </c>
      <c r="F228" s="250" t="s">
        <v>197</v>
      </c>
      <c r="G228" s="248"/>
      <c r="H228" s="251">
        <v>16.5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7" t="s">
        <v>155</v>
      </c>
      <c r="AU228" s="257" t="s">
        <v>82</v>
      </c>
      <c r="AV228" s="15" t="s">
        <v>147</v>
      </c>
      <c r="AW228" s="15" t="s">
        <v>33</v>
      </c>
      <c r="AX228" s="15" t="s">
        <v>80</v>
      </c>
      <c r="AY228" s="257" t="s">
        <v>140</v>
      </c>
    </row>
    <row r="229" s="2" customFormat="1" ht="16.5" customHeight="1">
      <c r="A229" s="41"/>
      <c r="B229" s="42"/>
      <c r="C229" s="258" t="s">
        <v>356</v>
      </c>
      <c r="D229" s="258" t="s">
        <v>236</v>
      </c>
      <c r="E229" s="259" t="s">
        <v>422</v>
      </c>
      <c r="F229" s="260" t="s">
        <v>423</v>
      </c>
      <c r="G229" s="261" t="s">
        <v>172</v>
      </c>
      <c r="H229" s="262">
        <v>14.789999999999999</v>
      </c>
      <c r="I229" s="263"/>
      <c r="J229" s="264">
        <f>ROUND(I229*H229,2)</f>
        <v>0</v>
      </c>
      <c r="K229" s="260" t="s">
        <v>146</v>
      </c>
      <c r="L229" s="265"/>
      <c r="M229" s="266" t="s">
        <v>19</v>
      </c>
      <c r="N229" s="267" t="s">
        <v>43</v>
      </c>
      <c r="O229" s="87"/>
      <c r="P229" s="216">
        <f>O229*H229</f>
        <v>0</v>
      </c>
      <c r="Q229" s="216">
        <v>0.048300000000000003</v>
      </c>
      <c r="R229" s="216">
        <f>Q229*H229</f>
        <v>0.71435700000000002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198</v>
      </c>
      <c r="AT229" s="218" t="s">
        <v>236</v>
      </c>
      <c r="AU229" s="218" t="s">
        <v>82</v>
      </c>
      <c r="AY229" s="20" t="s">
        <v>140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80</v>
      </c>
      <c r="BK229" s="219">
        <f>ROUND(I229*H229,2)</f>
        <v>0</v>
      </c>
      <c r="BL229" s="20" t="s">
        <v>147</v>
      </c>
      <c r="BM229" s="218" t="s">
        <v>917</v>
      </c>
    </row>
    <row r="230" s="14" customFormat="1">
      <c r="A230" s="14"/>
      <c r="B230" s="236"/>
      <c r="C230" s="237"/>
      <c r="D230" s="227" t="s">
        <v>155</v>
      </c>
      <c r="E230" s="237"/>
      <c r="F230" s="239" t="s">
        <v>918</v>
      </c>
      <c r="G230" s="237"/>
      <c r="H230" s="240">
        <v>14.789999999999999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6" t="s">
        <v>155</v>
      </c>
      <c r="AU230" s="246" t="s">
        <v>82</v>
      </c>
      <c r="AV230" s="14" t="s">
        <v>82</v>
      </c>
      <c r="AW230" s="14" t="s">
        <v>4</v>
      </c>
      <c r="AX230" s="14" t="s">
        <v>80</v>
      </c>
      <c r="AY230" s="246" t="s">
        <v>140</v>
      </c>
    </row>
    <row r="231" s="2" customFormat="1" ht="16.5" customHeight="1">
      <c r="A231" s="41"/>
      <c r="B231" s="42"/>
      <c r="C231" s="258" t="s">
        <v>361</v>
      </c>
      <c r="D231" s="258" t="s">
        <v>236</v>
      </c>
      <c r="E231" s="259" t="s">
        <v>432</v>
      </c>
      <c r="F231" s="260" t="s">
        <v>433</v>
      </c>
      <c r="G231" s="261" t="s">
        <v>172</v>
      </c>
      <c r="H231" s="262">
        <v>2.04</v>
      </c>
      <c r="I231" s="263"/>
      <c r="J231" s="264">
        <f>ROUND(I231*H231,2)</f>
        <v>0</v>
      </c>
      <c r="K231" s="260" t="s">
        <v>146</v>
      </c>
      <c r="L231" s="265"/>
      <c r="M231" s="266" t="s">
        <v>19</v>
      </c>
      <c r="N231" s="267" t="s">
        <v>43</v>
      </c>
      <c r="O231" s="87"/>
      <c r="P231" s="216">
        <f>O231*H231</f>
        <v>0</v>
      </c>
      <c r="Q231" s="216">
        <v>0.065670000000000006</v>
      </c>
      <c r="R231" s="216">
        <f>Q231*H231</f>
        <v>0.13396680000000003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198</v>
      </c>
      <c r="AT231" s="218" t="s">
        <v>236</v>
      </c>
      <c r="AU231" s="218" t="s">
        <v>82</v>
      </c>
      <c r="AY231" s="20" t="s">
        <v>140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80</v>
      </c>
      <c r="BK231" s="219">
        <f>ROUND(I231*H231,2)</f>
        <v>0</v>
      </c>
      <c r="BL231" s="20" t="s">
        <v>147</v>
      </c>
      <c r="BM231" s="218" t="s">
        <v>919</v>
      </c>
    </row>
    <row r="232" s="14" customFormat="1">
      <c r="A232" s="14"/>
      <c r="B232" s="236"/>
      <c r="C232" s="237"/>
      <c r="D232" s="227" t="s">
        <v>155</v>
      </c>
      <c r="E232" s="237"/>
      <c r="F232" s="239" t="s">
        <v>435</v>
      </c>
      <c r="G232" s="237"/>
      <c r="H232" s="240">
        <v>2.04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6" t="s">
        <v>155</v>
      </c>
      <c r="AU232" s="246" t="s">
        <v>82</v>
      </c>
      <c r="AV232" s="14" t="s">
        <v>82</v>
      </c>
      <c r="AW232" s="14" t="s">
        <v>4</v>
      </c>
      <c r="AX232" s="14" t="s">
        <v>80</v>
      </c>
      <c r="AY232" s="246" t="s">
        <v>140</v>
      </c>
    </row>
    <row r="233" s="2" customFormat="1" ht="24.15" customHeight="1">
      <c r="A233" s="41"/>
      <c r="B233" s="42"/>
      <c r="C233" s="207" t="s">
        <v>366</v>
      </c>
      <c r="D233" s="207" t="s">
        <v>142</v>
      </c>
      <c r="E233" s="208" t="s">
        <v>437</v>
      </c>
      <c r="F233" s="209" t="s">
        <v>438</v>
      </c>
      <c r="G233" s="210" t="s">
        <v>172</v>
      </c>
      <c r="H233" s="211">
        <v>20.199999999999999</v>
      </c>
      <c r="I233" s="212"/>
      <c r="J233" s="213">
        <f>ROUND(I233*H233,2)</f>
        <v>0</v>
      </c>
      <c r="K233" s="209" t="s">
        <v>146</v>
      </c>
      <c r="L233" s="47"/>
      <c r="M233" s="214" t="s">
        <v>19</v>
      </c>
      <c r="N233" s="215" t="s">
        <v>43</v>
      </c>
      <c r="O233" s="87"/>
      <c r="P233" s="216">
        <f>O233*H233</f>
        <v>0</v>
      </c>
      <c r="Q233" s="216">
        <v>0.1295</v>
      </c>
      <c r="R233" s="216">
        <f>Q233*H233</f>
        <v>2.6158999999999999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147</v>
      </c>
      <c r="AT233" s="218" t="s">
        <v>142</v>
      </c>
      <c r="AU233" s="218" t="s">
        <v>82</v>
      </c>
      <c r="AY233" s="20" t="s">
        <v>140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80</v>
      </c>
      <c r="BK233" s="219">
        <f>ROUND(I233*H233,2)</f>
        <v>0</v>
      </c>
      <c r="BL233" s="20" t="s">
        <v>147</v>
      </c>
      <c r="BM233" s="218" t="s">
        <v>920</v>
      </c>
    </row>
    <row r="234" s="2" customFormat="1">
      <c r="A234" s="41"/>
      <c r="B234" s="42"/>
      <c r="C234" s="43"/>
      <c r="D234" s="220" t="s">
        <v>149</v>
      </c>
      <c r="E234" s="43"/>
      <c r="F234" s="221" t="s">
        <v>440</v>
      </c>
      <c r="G234" s="43"/>
      <c r="H234" s="43"/>
      <c r="I234" s="222"/>
      <c r="J234" s="43"/>
      <c r="K234" s="43"/>
      <c r="L234" s="47"/>
      <c r="M234" s="223"/>
      <c r="N234" s="22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149</v>
      </c>
      <c r="AU234" s="20" t="s">
        <v>82</v>
      </c>
    </row>
    <row r="235" s="13" customFormat="1">
      <c r="A235" s="13"/>
      <c r="B235" s="225"/>
      <c r="C235" s="226"/>
      <c r="D235" s="227" t="s">
        <v>155</v>
      </c>
      <c r="E235" s="228" t="s">
        <v>19</v>
      </c>
      <c r="F235" s="229" t="s">
        <v>441</v>
      </c>
      <c r="G235" s="226"/>
      <c r="H235" s="228" t="s">
        <v>19</v>
      </c>
      <c r="I235" s="230"/>
      <c r="J235" s="226"/>
      <c r="K235" s="226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155</v>
      </c>
      <c r="AU235" s="235" t="s">
        <v>82</v>
      </c>
      <c r="AV235" s="13" t="s">
        <v>80</v>
      </c>
      <c r="AW235" s="13" t="s">
        <v>33</v>
      </c>
      <c r="AX235" s="13" t="s">
        <v>72</v>
      </c>
      <c r="AY235" s="235" t="s">
        <v>140</v>
      </c>
    </row>
    <row r="236" s="14" customFormat="1">
      <c r="A236" s="14"/>
      <c r="B236" s="236"/>
      <c r="C236" s="237"/>
      <c r="D236" s="227" t="s">
        <v>155</v>
      </c>
      <c r="E236" s="238" t="s">
        <v>19</v>
      </c>
      <c r="F236" s="239" t="s">
        <v>921</v>
      </c>
      <c r="G236" s="237"/>
      <c r="H236" s="240">
        <v>20.199999999999999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6" t="s">
        <v>155</v>
      </c>
      <c r="AU236" s="246" t="s">
        <v>82</v>
      </c>
      <c r="AV236" s="14" t="s">
        <v>82</v>
      </c>
      <c r="AW236" s="14" t="s">
        <v>33</v>
      </c>
      <c r="AX236" s="14" t="s">
        <v>80</v>
      </c>
      <c r="AY236" s="246" t="s">
        <v>140</v>
      </c>
    </row>
    <row r="237" s="2" customFormat="1" ht="16.5" customHeight="1">
      <c r="A237" s="41"/>
      <c r="B237" s="42"/>
      <c r="C237" s="258" t="s">
        <v>371</v>
      </c>
      <c r="D237" s="258" t="s">
        <v>236</v>
      </c>
      <c r="E237" s="259" t="s">
        <v>444</v>
      </c>
      <c r="F237" s="260" t="s">
        <v>445</v>
      </c>
      <c r="G237" s="261" t="s">
        <v>172</v>
      </c>
      <c r="H237" s="262">
        <v>20.603999999999999</v>
      </c>
      <c r="I237" s="263"/>
      <c r="J237" s="264">
        <f>ROUND(I237*H237,2)</f>
        <v>0</v>
      </c>
      <c r="K237" s="260" t="s">
        <v>146</v>
      </c>
      <c r="L237" s="265"/>
      <c r="M237" s="266" t="s">
        <v>19</v>
      </c>
      <c r="N237" s="267" t="s">
        <v>43</v>
      </c>
      <c r="O237" s="87"/>
      <c r="P237" s="216">
        <f>O237*H237</f>
        <v>0</v>
      </c>
      <c r="Q237" s="216">
        <v>0.044999999999999998</v>
      </c>
      <c r="R237" s="216">
        <f>Q237*H237</f>
        <v>0.92717999999999989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198</v>
      </c>
      <c r="AT237" s="218" t="s">
        <v>236</v>
      </c>
      <c r="AU237" s="218" t="s">
        <v>82</v>
      </c>
      <c r="AY237" s="20" t="s">
        <v>140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80</v>
      </c>
      <c r="BK237" s="219">
        <f>ROUND(I237*H237,2)</f>
        <v>0</v>
      </c>
      <c r="BL237" s="20" t="s">
        <v>147</v>
      </c>
      <c r="BM237" s="218" t="s">
        <v>922</v>
      </c>
    </row>
    <row r="238" s="14" customFormat="1">
      <c r="A238" s="14"/>
      <c r="B238" s="236"/>
      <c r="C238" s="237"/>
      <c r="D238" s="227" t="s">
        <v>155</v>
      </c>
      <c r="E238" s="237"/>
      <c r="F238" s="239" t="s">
        <v>923</v>
      </c>
      <c r="G238" s="237"/>
      <c r="H238" s="240">
        <v>20.603999999999999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6" t="s">
        <v>155</v>
      </c>
      <c r="AU238" s="246" t="s">
        <v>82</v>
      </c>
      <c r="AV238" s="14" t="s">
        <v>82</v>
      </c>
      <c r="AW238" s="14" t="s">
        <v>4</v>
      </c>
      <c r="AX238" s="14" t="s">
        <v>80</v>
      </c>
      <c r="AY238" s="246" t="s">
        <v>140</v>
      </c>
    </row>
    <row r="239" s="2" customFormat="1" ht="24.15" customHeight="1">
      <c r="A239" s="41"/>
      <c r="B239" s="42"/>
      <c r="C239" s="207" t="s">
        <v>377</v>
      </c>
      <c r="D239" s="207" t="s">
        <v>142</v>
      </c>
      <c r="E239" s="208" t="s">
        <v>449</v>
      </c>
      <c r="F239" s="209" t="s">
        <v>450</v>
      </c>
      <c r="G239" s="210" t="s">
        <v>172</v>
      </c>
      <c r="H239" s="211">
        <v>15.35</v>
      </c>
      <c r="I239" s="212"/>
      <c r="J239" s="213">
        <f>ROUND(I239*H239,2)</f>
        <v>0</v>
      </c>
      <c r="K239" s="209" t="s">
        <v>146</v>
      </c>
      <c r="L239" s="47"/>
      <c r="M239" s="214" t="s">
        <v>19</v>
      </c>
      <c r="N239" s="215" t="s">
        <v>43</v>
      </c>
      <c r="O239" s="87"/>
      <c r="P239" s="216">
        <f>O239*H239</f>
        <v>0</v>
      </c>
      <c r="Q239" s="216">
        <v>0.00017000000000000001</v>
      </c>
      <c r="R239" s="216">
        <f>Q239*H239</f>
        <v>0.0026095000000000003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147</v>
      </c>
      <c r="AT239" s="218" t="s">
        <v>142</v>
      </c>
      <c r="AU239" s="218" t="s">
        <v>82</v>
      </c>
      <c r="AY239" s="20" t="s">
        <v>140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20" t="s">
        <v>80</v>
      </c>
      <c r="BK239" s="219">
        <f>ROUND(I239*H239,2)</f>
        <v>0</v>
      </c>
      <c r="BL239" s="20" t="s">
        <v>147</v>
      </c>
      <c r="BM239" s="218" t="s">
        <v>924</v>
      </c>
    </row>
    <row r="240" s="2" customFormat="1">
      <c r="A240" s="41"/>
      <c r="B240" s="42"/>
      <c r="C240" s="43"/>
      <c r="D240" s="220" t="s">
        <v>149</v>
      </c>
      <c r="E240" s="43"/>
      <c r="F240" s="221" t="s">
        <v>452</v>
      </c>
      <c r="G240" s="43"/>
      <c r="H240" s="43"/>
      <c r="I240" s="222"/>
      <c r="J240" s="43"/>
      <c r="K240" s="43"/>
      <c r="L240" s="47"/>
      <c r="M240" s="223"/>
      <c r="N240" s="22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149</v>
      </c>
      <c r="AU240" s="20" t="s">
        <v>82</v>
      </c>
    </row>
    <row r="241" s="2" customFormat="1" ht="16.5" customHeight="1">
      <c r="A241" s="41"/>
      <c r="B241" s="42"/>
      <c r="C241" s="207" t="s">
        <v>383</v>
      </c>
      <c r="D241" s="207" t="s">
        <v>142</v>
      </c>
      <c r="E241" s="208" t="s">
        <v>454</v>
      </c>
      <c r="F241" s="209" t="s">
        <v>455</v>
      </c>
      <c r="G241" s="210" t="s">
        <v>145</v>
      </c>
      <c r="H241" s="211">
        <v>25.399999999999999</v>
      </c>
      <c r="I241" s="212"/>
      <c r="J241" s="213">
        <f>ROUND(I241*H241,2)</f>
        <v>0</v>
      </c>
      <c r="K241" s="209" t="s">
        <v>146</v>
      </c>
      <c r="L241" s="47"/>
      <c r="M241" s="214" t="s">
        <v>19</v>
      </c>
      <c r="N241" s="215" t="s">
        <v>43</v>
      </c>
      <c r="O241" s="87"/>
      <c r="P241" s="216">
        <f>O241*H241</f>
        <v>0</v>
      </c>
      <c r="Q241" s="216">
        <v>0.00046999999999999999</v>
      </c>
      <c r="R241" s="216">
        <f>Q241*H241</f>
        <v>0.011937999999999999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147</v>
      </c>
      <c r="AT241" s="218" t="s">
        <v>142</v>
      </c>
      <c r="AU241" s="218" t="s">
        <v>82</v>
      </c>
      <c r="AY241" s="20" t="s">
        <v>140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80</v>
      </c>
      <c r="BK241" s="219">
        <f>ROUND(I241*H241,2)</f>
        <v>0</v>
      </c>
      <c r="BL241" s="20" t="s">
        <v>147</v>
      </c>
      <c r="BM241" s="218" t="s">
        <v>925</v>
      </c>
    </row>
    <row r="242" s="2" customFormat="1">
      <c r="A242" s="41"/>
      <c r="B242" s="42"/>
      <c r="C242" s="43"/>
      <c r="D242" s="220" t="s">
        <v>149</v>
      </c>
      <c r="E242" s="43"/>
      <c r="F242" s="221" t="s">
        <v>457</v>
      </c>
      <c r="G242" s="43"/>
      <c r="H242" s="43"/>
      <c r="I242" s="222"/>
      <c r="J242" s="43"/>
      <c r="K242" s="43"/>
      <c r="L242" s="47"/>
      <c r="M242" s="223"/>
      <c r="N242" s="22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149</v>
      </c>
      <c r="AU242" s="20" t="s">
        <v>82</v>
      </c>
    </row>
    <row r="243" s="13" customFormat="1">
      <c r="A243" s="13"/>
      <c r="B243" s="225"/>
      <c r="C243" s="226"/>
      <c r="D243" s="227" t="s">
        <v>155</v>
      </c>
      <c r="E243" s="228" t="s">
        <v>19</v>
      </c>
      <c r="F243" s="229" t="s">
        <v>188</v>
      </c>
      <c r="G243" s="226"/>
      <c r="H243" s="228" t="s">
        <v>19</v>
      </c>
      <c r="I243" s="230"/>
      <c r="J243" s="226"/>
      <c r="K243" s="226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155</v>
      </c>
      <c r="AU243" s="235" t="s">
        <v>82</v>
      </c>
      <c r="AV243" s="13" t="s">
        <v>80</v>
      </c>
      <c r="AW243" s="13" t="s">
        <v>33</v>
      </c>
      <c r="AX243" s="13" t="s">
        <v>72</v>
      </c>
      <c r="AY243" s="235" t="s">
        <v>140</v>
      </c>
    </row>
    <row r="244" s="14" customFormat="1">
      <c r="A244" s="14"/>
      <c r="B244" s="236"/>
      <c r="C244" s="237"/>
      <c r="D244" s="227" t="s">
        <v>155</v>
      </c>
      <c r="E244" s="238" t="s">
        <v>19</v>
      </c>
      <c r="F244" s="239" t="s">
        <v>900</v>
      </c>
      <c r="G244" s="237"/>
      <c r="H244" s="240">
        <v>25.399999999999999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6" t="s">
        <v>155</v>
      </c>
      <c r="AU244" s="246" t="s">
        <v>82</v>
      </c>
      <c r="AV244" s="14" t="s">
        <v>82</v>
      </c>
      <c r="AW244" s="14" t="s">
        <v>33</v>
      </c>
      <c r="AX244" s="14" t="s">
        <v>80</v>
      </c>
      <c r="AY244" s="246" t="s">
        <v>140</v>
      </c>
    </row>
    <row r="245" s="2" customFormat="1" ht="16.5" customHeight="1">
      <c r="A245" s="41"/>
      <c r="B245" s="42"/>
      <c r="C245" s="207" t="s">
        <v>387</v>
      </c>
      <c r="D245" s="207" t="s">
        <v>142</v>
      </c>
      <c r="E245" s="208" t="s">
        <v>460</v>
      </c>
      <c r="F245" s="209" t="s">
        <v>461</v>
      </c>
      <c r="G245" s="210" t="s">
        <v>172</v>
      </c>
      <c r="H245" s="211">
        <v>15.35</v>
      </c>
      <c r="I245" s="212"/>
      <c r="J245" s="213">
        <f>ROUND(I245*H245,2)</f>
        <v>0</v>
      </c>
      <c r="K245" s="209" t="s">
        <v>146</v>
      </c>
      <c r="L245" s="47"/>
      <c r="M245" s="214" t="s">
        <v>19</v>
      </c>
      <c r="N245" s="215" t="s">
        <v>43</v>
      </c>
      <c r="O245" s="87"/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147</v>
      </c>
      <c r="AT245" s="218" t="s">
        <v>142</v>
      </c>
      <c r="AU245" s="218" t="s">
        <v>82</v>
      </c>
      <c r="AY245" s="20" t="s">
        <v>140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20" t="s">
        <v>80</v>
      </c>
      <c r="BK245" s="219">
        <f>ROUND(I245*H245,2)</f>
        <v>0</v>
      </c>
      <c r="BL245" s="20" t="s">
        <v>147</v>
      </c>
      <c r="BM245" s="218" t="s">
        <v>926</v>
      </c>
    </row>
    <row r="246" s="2" customFormat="1">
      <c r="A246" s="41"/>
      <c r="B246" s="42"/>
      <c r="C246" s="43"/>
      <c r="D246" s="220" t="s">
        <v>149</v>
      </c>
      <c r="E246" s="43"/>
      <c r="F246" s="221" t="s">
        <v>463</v>
      </c>
      <c r="G246" s="43"/>
      <c r="H246" s="43"/>
      <c r="I246" s="222"/>
      <c r="J246" s="43"/>
      <c r="K246" s="43"/>
      <c r="L246" s="47"/>
      <c r="M246" s="223"/>
      <c r="N246" s="224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149</v>
      </c>
      <c r="AU246" s="20" t="s">
        <v>82</v>
      </c>
    </row>
    <row r="247" s="14" customFormat="1">
      <c r="A247" s="14"/>
      <c r="B247" s="236"/>
      <c r="C247" s="237"/>
      <c r="D247" s="227" t="s">
        <v>155</v>
      </c>
      <c r="E247" s="238" t="s">
        <v>19</v>
      </c>
      <c r="F247" s="239" t="s">
        <v>927</v>
      </c>
      <c r="G247" s="237"/>
      <c r="H247" s="240">
        <v>15.35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6" t="s">
        <v>155</v>
      </c>
      <c r="AU247" s="246" t="s">
        <v>82</v>
      </c>
      <c r="AV247" s="14" t="s">
        <v>82</v>
      </c>
      <c r="AW247" s="14" t="s">
        <v>33</v>
      </c>
      <c r="AX247" s="14" t="s">
        <v>80</v>
      </c>
      <c r="AY247" s="246" t="s">
        <v>140</v>
      </c>
    </row>
    <row r="248" s="2" customFormat="1" ht="16.5" customHeight="1">
      <c r="A248" s="41"/>
      <c r="B248" s="42"/>
      <c r="C248" s="207" t="s">
        <v>391</v>
      </c>
      <c r="D248" s="207" t="s">
        <v>142</v>
      </c>
      <c r="E248" s="208" t="s">
        <v>465</v>
      </c>
      <c r="F248" s="209" t="s">
        <v>466</v>
      </c>
      <c r="G248" s="210" t="s">
        <v>467</v>
      </c>
      <c r="H248" s="211">
        <v>1</v>
      </c>
      <c r="I248" s="212"/>
      <c r="J248" s="213">
        <f>ROUND(I248*H248,2)</f>
        <v>0</v>
      </c>
      <c r="K248" s="209" t="s">
        <v>19</v>
      </c>
      <c r="L248" s="47"/>
      <c r="M248" s="214" t="s">
        <v>19</v>
      </c>
      <c r="N248" s="215" t="s">
        <v>43</v>
      </c>
      <c r="O248" s="87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147</v>
      </c>
      <c r="AT248" s="218" t="s">
        <v>142</v>
      </c>
      <c r="AU248" s="218" t="s">
        <v>82</v>
      </c>
      <c r="AY248" s="20" t="s">
        <v>140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80</v>
      </c>
      <c r="BK248" s="219">
        <f>ROUND(I248*H248,2)</f>
        <v>0</v>
      </c>
      <c r="BL248" s="20" t="s">
        <v>147</v>
      </c>
      <c r="BM248" s="218" t="s">
        <v>928</v>
      </c>
    </row>
    <row r="249" s="13" customFormat="1">
      <c r="A249" s="13"/>
      <c r="B249" s="225"/>
      <c r="C249" s="226"/>
      <c r="D249" s="227" t="s">
        <v>155</v>
      </c>
      <c r="E249" s="228" t="s">
        <v>19</v>
      </c>
      <c r="F249" s="229" t="s">
        <v>469</v>
      </c>
      <c r="G249" s="226"/>
      <c r="H249" s="228" t="s">
        <v>19</v>
      </c>
      <c r="I249" s="230"/>
      <c r="J249" s="226"/>
      <c r="K249" s="226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155</v>
      </c>
      <c r="AU249" s="235" t="s">
        <v>82</v>
      </c>
      <c r="AV249" s="13" t="s">
        <v>80</v>
      </c>
      <c r="AW249" s="13" t="s">
        <v>33</v>
      </c>
      <c r="AX249" s="13" t="s">
        <v>72</v>
      </c>
      <c r="AY249" s="235" t="s">
        <v>140</v>
      </c>
    </row>
    <row r="250" s="13" customFormat="1">
      <c r="A250" s="13"/>
      <c r="B250" s="225"/>
      <c r="C250" s="226"/>
      <c r="D250" s="227" t="s">
        <v>155</v>
      </c>
      <c r="E250" s="228" t="s">
        <v>19</v>
      </c>
      <c r="F250" s="229" t="s">
        <v>470</v>
      </c>
      <c r="G250" s="226"/>
      <c r="H250" s="228" t="s">
        <v>19</v>
      </c>
      <c r="I250" s="230"/>
      <c r="J250" s="226"/>
      <c r="K250" s="226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155</v>
      </c>
      <c r="AU250" s="235" t="s">
        <v>82</v>
      </c>
      <c r="AV250" s="13" t="s">
        <v>80</v>
      </c>
      <c r="AW250" s="13" t="s">
        <v>33</v>
      </c>
      <c r="AX250" s="13" t="s">
        <v>72</v>
      </c>
      <c r="AY250" s="235" t="s">
        <v>140</v>
      </c>
    </row>
    <row r="251" s="14" customFormat="1">
      <c r="A251" s="14"/>
      <c r="B251" s="236"/>
      <c r="C251" s="237"/>
      <c r="D251" s="227" t="s">
        <v>155</v>
      </c>
      <c r="E251" s="238" t="s">
        <v>19</v>
      </c>
      <c r="F251" s="239" t="s">
        <v>80</v>
      </c>
      <c r="G251" s="237"/>
      <c r="H251" s="240">
        <v>1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6" t="s">
        <v>155</v>
      </c>
      <c r="AU251" s="246" t="s">
        <v>82</v>
      </c>
      <c r="AV251" s="14" t="s">
        <v>82</v>
      </c>
      <c r="AW251" s="14" t="s">
        <v>33</v>
      </c>
      <c r="AX251" s="14" t="s">
        <v>80</v>
      </c>
      <c r="AY251" s="246" t="s">
        <v>140</v>
      </c>
    </row>
    <row r="252" s="2" customFormat="1" ht="16.5" customHeight="1">
      <c r="A252" s="41"/>
      <c r="B252" s="42"/>
      <c r="C252" s="258" t="s">
        <v>396</v>
      </c>
      <c r="D252" s="258" t="s">
        <v>236</v>
      </c>
      <c r="E252" s="259" t="s">
        <v>472</v>
      </c>
      <c r="F252" s="260" t="s">
        <v>473</v>
      </c>
      <c r="G252" s="261" t="s">
        <v>380</v>
      </c>
      <c r="H252" s="262">
        <v>3</v>
      </c>
      <c r="I252" s="263"/>
      <c r="J252" s="264">
        <f>ROUND(I252*H252,2)</f>
        <v>0</v>
      </c>
      <c r="K252" s="260" t="s">
        <v>19</v>
      </c>
      <c r="L252" s="265"/>
      <c r="M252" s="266" t="s">
        <v>19</v>
      </c>
      <c r="N252" s="267" t="s">
        <v>43</v>
      </c>
      <c r="O252" s="87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198</v>
      </c>
      <c r="AT252" s="218" t="s">
        <v>236</v>
      </c>
      <c r="AU252" s="218" t="s">
        <v>82</v>
      </c>
      <c r="AY252" s="20" t="s">
        <v>140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20" t="s">
        <v>80</v>
      </c>
      <c r="BK252" s="219">
        <f>ROUND(I252*H252,2)</f>
        <v>0</v>
      </c>
      <c r="BL252" s="20" t="s">
        <v>147</v>
      </c>
      <c r="BM252" s="218" t="s">
        <v>929</v>
      </c>
    </row>
    <row r="253" s="2" customFormat="1" ht="16.5" customHeight="1">
      <c r="A253" s="41"/>
      <c r="B253" s="42"/>
      <c r="C253" s="258" t="s">
        <v>400</v>
      </c>
      <c r="D253" s="258" t="s">
        <v>236</v>
      </c>
      <c r="E253" s="259" t="s">
        <v>476</v>
      </c>
      <c r="F253" s="260" t="s">
        <v>477</v>
      </c>
      <c r="G253" s="261" t="s">
        <v>380</v>
      </c>
      <c r="H253" s="262">
        <v>1</v>
      </c>
      <c r="I253" s="263"/>
      <c r="J253" s="264">
        <f>ROUND(I253*H253,2)</f>
        <v>0</v>
      </c>
      <c r="K253" s="260" t="s">
        <v>19</v>
      </c>
      <c r="L253" s="265"/>
      <c r="M253" s="266" t="s">
        <v>19</v>
      </c>
      <c r="N253" s="267" t="s">
        <v>43</v>
      </c>
      <c r="O253" s="87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198</v>
      </c>
      <c r="AT253" s="218" t="s">
        <v>236</v>
      </c>
      <c r="AU253" s="218" t="s">
        <v>82</v>
      </c>
      <c r="AY253" s="20" t="s">
        <v>140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80</v>
      </c>
      <c r="BK253" s="219">
        <f>ROUND(I253*H253,2)</f>
        <v>0</v>
      </c>
      <c r="BL253" s="20" t="s">
        <v>147</v>
      </c>
      <c r="BM253" s="218" t="s">
        <v>930</v>
      </c>
    </row>
    <row r="254" s="2" customFormat="1" ht="16.5" customHeight="1">
      <c r="A254" s="41"/>
      <c r="B254" s="42"/>
      <c r="C254" s="258" t="s">
        <v>407</v>
      </c>
      <c r="D254" s="258" t="s">
        <v>236</v>
      </c>
      <c r="E254" s="259" t="s">
        <v>480</v>
      </c>
      <c r="F254" s="260" t="s">
        <v>481</v>
      </c>
      <c r="G254" s="261" t="s">
        <v>380</v>
      </c>
      <c r="H254" s="262">
        <v>1</v>
      </c>
      <c r="I254" s="263"/>
      <c r="J254" s="264">
        <f>ROUND(I254*H254,2)</f>
        <v>0</v>
      </c>
      <c r="K254" s="260" t="s">
        <v>19</v>
      </c>
      <c r="L254" s="265"/>
      <c r="M254" s="266" t="s">
        <v>19</v>
      </c>
      <c r="N254" s="267" t="s">
        <v>43</v>
      </c>
      <c r="O254" s="87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198</v>
      </c>
      <c r="AT254" s="218" t="s">
        <v>236</v>
      </c>
      <c r="AU254" s="218" t="s">
        <v>82</v>
      </c>
      <c r="AY254" s="20" t="s">
        <v>140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80</v>
      </c>
      <c r="BK254" s="219">
        <f>ROUND(I254*H254,2)</f>
        <v>0</v>
      </c>
      <c r="BL254" s="20" t="s">
        <v>147</v>
      </c>
      <c r="BM254" s="218" t="s">
        <v>931</v>
      </c>
    </row>
    <row r="255" s="2" customFormat="1" ht="21.75" customHeight="1">
      <c r="A255" s="41"/>
      <c r="B255" s="42"/>
      <c r="C255" s="258" t="s">
        <v>412</v>
      </c>
      <c r="D255" s="258" t="s">
        <v>236</v>
      </c>
      <c r="E255" s="259" t="s">
        <v>484</v>
      </c>
      <c r="F255" s="260" t="s">
        <v>485</v>
      </c>
      <c r="G255" s="261" t="s">
        <v>380</v>
      </c>
      <c r="H255" s="262">
        <v>1</v>
      </c>
      <c r="I255" s="263"/>
      <c r="J255" s="264">
        <f>ROUND(I255*H255,2)</f>
        <v>0</v>
      </c>
      <c r="K255" s="260" t="s">
        <v>19</v>
      </c>
      <c r="L255" s="265"/>
      <c r="M255" s="266" t="s">
        <v>19</v>
      </c>
      <c r="N255" s="267" t="s">
        <v>43</v>
      </c>
      <c r="O255" s="87"/>
      <c r="P255" s="216">
        <f>O255*H255</f>
        <v>0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198</v>
      </c>
      <c r="AT255" s="218" t="s">
        <v>236</v>
      </c>
      <c r="AU255" s="218" t="s">
        <v>82</v>
      </c>
      <c r="AY255" s="20" t="s">
        <v>140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20" t="s">
        <v>80</v>
      </c>
      <c r="BK255" s="219">
        <f>ROUND(I255*H255,2)</f>
        <v>0</v>
      </c>
      <c r="BL255" s="20" t="s">
        <v>147</v>
      </c>
      <c r="BM255" s="218" t="s">
        <v>932</v>
      </c>
    </row>
    <row r="256" s="12" customFormat="1" ht="22.8" customHeight="1">
      <c r="A256" s="12"/>
      <c r="B256" s="191"/>
      <c r="C256" s="192"/>
      <c r="D256" s="193" t="s">
        <v>71</v>
      </c>
      <c r="E256" s="205" t="s">
        <v>487</v>
      </c>
      <c r="F256" s="205" t="s">
        <v>488</v>
      </c>
      <c r="G256" s="192"/>
      <c r="H256" s="192"/>
      <c r="I256" s="195"/>
      <c r="J256" s="206">
        <f>BK256</f>
        <v>0</v>
      </c>
      <c r="K256" s="192"/>
      <c r="L256" s="197"/>
      <c r="M256" s="198"/>
      <c r="N256" s="199"/>
      <c r="O256" s="199"/>
      <c r="P256" s="200">
        <f>SUM(P257:P269)</f>
        <v>0</v>
      </c>
      <c r="Q256" s="199"/>
      <c r="R256" s="200">
        <f>SUM(R257:R269)</f>
        <v>0</v>
      </c>
      <c r="S256" s="199"/>
      <c r="T256" s="201">
        <f>SUM(T257:T269)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2" t="s">
        <v>80</v>
      </c>
      <c r="AT256" s="203" t="s">
        <v>71</v>
      </c>
      <c r="AU256" s="203" t="s">
        <v>80</v>
      </c>
      <c r="AY256" s="202" t="s">
        <v>140</v>
      </c>
      <c r="BK256" s="204">
        <f>SUM(BK257:BK269)</f>
        <v>0</v>
      </c>
    </row>
    <row r="257" s="2" customFormat="1" ht="24.15" customHeight="1">
      <c r="A257" s="41"/>
      <c r="B257" s="42"/>
      <c r="C257" s="207" t="s">
        <v>421</v>
      </c>
      <c r="D257" s="207" t="s">
        <v>142</v>
      </c>
      <c r="E257" s="208" t="s">
        <v>490</v>
      </c>
      <c r="F257" s="209" t="s">
        <v>491</v>
      </c>
      <c r="G257" s="210" t="s">
        <v>239</v>
      </c>
      <c r="H257" s="211">
        <v>5.2160000000000002</v>
      </c>
      <c r="I257" s="212"/>
      <c r="J257" s="213">
        <f>ROUND(I257*H257,2)</f>
        <v>0</v>
      </c>
      <c r="K257" s="209" t="s">
        <v>146</v>
      </c>
      <c r="L257" s="47"/>
      <c r="M257" s="214" t="s">
        <v>19</v>
      </c>
      <c r="N257" s="215" t="s">
        <v>43</v>
      </c>
      <c r="O257" s="87"/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147</v>
      </c>
      <c r="AT257" s="218" t="s">
        <v>142</v>
      </c>
      <c r="AU257" s="218" t="s">
        <v>82</v>
      </c>
      <c r="AY257" s="20" t="s">
        <v>140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20" t="s">
        <v>80</v>
      </c>
      <c r="BK257" s="219">
        <f>ROUND(I257*H257,2)</f>
        <v>0</v>
      </c>
      <c r="BL257" s="20" t="s">
        <v>147</v>
      </c>
      <c r="BM257" s="218" t="s">
        <v>933</v>
      </c>
    </row>
    <row r="258" s="2" customFormat="1">
      <c r="A258" s="41"/>
      <c r="B258" s="42"/>
      <c r="C258" s="43"/>
      <c r="D258" s="220" t="s">
        <v>149</v>
      </c>
      <c r="E258" s="43"/>
      <c r="F258" s="221" t="s">
        <v>493</v>
      </c>
      <c r="G258" s="43"/>
      <c r="H258" s="43"/>
      <c r="I258" s="222"/>
      <c r="J258" s="43"/>
      <c r="K258" s="43"/>
      <c r="L258" s="47"/>
      <c r="M258" s="223"/>
      <c r="N258" s="224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149</v>
      </c>
      <c r="AU258" s="20" t="s">
        <v>82</v>
      </c>
    </row>
    <row r="259" s="2" customFormat="1" ht="24.15" customHeight="1">
      <c r="A259" s="41"/>
      <c r="B259" s="42"/>
      <c r="C259" s="207" t="s">
        <v>426</v>
      </c>
      <c r="D259" s="207" t="s">
        <v>142</v>
      </c>
      <c r="E259" s="208" t="s">
        <v>495</v>
      </c>
      <c r="F259" s="209" t="s">
        <v>496</v>
      </c>
      <c r="G259" s="210" t="s">
        <v>239</v>
      </c>
      <c r="H259" s="211">
        <v>73.024000000000001</v>
      </c>
      <c r="I259" s="212"/>
      <c r="J259" s="213">
        <f>ROUND(I259*H259,2)</f>
        <v>0</v>
      </c>
      <c r="K259" s="209" t="s">
        <v>146</v>
      </c>
      <c r="L259" s="47"/>
      <c r="M259" s="214" t="s">
        <v>19</v>
      </c>
      <c r="N259" s="215" t="s">
        <v>43</v>
      </c>
      <c r="O259" s="87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8" t="s">
        <v>147</v>
      </c>
      <c r="AT259" s="218" t="s">
        <v>142</v>
      </c>
      <c r="AU259" s="218" t="s">
        <v>82</v>
      </c>
      <c r="AY259" s="20" t="s">
        <v>140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20" t="s">
        <v>80</v>
      </c>
      <c r="BK259" s="219">
        <f>ROUND(I259*H259,2)</f>
        <v>0</v>
      </c>
      <c r="BL259" s="20" t="s">
        <v>147</v>
      </c>
      <c r="BM259" s="218" t="s">
        <v>934</v>
      </c>
    </row>
    <row r="260" s="2" customFormat="1">
      <c r="A260" s="41"/>
      <c r="B260" s="42"/>
      <c r="C260" s="43"/>
      <c r="D260" s="220" t="s">
        <v>149</v>
      </c>
      <c r="E260" s="43"/>
      <c r="F260" s="221" t="s">
        <v>498</v>
      </c>
      <c r="G260" s="43"/>
      <c r="H260" s="43"/>
      <c r="I260" s="222"/>
      <c r="J260" s="43"/>
      <c r="K260" s="43"/>
      <c r="L260" s="47"/>
      <c r="M260" s="223"/>
      <c r="N260" s="22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149</v>
      </c>
      <c r="AU260" s="20" t="s">
        <v>82</v>
      </c>
    </row>
    <row r="261" s="14" customFormat="1">
      <c r="A261" s="14"/>
      <c r="B261" s="236"/>
      <c r="C261" s="237"/>
      <c r="D261" s="227" t="s">
        <v>155</v>
      </c>
      <c r="E261" s="238" t="s">
        <v>19</v>
      </c>
      <c r="F261" s="239" t="s">
        <v>935</v>
      </c>
      <c r="G261" s="237"/>
      <c r="H261" s="240">
        <v>73.024000000000001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6" t="s">
        <v>155</v>
      </c>
      <c r="AU261" s="246" t="s">
        <v>82</v>
      </c>
      <c r="AV261" s="14" t="s">
        <v>82</v>
      </c>
      <c r="AW261" s="14" t="s">
        <v>33</v>
      </c>
      <c r="AX261" s="14" t="s">
        <v>80</v>
      </c>
      <c r="AY261" s="246" t="s">
        <v>140</v>
      </c>
    </row>
    <row r="262" s="2" customFormat="1" ht="16.5" customHeight="1">
      <c r="A262" s="41"/>
      <c r="B262" s="42"/>
      <c r="C262" s="207" t="s">
        <v>431</v>
      </c>
      <c r="D262" s="207" t="s">
        <v>142</v>
      </c>
      <c r="E262" s="208" t="s">
        <v>501</v>
      </c>
      <c r="F262" s="209" t="s">
        <v>502</v>
      </c>
      <c r="G262" s="210" t="s">
        <v>239</v>
      </c>
      <c r="H262" s="211">
        <v>5.2160000000000002</v>
      </c>
      <c r="I262" s="212"/>
      <c r="J262" s="213">
        <f>ROUND(I262*H262,2)</f>
        <v>0</v>
      </c>
      <c r="K262" s="209" t="s">
        <v>146</v>
      </c>
      <c r="L262" s="47"/>
      <c r="M262" s="214" t="s">
        <v>19</v>
      </c>
      <c r="N262" s="215" t="s">
        <v>43</v>
      </c>
      <c r="O262" s="87"/>
      <c r="P262" s="216">
        <f>O262*H262</f>
        <v>0</v>
      </c>
      <c r="Q262" s="216">
        <v>0</v>
      </c>
      <c r="R262" s="216">
        <f>Q262*H262</f>
        <v>0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147</v>
      </c>
      <c r="AT262" s="218" t="s">
        <v>142</v>
      </c>
      <c r="AU262" s="218" t="s">
        <v>82</v>
      </c>
      <c r="AY262" s="20" t="s">
        <v>140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80</v>
      </c>
      <c r="BK262" s="219">
        <f>ROUND(I262*H262,2)</f>
        <v>0</v>
      </c>
      <c r="BL262" s="20" t="s">
        <v>147</v>
      </c>
      <c r="BM262" s="218" t="s">
        <v>936</v>
      </c>
    </row>
    <row r="263" s="2" customFormat="1">
      <c r="A263" s="41"/>
      <c r="B263" s="42"/>
      <c r="C263" s="43"/>
      <c r="D263" s="220" t="s">
        <v>149</v>
      </c>
      <c r="E263" s="43"/>
      <c r="F263" s="221" t="s">
        <v>504</v>
      </c>
      <c r="G263" s="43"/>
      <c r="H263" s="43"/>
      <c r="I263" s="222"/>
      <c r="J263" s="43"/>
      <c r="K263" s="43"/>
      <c r="L263" s="47"/>
      <c r="M263" s="223"/>
      <c r="N263" s="22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149</v>
      </c>
      <c r="AU263" s="20" t="s">
        <v>82</v>
      </c>
    </row>
    <row r="264" s="2" customFormat="1" ht="24.15" customHeight="1">
      <c r="A264" s="41"/>
      <c r="B264" s="42"/>
      <c r="C264" s="207" t="s">
        <v>436</v>
      </c>
      <c r="D264" s="207" t="s">
        <v>142</v>
      </c>
      <c r="E264" s="208" t="s">
        <v>506</v>
      </c>
      <c r="F264" s="209" t="s">
        <v>507</v>
      </c>
      <c r="G264" s="210" t="s">
        <v>239</v>
      </c>
      <c r="H264" s="211">
        <v>2.9729999999999999</v>
      </c>
      <c r="I264" s="212"/>
      <c r="J264" s="213">
        <f>ROUND(I264*H264,2)</f>
        <v>0</v>
      </c>
      <c r="K264" s="209" t="s">
        <v>146</v>
      </c>
      <c r="L264" s="47"/>
      <c r="M264" s="214" t="s">
        <v>19</v>
      </c>
      <c r="N264" s="215" t="s">
        <v>43</v>
      </c>
      <c r="O264" s="87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147</v>
      </c>
      <c r="AT264" s="218" t="s">
        <v>142</v>
      </c>
      <c r="AU264" s="218" t="s">
        <v>82</v>
      </c>
      <c r="AY264" s="20" t="s">
        <v>140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80</v>
      </c>
      <c r="BK264" s="219">
        <f>ROUND(I264*H264,2)</f>
        <v>0</v>
      </c>
      <c r="BL264" s="20" t="s">
        <v>147</v>
      </c>
      <c r="BM264" s="218" t="s">
        <v>937</v>
      </c>
    </row>
    <row r="265" s="2" customFormat="1">
      <c r="A265" s="41"/>
      <c r="B265" s="42"/>
      <c r="C265" s="43"/>
      <c r="D265" s="220" t="s">
        <v>149</v>
      </c>
      <c r="E265" s="43"/>
      <c r="F265" s="221" t="s">
        <v>509</v>
      </c>
      <c r="G265" s="43"/>
      <c r="H265" s="43"/>
      <c r="I265" s="222"/>
      <c r="J265" s="43"/>
      <c r="K265" s="43"/>
      <c r="L265" s="47"/>
      <c r="M265" s="223"/>
      <c r="N265" s="22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149</v>
      </c>
      <c r="AU265" s="20" t="s">
        <v>82</v>
      </c>
    </row>
    <row r="266" s="14" customFormat="1">
      <c r="A266" s="14"/>
      <c r="B266" s="236"/>
      <c r="C266" s="237"/>
      <c r="D266" s="227" t="s">
        <v>155</v>
      </c>
      <c r="E266" s="238" t="s">
        <v>19</v>
      </c>
      <c r="F266" s="239" t="s">
        <v>938</v>
      </c>
      <c r="G266" s="237"/>
      <c r="H266" s="240">
        <v>2.9729999999999999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6" t="s">
        <v>155</v>
      </c>
      <c r="AU266" s="246" t="s">
        <v>82</v>
      </c>
      <c r="AV266" s="14" t="s">
        <v>82</v>
      </c>
      <c r="AW266" s="14" t="s">
        <v>33</v>
      </c>
      <c r="AX266" s="14" t="s">
        <v>80</v>
      </c>
      <c r="AY266" s="246" t="s">
        <v>140</v>
      </c>
    </row>
    <row r="267" s="2" customFormat="1" ht="24.15" customHeight="1">
      <c r="A267" s="41"/>
      <c r="B267" s="42"/>
      <c r="C267" s="207" t="s">
        <v>443</v>
      </c>
      <c r="D267" s="207" t="s">
        <v>142</v>
      </c>
      <c r="E267" s="208" t="s">
        <v>517</v>
      </c>
      <c r="F267" s="209" t="s">
        <v>518</v>
      </c>
      <c r="G267" s="210" t="s">
        <v>239</v>
      </c>
      <c r="H267" s="211">
        <v>2.2440000000000002</v>
      </c>
      <c r="I267" s="212"/>
      <c r="J267" s="213">
        <f>ROUND(I267*H267,2)</f>
        <v>0</v>
      </c>
      <c r="K267" s="209" t="s">
        <v>146</v>
      </c>
      <c r="L267" s="47"/>
      <c r="M267" s="214" t="s">
        <v>19</v>
      </c>
      <c r="N267" s="215" t="s">
        <v>43</v>
      </c>
      <c r="O267" s="87"/>
      <c r="P267" s="216">
        <f>O267*H267</f>
        <v>0</v>
      </c>
      <c r="Q267" s="216">
        <v>0</v>
      </c>
      <c r="R267" s="216">
        <f>Q267*H267</f>
        <v>0</v>
      </c>
      <c r="S267" s="216">
        <v>0</v>
      </c>
      <c r="T267" s="21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8" t="s">
        <v>147</v>
      </c>
      <c r="AT267" s="218" t="s">
        <v>142</v>
      </c>
      <c r="AU267" s="218" t="s">
        <v>82</v>
      </c>
      <c r="AY267" s="20" t="s">
        <v>140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20" t="s">
        <v>80</v>
      </c>
      <c r="BK267" s="219">
        <f>ROUND(I267*H267,2)</f>
        <v>0</v>
      </c>
      <c r="BL267" s="20" t="s">
        <v>147</v>
      </c>
      <c r="BM267" s="218" t="s">
        <v>939</v>
      </c>
    </row>
    <row r="268" s="2" customFormat="1">
      <c r="A268" s="41"/>
      <c r="B268" s="42"/>
      <c r="C268" s="43"/>
      <c r="D268" s="220" t="s">
        <v>149</v>
      </c>
      <c r="E268" s="43"/>
      <c r="F268" s="221" t="s">
        <v>520</v>
      </c>
      <c r="G268" s="43"/>
      <c r="H268" s="43"/>
      <c r="I268" s="222"/>
      <c r="J268" s="43"/>
      <c r="K268" s="43"/>
      <c r="L268" s="47"/>
      <c r="M268" s="223"/>
      <c r="N268" s="224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149</v>
      </c>
      <c r="AU268" s="20" t="s">
        <v>82</v>
      </c>
    </row>
    <row r="269" s="14" customFormat="1">
      <c r="A269" s="14"/>
      <c r="B269" s="236"/>
      <c r="C269" s="237"/>
      <c r="D269" s="227" t="s">
        <v>155</v>
      </c>
      <c r="E269" s="238" t="s">
        <v>19</v>
      </c>
      <c r="F269" s="239" t="s">
        <v>940</v>
      </c>
      <c r="G269" s="237"/>
      <c r="H269" s="240">
        <v>2.2440000000000002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6" t="s">
        <v>155</v>
      </c>
      <c r="AU269" s="246" t="s">
        <v>82</v>
      </c>
      <c r="AV269" s="14" t="s">
        <v>82</v>
      </c>
      <c r="AW269" s="14" t="s">
        <v>33</v>
      </c>
      <c r="AX269" s="14" t="s">
        <v>80</v>
      </c>
      <c r="AY269" s="246" t="s">
        <v>140</v>
      </c>
    </row>
    <row r="270" s="12" customFormat="1" ht="22.8" customHeight="1">
      <c r="A270" s="12"/>
      <c r="B270" s="191"/>
      <c r="C270" s="192"/>
      <c r="D270" s="193" t="s">
        <v>71</v>
      </c>
      <c r="E270" s="205" t="s">
        <v>522</v>
      </c>
      <c r="F270" s="205" t="s">
        <v>523</v>
      </c>
      <c r="G270" s="192"/>
      <c r="H270" s="192"/>
      <c r="I270" s="195"/>
      <c r="J270" s="206">
        <f>BK270</f>
        <v>0</v>
      </c>
      <c r="K270" s="192"/>
      <c r="L270" s="197"/>
      <c r="M270" s="198"/>
      <c r="N270" s="199"/>
      <c r="O270" s="199"/>
      <c r="P270" s="200">
        <f>SUM(P271:P272)</f>
        <v>0</v>
      </c>
      <c r="Q270" s="199"/>
      <c r="R270" s="200">
        <f>SUM(R271:R272)</f>
        <v>0</v>
      </c>
      <c r="S270" s="199"/>
      <c r="T270" s="201">
        <f>SUM(T271:T272)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2" t="s">
        <v>80</v>
      </c>
      <c r="AT270" s="203" t="s">
        <v>71</v>
      </c>
      <c r="AU270" s="203" t="s">
        <v>80</v>
      </c>
      <c r="AY270" s="202" t="s">
        <v>140</v>
      </c>
      <c r="BK270" s="204">
        <f>SUM(BK271:BK272)</f>
        <v>0</v>
      </c>
    </row>
    <row r="271" s="2" customFormat="1" ht="24.15" customHeight="1">
      <c r="A271" s="41"/>
      <c r="B271" s="42"/>
      <c r="C271" s="207" t="s">
        <v>448</v>
      </c>
      <c r="D271" s="207" t="s">
        <v>142</v>
      </c>
      <c r="E271" s="208" t="s">
        <v>525</v>
      </c>
      <c r="F271" s="209" t="s">
        <v>526</v>
      </c>
      <c r="G271" s="210" t="s">
        <v>239</v>
      </c>
      <c r="H271" s="211">
        <v>158.90899999999999</v>
      </c>
      <c r="I271" s="212"/>
      <c r="J271" s="213">
        <f>ROUND(I271*H271,2)</f>
        <v>0</v>
      </c>
      <c r="K271" s="209" t="s">
        <v>146</v>
      </c>
      <c r="L271" s="47"/>
      <c r="M271" s="214" t="s">
        <v>19</v>
      </c>
      <c r="N271" s="215" t="s">
        <v>43</v>
      </c>
      <c r="O271" s="87"/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147</v>
      </c>
      <c r="AT271" s="218" t="s">
        <v>142</v>
      </c>
      <c r="AU271" s="218" t="s">
        <v>82</v>
      </c>
      <c r="AY271" s="20" t="s">
        <v>140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80</v>
      </c>
      <c r="BK271" s="219">
        <f>ROUND(I271*H271,2)</f>
        <v>0</v>
      </c>
      <c r="BL271" s="20" t="s">
        <v>147</v>
      </c>
      <c r="BM271" s="218" t="s">
        <v>941</v>
      </c>
    </row>
    <row r="272" s="2" customFormat="1">
      <c r="A272" s="41"/>
      <c r="B272" s="42"/>
      <c r="C272" s="43"/>
      <c r="D272" s="220" t="s">
        <v>149</v>
      </c>
      <c r="E272" s="43"/>
      <c r="F272" s="221" t="s">
        <v>528</v>
      </c>
      <c r="G272" s="43"/>
      <c r="H272" s="43"/>
      <c r="I272" s="222"/>
      <c r="J272" s="43"/>
      <c r="K272" s="43"/>
      <c r="L272" s="47"/>
      <c r="M272" s="223"/>
      <c r="N272" s="224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149</v>
      </c>
      <c r="AU272" s="20" t="s">
        <v>82</v>
      </c>
    </row>
    <row r="273" s="12" customFormat="1" ht="25.92" customHeight="1">
      <c r="A273" s="12"/>
      <c r="B273" s="191"/>
      <c r="C273" s="192"/>
      <c r="D273" s="193" t="s">
        <v>71</v>
      </c>
      <c r="E273" s="194" t="s">
        <v>236</v>
      </c>
      <c r="F273" s="194" t="s">
        <v>942</v>
      </c>
      <c r="G273" s="192"/>
      <c r="H273" s="192"/>
      <c r="I273" s="195"/>
      <c r="J273" s="196">
        <f>BK273</f>
        <v>0</v>
      </c>
      <c r="K273" s="192"/>
      <c r="L273" s="197"/>
      <c r="M273" s="198"/>
      <c r="N273" s="199"/>
      <c r="O273" s="199"/>
      <c r="P273" s="200">
        <f>P274+P289</f>
        <v>0</v>
      </c>
      <c r="Q273" s="199"/>
      <c r="R273" s="200">
        <f>R274+R289</f>
        <v>0.029960000000000001</v>
      </c>
      <c r="S273" s="199"/>
      <c r="T273" s="201">
        <f>T274+T289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2" t="s">
        <v>158</v>
      </c>
      <c r="AT273" s="203" t="s">
        <v>71</v>
      </c>
      <c r="AU273" s="203" t="s">
        <v>72</v>
      </c>
      <c r="AY273" s="202" t="s">
        <v>140</v>
      </c>
      <c r="BK273" s="204">
        <f>BK274+BK289</f>
        <v>0</v>
      </c>
    </row>
    <row r="274" s="12" customFormat="1" ht="22.8" customHeight="1">
      <c r="A274" s="12"/>
      <c r="B274" s="191"/>
      <c r="C274" s="192"/>
      <c r="D274" s="193" t="s">
        <v>71</v>
      </c>
      <c r="E274" s="205" t="s">
        <v>943</v>
      </c>
      <c r="F274" s="205" t="s">
        <v>944</v>
      </c>
      <c r="G274" s="192"/>
      <c r="H274" s="192"/>
      <c r="I274" s="195"/>
      <c r="J274" s="206">
        <f>BK274</f>
        <v>0</v>
      </c>
      <c r="K274" s="192"/>
      <c r="L274" s="197"/>
      <c r="M274" s="198"/>
      <c r="N274" s="199"/>
      <c r="O274" s="199"/>
      <c r="P274" s="200">
        <f>SUM(P275:P288)</f>
        <v>0</v>
      </c>
      <c r="Q274" s="199"/>
      <c r="R274" s="200">
        <f>SUM(R275:R288)</f>
        <v>0.028000000000000001</v>
      </c>
      <c r="S274" s="199"/>
      <c r="T274" s="201">
        <f>SUM(T275:T288)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2" t="s">
        <v>158</v>
      </c>
      <c r="AT274" s="203" t="s">
        <v>71</v>
      </c>
      <c r="AU274" s="203" t="s">
        <v>80</v>
      </c>
      <c r="AY274" s="202" t="s">
        <v>140</v>
      </c>
      <c r="BK274" s="204">
        <f>SUM(BK275:BK288)</f>
        <v>0</v>
      </c>
    </row>
    <row r="275" s="2" customFormat="1" ht="16.5" customHeight="1">
      <c r="A275" s="41"/>
      <c r="B275" s="42"/>
      <c r="C275" s="207" t="s">
        <v>453</v>
      </c>
      <c r="D275" s="207" t="s">
        <v>142</v>
      </c>
      <c r="E275" s="208" t="s">
        <v>945</v>
      </c>
      <c r="F275" s="209" t="s">
        <v>946</v>
      </c>
      <c r="G275" s="210" t="s">
        <v>380</v>
      </c>
      <c r="H275" s="211">
        <v>2</v>
      </c>
      <c r="I275" s="212"/>
      <c r="J275" s="213">
        <f>ROUND(I275*H275,2)</f>
        <v>0</v>
      </c>
      <c r="K275" s="209" t="s">
        <v>146</v>
      </c>
      <c r="L275" s="47"/>
      <c r="M275" s="214" t="s">
        <v>19</v>
      </c>
      <c r="N275" s="215" t="s">
        <v>43</v>
      </c>
      <c r="O275" s="87"/>
      <c r="P275" s="216">
        <f>O275*H275</f>
        <v>0</v>
      </c>
      <c r="Q275" s="216">
        <v>0</v>
      </c>
      <c r="R275" s="216">
        <f>Q275*H275</f>
        <v>0</v>
      </c>
      <c r="S275" s="216">
        <v>0</v>
      </c>
      <c r="T275" s="21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8" t="s">
        <v>516</v>
      </c>
      <c r="AT275" s="218" t="s">
        <v>142</v>
      </c>
      <c r="AU275" s="218" t="s">
        <v>82</v>
      </c>
      <c r="AY275" s="20" t="s">
        <v>140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20" t="s">
        <v>80</v>
      </c>
      <c r="BK275" s="219">
        <f>ROUND(I275*H275,2)</f>
        <v>0</v>
      </c>
      <c r="BL275" s="20" t="s">
        <v>516</v>
      </c>
      <c r="BM275" s="218" t="s">
        <v>947</v>
      </c>
    </row>
    <row r="276" s="2" customFormat="1">
      <c r="A276" s="41"/>
      <c r="B276" s="42"/>
      <c r="C276" s="43"/>
      <c r="D276" s="220" t="s">
        <v>149</v>
      </c>
      <c r="E276" s="43"/>
      <c r="F276" s="221" t="s">
        <v>948</v>
      </c>
      <c r="G276" s="43"/>
      <c r="H276" s="43"/>
      <c r="I276" s="222"/>
      <c r="J276" s="43"/>
      <c r="K276" s="43"/>
      <c r="L276" s="47"/>
      <c r="M276" s="223"/>
      <c r="N276" s="224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149</v>
      </c>
      <c r="AU276" s="20" t="s">
        <v>82</v>
      </c>
    </row>
    <row r="277" s="2" customFormat="1" ht="24.15" customHeight="1">
      <c r="A277" s="41"/>
      <c r="B277" s="42"/>
      <c r="C277" s="207" t="s">
        <v>459</v>
      </c>
      <c r="D277" s="207" t="s">
        <v>142</v>
      </c>
      <c r="E277" s="208" t="s">
        <v>949</v>
      </c>
      <c r="F277" s="209" t="s">
        <v>950</v>
      </c>
      <c r="G277" s="210" t="s">
        <v>172</v>
      </c>
      <c r="H277" s="211">
        <v>28</v>
      </c>
      <c r="I277" s="212"/>
      <c r="J277" s="213">
        <f>ROUND(I277*H277,2)</f>
        <v>0</v>
      </c>
      <c r="K277" s="209" t="s">
        <v>146</v>
      </c>
      <c r="L277" s="47"/>
      <c r="M277" s="214" t="s">
        <v>19</v>
      </c>
      <c r="N277" s="215" t="s">
        <v>43</v>
      </c>
      <c r="O277" s="87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516</v>
      </c>
      <c r="AT277" s="218" t="s">
        <v>142</v>
      </c>
      <c r="AU277" s="218" t="s">
        <v>82</v>
      </c>
      <c r="AY277" s="20" t="s">
        <v>140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20" t="s">
        <v>80</v>
      </c>
      <c r="BK277" s="219">
        <f>ROUND(I277*H277,2)</f>
        <v>0</v>
      </c>
      <c r="BL277" s="20" t="s">
        <v>516</v>
      </c>
      <c r="BM277" s="218" t="s">
        <v>951</v>
      </c>
    </row>
    <row r="278" s="2" customFormat="1">
      <c r="A278" s="41"/>
      <c r="B278" s="42"/>
      <c r="C278" s="43"/>
      <c r="D278" s="220" t="s">
        <v>149</v>
      </c>
      <c r="E278" s="43"/>
      <c r="F278" s="221" t="s">
        <v>952</v>
      </c>
      <c r="G278" s="43"/>
      <c r="H278" s="43"/>
      <c r="I278" s="222"/>
      <c r="J278" s="43"/>
      <c r="K278" s="43"/>
      <c r="L278" s="47"/>
      <c r="M278" s="223"/>
      <c r="N278" s="224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149</v>
      </c>
      <c r="AU278" s="20" t="s">
        <v>82</v>
      </c>
    </row>
    <row r="279" s="2" customFormat="1" ht="16.5" customHeight="1">
      <c r="A279" s="41"/>
      <c r="B279" s="42"/>
      <c r="C279" s="258" t="s">
        <v>164</v>
      </c>
      <c r="D279" s="258" t="s">
        <v>236</v>
      </c>
      <c r="E279" s="259" t="s">
        <v>953</v>
      </c>
      <c r="F279" s="260" t="s">
        <v>954</v>
      </c>
      <c r="G279" s="261" t="s">
        <v>277</v>
      </c>
      <c r="H279" s="262">
        <v>28</v>
      </c>
      <c r="I279" s="263"/>
      <c r="J279" s="264">
        <f>ROUND(I279*H279,2)</f>
        <v>0</v>
      </c>
      <c r="K279" s="260" t="s">
        <v>146</v>
      </c>
      <c r="L279" s="265"/>
      <c r="M279" s="266" t="s">
        <v>19</v>
      </c>
      <c r="N279" s="267" t="s">
        <v>43</v>
      </c>
      <c r="O279" s="87"/>
      <c r="P279" s="216">
        <f>O279*H279</f>
        <v>0</v>
      </c>
      <c r="Q279" s="216">
        <v>0.001</v>
      </c>
      <c r="R279" s="216">
        <f>Q279*H279</f>
        <v>0.028000000000000001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955</v>
      </c>
      <c r="AT279" s="218" t="s">
        <v>236</v>
      </c>
      <c r="AU279" s="218" t="s">
        <v>82</v>
      </c>
      <c r="AY279" s="20" t="s">
        <v>140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20" t="s">
        <v>80</v>
      </c>
      <c r="BK279" s="219">
        <f>ROUND(I279*H279,2)</f>
        <v>0</v>
      </c>
      <c r="BL279" s="20" t="s">
        <v>955</v>
      </c>
      <c r="BM279" s="218" t="s">
        <v>956</v>
      </c>
    </row>
    <row r="280" s="2" customFormat="1" ht="37.8" customHeight="1">
      <c r="A280" s="41"/>
      <c r="B280" s="42"/>
      <c r="C280" s="207" t="s">
        <v>471</v>
      </c>
      <c r="D280" s="207" t="s">
        <v>142</v>
      </c>
      <c r="E280" s="208" t="s">
        <v>957</v>
      </c>
      <c r="F280" s="209" t="s">
        <v>958</v>
      </c>
      <c r="G280" s="210" t="s">
        <v>172</v>
      </c>
      <c r="H280" s="211">
        <v>28</v>
      </c>
      <c r="I280" s="212"/>
      <c r="J280" s="213">
        <f>ROUND(I280*H280,2)</f>
        <v>0</v>
      </c>
      <c r="K280" s="209" t="s">
        <v>146</v>
      </c>
      <c r="L280" s="47"/>
      <c r="M280" s="214" t="s">
        <v>19</v>
      </c>
      <c r="N280" s="215" t="s">
        <v>43</v>
      </c>
      <c r="O280" s="87"/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8" t="s">
        <v>516</v>
      </c>
      <c r="AT280" s="218" t="s">
        <v>142</v>
      </c>
      <c r="AU280" s="218" t="s">
        <v>82</v>
      </c>
      <c r="AY280" s="20" t="s">
        <v>140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20" t="s">
        <v>80</v>
      </c>
      <c r="BK280" s="219">
        <f>ROUND(I280*H280,2)</f>
        <v>0</v>
      </c>
      <c r="BL280" s="20" t="s">
        <v>516</v>
      </c>
      <c r="BM280" s="218" t="s">
        <v>959</v>
      </c>
    </row>
    <row r="281" s="2" customFormat="1">
      <c r="A281" s="41"/>
      <c r="B281" s="42"/>
      <c r="C281" s="43"/>
      <c r="D281" s="220" t="s">
        <v>149</v>
      </c>
      <c r="E281" s="43"/>
      <c r="F281" s="221" t="s">
        <v>960</v>
      </c>
      <c r="G281" s="43"/>
      <c r="H281" s="43"/>
      <c r="I281" s="222"/>
      <c r="J281" s="43"/>
      <c r="K281" s="43"/>
      <c r="L281" s="47"/>
      <c r="M281" s="223"/>
      <c r="N281" s="224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149</v>
      </c>
      <c r="AU281" s="20" t="s">
        <v>82</v>
      </c>
    </row>
    <row r="282" s="14" customFormat="1">
      <c r="A282" s="14"/>
      <c r="B282" s="236"/>
      <c r="C282" s="237"/>
      <c r="D282" s="227" t="s">
        <v>155</v>
      </c>
      <c r="E282" s="238" t="s">
        <v>19</v>
      </c>
      <c r="F282" s="239" t="s">
        <v>324</v>
      </c>
      <c r="G282" s="237"/>
      <c r="H282" s="240">
        <v>28</v>
      </c>
      <c r="I282" s="241"/>
      <c r="J282" s="237"/>
      <c r="K282" s="237"/>
      <c r="L282" s="242"/>
      <c r="M282" s="243"/>
      <c r="N282" s="244"/>
      <c r="O282" s="244"/>
      <c r="P282" s="244"/>
      <c r="Q282" s="244"/>
      <c r="R282" s="244"/>
      <c r="S282" s="244"/>
      <c r="T282" s="24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6" t="s">
        <v>155</v>
      </c>
      <c r="AU282" s="246" t="s">
        <v>82</v>
      </c>
      <c r="AV282" s="14" t="s">
        <v>82</v>
      </c>
      <c r="AW282" s="14" t="s">
        <v>33</v>
      </c>
      <c r="AX282" s="14" t="s">
        <v>80</v>
      </c>
      <c r="AY282" s="246" t="s">
        <v>140</v>
      </c>
    </row>
    <row r="283" s="2" customFormat="1" ht="16.5" customHeight="1">
      <c r="A283" s="41"/>
      <c r="B283" s="42"/>
      <c r="C283" s="258" t="s">
        <v>475</v>
      </c>
      <c r="D283" s="258" t="s">
        <v>236</v>
      </c>
      <c r="E283" s="259" t="s">
        <v>961</v>
      </c>
      <c r="F283" s="260" t="s">
        <v>962</v>
      </c>
      <c r="G283" s="261" t="s">
        <v>172</v>
      </c>
      <c r="H283" s="262">
        <v>30.800000000000001</v>
      </c>
      <c r="I283" s="263"/>
      <c r="J283" s="264">
        <f>ROUND(I283*H283,2)</f>
        <v>0</v>
      </c>
      <c r="K283" s="260" t="s">
        <v>19</v>
      </c>
      <c r="L283" s="265"/>
      <c r="M283" s="266" t="s">
        <v>19</v>
      </c>
      <c r="N283" s="267" t="s">
        <v>43</v>
      </c>
      <c r="O283" s="87"/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8" t="s">
        <v>963</v>
      </c>
      <c r="AT283" s="218" t="s">
        <v>236</v>
      </c>
      <c r="AU283" s="218" t="s">
        <v>82</v>
      </c>
      <c r="AY283" s="20" t="s">
        <v>140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20" t="s">
        <v>80</v>
      </c>
      <c r="BK283" s="219">
        <f>ROUND(I283*H283,2)</f>
        <v>0</v>
      </c>
      <c r="BL283" s="20" t="s">
        <v>516</v>
      </c>
      <c r="BM283" s="218" t="s">
        <v>964</v>
      </c>
    </row>
    <row r="284" s="14" customFormat="1">
      <c r="A284" s="14"/>
      <c r="B284" s="236"/>
      <c r="C284" s="237"/>
      <c r="D284" s="227" t="s">
        <v>155</v>
      </c>
      <c r="E284" s="238" t="s">
        <v>19</v>
      </c>
      <c r="F284" s="239" t="s">
        <v>965</v>
      </c>
      <c r="G284" s="237"/>
      <c r="H284" s="240">
        <v>30.800000000000001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6" t="s">
        <v>155</v>
      </c>
      <c r="AU284" s="246" t="s">
        <v>82</v>
      </c>
      <c r="AV284" s="14" t="s">
        <v>82</v>
      </c>
      <c r="AW284" s="14" t="s">
        <v>33</v>
      </c>
      <c r="AX284" s="14" t="s">
        <v>80</v>
      </c>
      <c r="AY284" s="246" t="s">
        <v>140</v>
      </c>
    </row>
    <row r="285" s="2" customFormat="1" ht="16.5" customHeight="1">
      <c r="A285" s="41"/>
      <c r="B285" s="42"/>
      <c r="C285" s="207" t="s">
        <v>479</v>
      </c>
      <c r="D285" s="207" t="s">
        <v>142</v>
      </c>
      <c r="E285" s="208" t="s">
        <v>966</v>
      </c>
      <c r="F285" s="209" t="s">
        <v>967</v>
      </c>
      <c r="G285" s="210" t="s">
        <v>380</v>
      </c>
      <c r="H285" s="211">
        <v>2</v>
      </c>
      <c r="I285" s="212"/>
      <c r="J285" s="213">
        <f>ROUND(I285*H285,2)</f>
        <v>0</v>
      </c>
      <c r="K285" s="209" t="s">
        <v>146</v>
      </c>
      <c r="L285" s="47"/>
      <c r="M285" s="214" t="s">
        <v>19</v>
      </c>
      <c r="N285" s="215" t="s">
        <v>43</v>
      </c>
      <c r="O285" s="87"/>
      <c r="P285" s="216">
        <f>O285*H285</f>
        <v>0</v>
      </c>
      <c r="Q285" s="216">
        <v>0</v>
      </c>
      <c r="R285" s="216">
        <f>Q285*H285</f>
        <v>0</v>
      </c>
      <c r="S285" s="216">
        <v>0</v>
      </c>
      <c r="T285" s="21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8" t="s">
        <v>516</v>
      </c>
      <c r="AT285" s="218" t="s">
        <v>142</v>
      </c>
      <c r="AU285" s="218" t="s">
        <v>82</v>
      </c>
      <c r="AY285" s="20" t="s">
        <v>140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20" t="s">
        <v>80</v>
      </c>
      <c r="BK285" s="219">
        <f>ROUND(I285*H285,2)</f>
        <v>0</v>
      </c>
      <c r="BL285" s="20" t="s">
        <v>516</v>
      </c>
      <c r="BM285" s="218" t="s">
        <v>968</v>
      </c>
    </row>
    <row r="286" s="2" customFormat="1">
      <c r="A286" s="41"/>
      <c r="B286" s="42"/>
      <c r="C286" s="43"/>
      <c r="D286" s="220" t="s">
        <v>149</v>
      </c>
      <c r="E286" s="43"/>
      <c r="F286" s="221" t="s">
        <v>969</v>
      </c>
      <c r="G286" s="43"/>
      <c r="H286" s="43"/>
      <c r="I286" s="222"/>
      <c r="J286" s="43"/>
      <c r="K286" s="43"/>
      <c r="L286" s="47"/>
      <c r="M286" s="223"/>
      <c r="N286" s="224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149</v>
      </c>
      <c r="AU286" s="20" t="s">
        <v>82</v>
      </c>
    </row>
    <row r="287" s="2" customFormat="1" ht="24.15" customHeight="1">
      <c r="A287" s="41"/>
      <c r="B287" s="42"/>
      <c r="C287" s="207" t="s">
        <v>483</v>
      </c>
      <c r="D287" s="207" t="s">
        <v>142</v>
      </c>
      <c r="E287" s="208" t="s">
        <v>970</v>
      </c>
      <c r="F287" s="209" t="s">
        <v>971</v>
      </c>
      <c r="G287" s="210" t="s">
        <v>380</v>
      </c>
      <c r="H287" s="211">
        <v>8</v>
      </c>
      <c r="I287" s="212"/>
      <c r="J287" s="213">
        <f>ROUND(I287*H287,2)</f>
        <v>0</v>
      </c>
      <c r="K287" s="209" t="s">
        <v>146</v>
      </c>
      <c r="L287" s="47"/>
      <c r="M287" s="214" t="s">
        <v>19</v>
      </c>
      <c r="N287" s="215" t="s">
        <v>43</v>
      </c>
      <c r="O287" s="87"/>
      <c r="P287" s="216">
        <f>O287*H287</f>
        <v>0</v>
      </c>
      <c r="Q287" s="216">
        <v>0</v>
      </c>
      <c r="R287" s="216">
        <f>Q287*H287</f>
        <v>0</v>
      </c>
      <c r="S287" s="216">
        <v>0</v>
      </c>
      <c r="T287" s="217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8" t="s">
        <v>249</v>
      </c>
      <c r="AT287" s="218" t="s">
        <v>142</v>
      </c>
      <c r="AU287" s="218" t="s">
        <v>82</v>
      </c>
      <c r="AY287" s="20" t="s">
        <v>140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20" t="s">
        <v>80</v>
      </c>
      <c r="BK287" s="219">
        <f>ROUND(I287*H287,2)</f>
        <v>0</v>
      </c>
      <c r="BL287" s="20" t="s">
        <v>249</v>
      </c>
      <c r="BM287" s="218" t="s">
        <v>972</v>
      </c>
    </row>
    <row r="288" s="2" customFormat="1">
      <c r="A288" s="41"/>
      <c r="B288" s="42"/>
      <c r="C288" s="43"/>
      <c r="D288" s="220" t="s">
        <v>149</v>
      </c>
      <c r="E288" s="43"/>
      <c r="F288" s="221" t="s">
        <v>973</v>
      </c>
      <c r="G288" s="43"/>
      <c r="H288" s="43"/>
      <c r="I288" s="222"/>
      <c r="J288" s="43"/>
      <c r="K288" s="43"/>
      <c r="L288" s="47"/>
      <c r="M288" s="223"/>
      <c r="N288" s="224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149</v>
      </c>
      <c r="AU288" s="20" t="s">
        <v>82</v>
      </c>
    </row>
    <row r="289" s="12" customFormat="1" ht="22.8" customHeight="1">
      <c r="A289" s="12"/>
      <c r="B289" s="191"/>
      <c r="C289" s="192"/>
      <c r="D289" s="193" t="s">
        <v>71</v>
      </c>
      <c r="E289" s="205" t="s">
        <v>974</v>
      </c>
      <c r="F289" s="205" t="s">
        <v>975</v>
      </c>
      <c r="G289" s="192"/>
      <c r="H289" s="192"/>
      <c r="I289" s="195"/>
      <c r="J289" s="206">
        <f>BK289</f>
        <v>0</v>
      </c>
      <c r="K289" s="192"/>
      <c r="L289" s="197"/>
      <c r="M289" s="198"/>
      <c r="N289" s="199"/>
      <c r="O289" s="199"/>
      <c r="P289" s="200">
        <f>SUM(P290:P297)</f>
        <v>0</v>
      </c>
      <c r="Q289" s="199"/>
      <c r="R289" s="200">
        <f>SUM(R290:R297)</f>
        <v>0.0019599999999999999</v>
      </c>
      <c r="S289" s="199"/>
      <c r="T289" s="201">
        <f>SUM(T290:T297)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2" t="s">
        <v>158</v>
      </c>
      <c r="AT289" s="203" t="s">
        <v>71</v>
      </c>
      <c r="AU289" s="203" t="s">
        <v>80</v>
      </c>
      <c r="AY289" s="202" t="s">
        <v>140</v>
      </c>
      <c r="BK289" s="204">
        <f>SUM(BK290:BK297)</f>
        <v>0</v>
      </c>
    </row>
    <row r="290" s="2" customFormat="1" ht="24.15" customHeight="1">
      <c r="A290" s="41"/>
      <c r="B290" s="42"/>
      <c r="C290" s="207" t="s">
        <v>489</v>
      </c>
      <c r="D290" s="207" t="s">
        <v>142</v>
      </c>
      <c r="E290" s="208" t="s">
        <v>976</v>
      </c>
      <c r="F290" s="209" t="s">
        <v>977</v>
      </c>
      <c r="G290" s="210" t="s">
        <v>172</v>
      </c>
      <c r="H290" s="211">
        <v>28</v>
      </c>
      <c r="I290" s="212"/>
      <c r="J290" s="213">
        <f>ROUND(I290*H290,2)</f>
        <v>0</v>
      </c>
      <c r="K290" s="209" t="s">
        <v>146</v>
      </c>
      <c r="L290" s="47"/>
      <c r="M290" s="214" t="s">
        <v>19</v>
      </c>
      <c r="N290" s="215" t="s">
        <v>43</v>
      </c>
      <c r="O290" s="87"/>
      <c r="P290" s="216">
        <f>O290*H290</f>
        <v>0</v>
      </c>
      <c r="Q290" s="216">
        <v>0</v>
      </c>
      <c r="R290" s="216">
        <f>Q290*H290</f>
        <v>0</v>
      </c>
      <c r="S290" s="216">
        <v>0</v>
      </c>
      <c r="T290" s="21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8" t="s">
        <v>516</v>
      </c>
      <c r="AT290" s="218" t="s">
        <v>142</v>
      </c>
      <c r="AU290" s="218" t="s">
        <v>82</v>
      </c>
      <c r="AY290" s="20" t="s">
        <v>140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20" t="s">
        <v>80</v>
      </c>
      <c r="BK290" s="219">
        <f>ROUND(I290*H290,2)</f>
        <v>0</v>
      </c>
      <c r="BL290" s="20" t="s">
        <v>516</v>
      </c>
      <c r="BM290" s="218" t="s">
        <v>978</v>
      </c>
    </row>
    <row r="291" s="2" customFormat="1">
      <c r="A291" s="41"/>
      <c r="B291" s="42"/>
      <c r="C291" s="43"/>
      <c r="D291" s="220" t="s">
        <v>149</v>
      </c>
      <c r="E291" s="43"/>
      <c r="F291" s="221" t="s">
        <v>979</v>
      </c>
      <c r="G291" s="43"/>
      <c r="H291" s="43"/>
      <c r="I291" s="222"/>
      <c r="J291" s="43"/>
      <c r="K291" s="43"/>
      <c r="L291" s="47"/>
      <c r="M291" s="223"/>
      <c r="N291" s="22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149</v>
      </c>
      <c r="AU291" s="20" t="s">
        <v>82</v>
      </c>
    </row>
    <row r="292" s="14" customFormat="1">
      <c r="A292" s="14"/>
      <c r="B292" s="236"/>
      <c r="C292" s="237"/>
      <c r="D292" s="227" t="s">
        <v>155</v>
      </c>
      <c r="E292" s="238" t="s">
        <v>19</v>
      </c>
      <c r="F292" s="239" t="s">
        <v>324</v>
      </c>
      <c r="G292" s="237"/>
      <c r="H292" s="240">
        <v>28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6" t="s">
        <v>155</v>
      </c>
      <c r="AU292" s="246" t="s">
        <v>82</v>
      </c>
      <c r="AV292" s="14" t="s">
        <v>82</v>
      </c>
      <c r="AW292" s="14" t="s">
        <v>33</v>
      </c>
      <c r="AX292" s="14" t="s">
        <v>80</v>
      </c>
      <c r="AY292" s="246" t="s">
        <v>140</v>
      </c>
    </row>
    <row r="293" s="2" customFormat="1" ht="16.5" customHeight="1">
      <c r="A293" s="41"/>
      <c r="B293" s="42"/>
      <c r="C293" s="258" t="s">
        <v>494</v>
      </c>
      <c r="D293" s="258" t="s">
        <v>236</v>
      </c>
      <c r="E293" s="259" t="s">
        <v>980</v>
      </c>
      <c r="F293" s="260" t="s">
        <v>981</v>
      </c>
      <c r="G293" s="261" t="s">
        <v>172</v>
      </c>
      <c r="H293" s="262">
        <v>32.200000000000003</v>
      </c>
      <c r="I293" s="263"/>
      <c r="J293" s="264">
        <f>ROUND(I293*H293,2)</f>
        <v>0</v>
      </c>
      <c r="K293" s="260" t="s">
        <v>19</v>
      </c>
      <c r="L293" s="265"/>
      <c r="M293" s="266" t="s">
        <v>19</v>
      </c>
      <c r="N293" s="267" t="s">
        <v>43</v>
      </c>
      <c r="O293" s="87"/>
      <c r="P293" s="216">
        <f>O293*H293</f>
        <v>0</v>
      </c>
      <c r="Q293" s="216">
        <v>0</v>
      </c>
      <c r="R293" s="216">
        <f>Q293*H293</f>
        <v>0</v>
      </c>
      <c r="S293" s="216">
        <v>0</v>
      </c>
      <c r="T293" s="21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8" t="s">
        <v>963</v>
      </c>
      <c r="AT293" s="218" t="s">
        <v>236</v>
      </c>
      <c r="AU293" s="218" t="s">
        <v>82</v>
      </c>
      <c r="AY293" s="20" t="s">
        <v>140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20" t="s">
        <v>80</v>
      </c>
      <c r="BK293" s="219">
        <f>ROUND(I293*H293,2)</f>
        <v>0</v>
      </c>
      <c r="BL293" s="20" t="s">
        <v>516</v>
      </c>
      <c r="BM293" s="218" t="s">
        <v>982</v>
      </c>
    </row>
    <row r="294" s="14" customFormat="1">
      <c r="A294" s="14"/>
      <c r="B294" s="236"/>
      <c r="C294" s="237"/>
      <c r="D294" s="227" t="s">
        <v>155</v>
      </c>
      <c r="E294" s="238" t="s">
        <v>19</v>
      </c>
      <c r="F294" s="239" t="s">
        <v>983</v>
      </c>
      <c r="G294" s="237"/>
      <c r="H294" s="240">
        <v>32.200000000000003</v>
      </c>
      <c r="I294" s="241"/>
      <c r="J294" s="237"/>
      <c r="K294" s="237"/>
      <c r="L294" s="242"/>
      <c r="M294" s="243"/>
      <c r="N294" s="244"/>
      <c r="O294" s="244"/>
      <c r="P294" s="244"/>
      <c r="Q294" s="244"/>
      <c r="R294" s="244"/>
      <c r="S294" s="244"/>
      <c r="T294" s="24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6" t="s">
        <v>155</v>
      </c>
      <c r="AU294" s="246" t="s">
        <v>82</v>
      </c>
      <c r="AV294" s="14" t="s">
        <v>82</v>
      </c>
      <c r="AW294" s="14" t="s">
        <v>33</v>
      </c>
      <c r="AX294" s="14" t="s">
        <v>80</v>
      </c>
      <c r="AY294" s="246" t="s">
        <v>140</v>
      </c>
    </row>
    <row r="295" s="2" customFormat="1" ht="21.75" customHeight="1">
      <c r="A295" s="41"/>
      <c r="B295" s="42"/>
      <c r="C295" s="207" t="s">
        <v>500</v>
      </c>
      <c r="D295" s="207" t="s">
        <v>142</v>
      </c>
      <c r="E295" s="208" t="s">
        <v>984</v>
      </c>
      <c r="F295" s="209" t="s">
        <v>985</v>
      </c>
      <c r="G295" s="210" t="s">
        <v>172</v>
      </c>
      <c r="H295" s="211">
        <v>28</v>
      </c>
      <c r="I295" s="212"/>
      <c r="J295" s="213">
        <f>ROUND(I295*H295,2)</f>
        <v>0</v>
      </c>
      <c r="K295" s="209" t="s">
        <v>146</v>
      </c>
      <c r="L295" s="47"/>
      <c r="M295" s="214" t="s">
        <v>19</v>
      </c>
      <c r="N295" s="215" t="s">
        <v>43</v>
      </c>
      <c r="O295" s="87"/>
      <c r="P295" s="216">
        <f>O295*H295</f>
        <v>0</v>
      </c>
      <c r="Q295" s="216">
        <v>6.9999999999999994E-05</v>
      </c>
      <c r="R295" s="216">
        <f>Q295*H295</f>
        <v>0.0019599999999999999</v>
      </c>
      <c r="S295" s="216">
        <v>0</v>
      </c>
      <c r="T295" s="21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8" t="s">
        <v>516</v>
      </c>
      <c r="AT295" s="218" t="s">
        <v>142</v>
      </c>
      <c r="AU295" s="218" t="s">
        <v>82</v>
      </c>
      <c r="AY295" s="20" t="s">
        <v>140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20" t="s">
        <v>80</v>
      </c>
      <c r="BK295" s="219">
        <f>ROUND(I295*H295,2)</f>
        <v>0</v>
      </c>
      <c r="BL295" s="20" t="s">
        <v>516</v>
      </c>
      <c r="BM295" s="218" t="s">
        <v>986</v>
      </c>
    </row>
    <row r="296" s="2" customFormat="1">
      <c r="A296" s="41"/>
      <c r="B296" s="42"/>
      <c r="C296" s="43"/>
      <c r="D296" s="220" t="s">
        <v>149</v>
      </c>
      <c r="E296" s="43"/>
      <c r="F296" s="221" t="s">
        <v>987</v>
      </c>
      <c r="G296" s="43"/>
      <c r="H296" s="43"/>
      <c r="I296" s="222"/>
      <c r="J296" s="43"/>
      <c r="K296" s="43"/>
      <c r="L296" s="47"/>
      <c r="M296" s="223"/>
      <c r="N296" s="224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149</v>
      </c>
      <c r="AU296" s="20" t="s">
        <v>82</v>
      </c>
    </row>
    <row r="297" s="14" customFormat="1">
      <c r="A297" s="14"/>
      <c r="B297" s="236"/>
      <c r="C297" s="237"/>
      <c r="D297" s="227" t="s">
        <v>155</v>
      </c>
      <c r="E297" s="238" t="s">
        <v>19</v>
      </c>
      <c r="F297" s="239" t="s">
        <v>324</v>
      </c>
      <c r="G297" s="237"/>
      <c r="H297" s="240">
        <v>28</v>
      </c>
      <c r="I297" s="241"/>
      <c r="J297" s="237"/>
      <c r="K297" s="237"/>
      <c r="L297" s="242"/>
      <c r="M297" s="243"/>
      <c r="N297" s="244"/>
      <c r="O297" s="244"/>
      <c r="P297" s="244"/>
      <c r="Q297" s="244"/>
      <c r="R297" s="244"/>
      <c r="S297" s="244"/>
      <c r="T297" s="24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6" t="s">
        <v>155</v>
      </c>
      <c r="AU297" s="246" t="s">
        <v>82</v>
      </c>
      <c r="AV297" s="14" t="s">
        <v>82</v>
      </c>
      <c r="AW297" s="14" t="s">
        <v>33</v>
      </c>
      <c r="AX297" s="14" t="s">
        <v>80</v>
      </c>
      <c r="AY297" s="246" t="s">
        <v>140</v>
      </c>
    </row>
    <row r="298" s="12" customFormat="1" ht="25.92" customHeight="1">
      <c r="A298" s="12"/>
      <c r="B298" s="191"/>
      <c r="C298" s="192"/>
      <c r="D298" s="193" t="s">
        <v>71</v>
      </c>
      <c r="E298" s="194" t="s">
        <v>529</v>
      </c>
      <c r="F298" s="194" t="s">
        <v>530</v>
      </c>
      <c r="G298" s="192"/>
      <c r="H298" s="192"/>
      <c r="I298" s="195"/>
      <c r="J298" s="196">
        <f>BK298</f>
        <v>0</v>
      </c>
      <c r="K298" s="192"/>
      <c r="L298" s="197"/>
      <c r="M298" s="198"/>
      <c r="N298" s="199"/>
      <c r="O298" s="199"/>
      <c r="P298" s="200">
        <f>P299+P307+P315</f>
        <v>0</v>
      </c>
      <c r="Q298" s="199"/>
      <c r="R298" s="200">
        <f>R299+R307+R315</f>
        <v>0</v>
      </c>
      <c r="S298" s="199"/>
      <c r="T298" s="201">
        <f>T299+T307+T315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2" t="s">
        <v>169</v>
      </c>
      <c r="AT298" s="203" t="s">
        <v>71</v>
      </c>
      <c r="AU298" s="203" t="s">
        <v>72</v>
      </c>
      <c r="AY298" s="202" t="s">
        <v>140</v>
      </c>
      <c r="BK298" s="204">
        <f>BK299+BK307+BK315</f>
        <v>0</v>
      </c>
    </row>
    <row r="299" s="12" customFormat="1" ht="22.8" customHeight="1">
      <c r="A299" s="12"/>
      <c r="B299" s="191"/>
      <c r="C299" s="192"/>
      <c r="D299" s="193" t="s">
        <v>71</v>
      </c>
      <c r="E299" s="205" t="s">
        <v>531</v>
      </c>
      <c r="F299" s="205" t="s">
        <v>532</v>
      </c>
      <c r="G299" s="192"/>
      <c r="H299" s="192"/>
      <c r="I299" s="195"/>
      <c r="J299" s="206">
        <f>BK299</f>
        <v>0</v>
      </c>
      <c r="K299" s="192"/>
      <c r="L299" s="197"/>
      <c r="M299" s="198"/>
      <c r="N299" s="199"/>
      <c r="O299" s="199"/>
      <c r="P299" s="200">
        <f>SUM(P300:P306)</f>
        <v>0</v>
      </c>
      <c r="Q299" s="199"/>
      <c r="R299" s="200">
        <f>SUM(R300:R306)</f>
        <v>0</v>
      </c>
      <c r="S299" s="199"/>
      <c r="T299" s="201">
        <f>SUM(T300:T306)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2" t="s">
        <v>169</v>
      </c>
      <c r="AT299" s="203" t="s">
        <v>71</v>
      </c>
      <c r="AU299" s="203" t="s">
        <v>80</v>
      </c>
      <c r="AY299" s="202" t="s">
        <v>140</v>
      </c>
      <c r="BK299" s="204">
        <f>SUM(BK300:BK306)</f>
        <v>0</v>
      </c>
    </row>
    <row r="300" s="2" customFormat="1" ht="16.5" customHeight="1">
      <c r="A300" s="41"/>
      <c r="B300" s="42"/>
      <c r="C300" s="207" t="s">
        <v>505</v>
      </c>
      <c r="D300" s="207" t="s">
        <v>142</v>
      </c>
      <c r="E300" s="208" t="s">
        <v>534</v>
      </c>
      <c r="F300" s="209" t="s">
        <v>535</v>
      </c>
      <c r="G300" s="210" t="s">
        <v>536</v>
      </c>
      <c r="H300" s="211">
        <v>10</v>
      </c>
      <c r="I300" s="212"/>
      <c r="J300" s="213">
        <f>ROUND(I300*H300,2)</f>
        <v>0</v>
      </c>
      <c r="K300" s="209" t="s">
        <v>19</v>
      </c>
      <c r="L300" s="47"/>
      <c r="M300" s="214" t="s">
        <v>19</v>
      </c>
      <c r="N300" s="215" t="s">
        <v>43</v>
      </c>
      <c r="O300" s="87"/>
      <c r="P300" s="216">
        <f>O300*H300</f>
        <v>0</v>
      </c>
      <c r="Q300" s="216">
        <v>0</v>
      </c>
      <c r="R300" s="216">
        <f>Q300*H300</f>
        <v>0</v>
      </c>
      <c r="S300" s="216">
        <v>0</v>
      </c>
      <c r="T300" s="217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8" t="s">
        <v>537</v>
      </c>
      <c r="AT300" s="218" t="s">
        <v>142</v>
      </c>
      <c r="AU300" s="218" t="s">
        <v>82</v>
      </c>
      <c r="AY300" s="20" t="s">
        <v>140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20" t="s">
        <v>80</v>
      </c>
      <c r="BK300" s="219">
        <f>ROUND(I300*H300,2)</f>
        <v>0</v>
      </c>
      <c r="BL300" s="20" t="s">
        <v>537</v>
      </c>
      <c r="BM300" s="218" t="s">
        <v>988</v>
      </c>
    </row>
    <row r="301" s="13" customFormat="1">
      <c r="A301" s="13"/>
      <c r="B301" s="225"/>
      <c r="C301" s="226"/>
      <c r="D301" s="227" t="s">
        <v>155</v>
      </c>
      <c r="E301" s="228" t="s">
        <v>19</v>
      </c>
      <c r="F301" s="229" t="s">
        <v>539</v>
      </c>
      <c r="G301" s="226"/>
      <c r="H301" s="228" t="s">
        <v>19</v>
      </c>
      <c r="I301" s="230"/>
      <c r="J301" s="226"/>
      <c r="K301" s="226"/>
      <c r="L301" s="231"/>
      <c r="M301" s="232"/>
      <c r="N301" s="233"/>
      <c r="O301" s="233"/>
      <c r="P301" s="233"/>
      <c r="Q301" s="233"/>
      <c r="R301" s="233"/>
      <c r="S301" s="233"/>
      <c r="T301" s="23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5" t="s">
        <v>155</v>
      </c>
      <c r="AU301" s="235" t="s">
        <v>82</v>
      </c>
      <c r="AV301" s="13" t="s">
        <v>80</v>
      </c>
      <c r="AW301" s="13" t="s">
        <v>33</v>
      </c>
      <c r="AX301" s="13" t="s">
        <v>72</v>
      </c>
      <c r="AY301" s="235" t="s">
        <v>140</v>
      </c>
    </row>
    <row r="302" s="14" customFormat="1">
      <c r="A302" s="14"/>
      <c r="B302" s="236"/>
      <c r="C302" s="237"/>
      <c r="D302" s="227" t="s">
        <v>155</v>
      </c>
      <c r="E302" s="238" t="s">
        <v>19</v>
      </c>
      <c r="F302" s="239" t="s">
        <v>211</v>
      </c>
      <c r="G302" s="237"/>
      <c r="H302" s="240">
        <v>10</v>
      </c>
      <c r="I302" s="241"/>
      <c r="J302" s="237"/>
      <c r="K302" s="237"/>
      <c r="L302" s="242"/>
      <c r="M302" s="243"/>
      <c r="N302" s="244"/>
      <c r="O302" s="244"/>
      <c r="P302" s="244"/>
      <c r="Q302" s="244"/>
      <c r="R302" s="244"/>
      <c r="S302" s="244"/>
      <c r="T302" s="24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6" t="s">
        <v>155</v>
      </c>
      <c r="AU302" s="246" t="s">
        <v>82</v>
      </c>
      <c r="AV302" s="14" t="s">
        <v>82</v>
      </c>
      <c r="AW302" s="14" t="s">
        <v>33</v>
      </c>
      <c r="AX302" s="14" t="s">
        <v>80</v>
      </c>
      <c r="AY302" s="246" t="s">
        <v>140</v>
      </c>
    </row>
    <row r="303" s="2" customFormat="1" ht="16.5" customHeight="1">
      <c r="A303" s="41"/>
      <c r="B303" s="42"/>
      <c r="C303" s="207" t="s">
        <v>511</v>
      </c>
      <c r="D303" s="207" t="s">
        <v>142</v>
      </c>
      <c r="E303" s="208" t="s">
        <v>541</v>
      </c>
      <c r="F303" s="209" t="s">
        <v>542</v>
      </c>
      <c r="G303" s="210" t="s">
        <v>536</v>
      </c>
      <c r="H303" s="211">
        <v>10</v>
      </c>
      <c r="I303" s="212"/>
      <c r="J303" s="213">
        <f>ROUND(I303*H303,2)</f>
        <v>0</v>
      </c>
      <c r="K303" s="209" t="s">
        <v>19</v>
      </c>
      <c r="L303" s="47"/>
      <c r="M303" s="214" t="s">
        <v>19</v>
      </c>
      <c r="N303" s="215" t="s">
        <v>43</v>
      </c>
      <c r="O303" s="87"/>
      <c r="P303" s="216">
        <f>O303*H303</f>
        <v>0</v>
      </c>
      <c r="Q303" s="216">
        <v>0</v>
      </c>
      <c r="R303" s="216">
        <f>Q303*H303</f>
        <v>0</v>
      </c>
      <c r="S303" s="216">
        <v>0</v>
      </c>
      <c r="T303" s="217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8" t="s">
        <v>537</v>
      </c>
      <c r="AT303" s="218" t="s">
        <v>142</v>
      </c>
      <c r="AU303" s="218" t="s">
        <v>82</v>
      </c>
      <c r="AY303" s="20" t="s">
        <v>140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20" t="s">
        <v>80</v>
      </c>
      <c r="BK303" s="219">
        <f>ROUND(I303*H303,2)</f>
        <v>0</v>
      </c>
      <c r="BL303" s="20" t="s">
        <v>537</v>
      </c>
      <c r="BM303" s="218" t="s">
        <v>989</v>
      </c>
    </row>
    <row r="304" s="2" customFormat="1" ht="16.5" customHeight="1">
      <c r="A304" s="41"/>
      <c r="B304" s="42"/>
      <c r="C304" s="207" t="s">
        <v>516</v>
      </c>
      <c r="D304" s="207" t="s">
        <v>142</v>
      </c>
      <c r="E304" s="208" t="s">
        <v>545</v>
      </c>
      <c r="F304" s="209" t="s">
        <v>546</v>
      </c>
      <c r="G304" s="210" t="s">
        <v>536</v>
      </c>
      <c r="H304" s="211">
        <v>10</v>
      </c>
      <c r="I304" s="212"/>
      <c r="J304" s="213">
        <f>ROUND(I304*H304,2)</f>
        <v>0</v>
      </c>
      <c r="K304" s="209" t="s">
        <v>19</v>
      </c>
      <c r="L304" s="47"/>
      <c r="M304" s="214" t="s">
        <v>19</v>
      </c>
      <c r="N304" s="215" t="s">
        <v>43</v>
      </c>
      <c r="O304" s="87"/>
      <c r="P304" s="216">
        <f>O304*H304</f>
        <v>0</v>
      </c>
      <c r="Q304" s="216">
        <v>0</v>
      </c>
      <c r="R304" s="216">
        <f>Q304*H304</f>
        <v>0</v>
      </c>
      <c r="S304" s="216">
        <v>0</v>
      </c>
      <c r="T304" s="21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8" t="s">
        <v>537</v>
      </c>
      <c r="AT304" s="218" t="s">
        <v>142</v>
      </c>
      <c r="AU304" s="218" t="s">
        <v>82</v>
      </c>
      <c r="AY304" s="20" t="s">
        <v>140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20" t="s">
        <v>80</v>
      </c>
      <c r="BK304" s="219">
        <f>ROUND(I304*H304,2)</f>
        <v>0</v>
      </c>
      <c r="BL304" s="20" t="s">
        <v>537</v>
      </c>
      <c r="BM304" s="218" t="s">
        <v>990</v>
      </c>
    </row>
    <row r="305" s="13" customFormat="1">
      <c r="A305" s="13"/>
      <c r="B305" s="225"/>
      <c r="C305" s="226"/>
      <c r="D305" s="227" t="s">
        <v>155</v>
      </c>
      <c r="E305" s="228" t="s">
        <v>19</v>
      </c>
      <c r="F305" s="229" t="s">
        <v>548</v>
      </c>
      <c r="G305" s="226"/>
      <c r="H305" s="228" t="s">
        <v>19</v>
      </c>
      <c r="I305" s="230"/>
      <c r="J305" s="226"/>
      <c r="K305" s="226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155</v>
      </c>
      <c r="AU305" s="235" t="s">
        <v>82</v>
      </c>
      <c r="AV305" s="13" t="s">
        <v>80</v>
      </c>
      <c r="AW305" s="13" t="s">
        <v>33</v>
      </c>
      <c r="AX305" s="13" t="s">
        <v>72</v>
      </c>
      <c r="AY305" s="235" t="s">
        <v>140</v>
      </c>
    </row>
    <row r="306" s="14" customFormat="1">
      <c r="A306" s="14"/>
      <c r="B306" s="236"/>
      <c r="C306" s="237"/>
      <c r="D306" s="227" t="s">
        <v>155</v>
      </c>
      <c r="E306" s="238" t="s">
        <v>19</v>
      </c>
      <c r="F306" s="239" t="s">
        <v>211</v>
      </c>
      <c r="G306" s="237"/>
      <c r="H306" s="240">
        <v>10</v>
      </c>
      <c r="I306" s="241"/>
      <c r="J306" s="237"/>
      <c r="K306" s="237"/>
      <c r="L306" s="242"/>
      <c r="M306" s="243"/>
      <c r="N306" s="244"/>
      <c r="O306" s="244"/>
      <c r="P306" s="244"/>
      <c r="Q306" s="244"/>
      <c r="R306" s="244"/>
      <c r="S306" s="244"/>
      <c r="T306" s="24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6" t="s">
        <v>155</v>
      </c>
      <c r="AU306" s="246" t="s">
        <v>82</v>
      </c>
      <c r="AV306" s="14" t="s">
        <v>82</v>
      </c>
      <c r="AW306" s="14" t="s">
        <v>33</v>
      </c>
      <c r="AX306" s="14" t="s">
        <v>80</v>
      </c>
      <c r="AY306" s="246" t="s">
        <v>140</v>
      </c>
    </row>
    <row r="307" s="12" customFormat="1" ht="22.8" customHeight="1">
      <c r="A307" s="12"/>
      <c r="B307" s="191"/>
      <c r="C307" s="192"/>
      <c r="D307" s="193" t="s">
        <v>71</v>
      </c>
      <c r="E307" s="205" t="s">
        <v>549</v>
      </c>
      <c r="F307" s="205" t="s">
        <v>550</v>
      </c>
      <c r="G307" s="192"/>
      <c r="H307" s="192"/>
      <c r="I307" s="195"/>
      <c r="J307" s="206">
        <f>BK307</f>
        <v>0</v>
      </c>
      <c r="K307" s="192"/>
      <c r="L307" s="197"/>
      <c r="M307" s="198"/>
      <c r="N307" s="199"/>
      <c r="O307" s="199"/>
      <c r="P307" s="200">
        <f>SUM(P308:P314)</f>
        <v>0</v>
      </c>
      <c r="Q307" s="199"/>
      <c r="R307" s="200">
        <f>SUM(R308:R314)</f>
        <v>0</v>
      </c>
      <c r="S307" s="199"/>
      <c r="T307" s="201">
        <f>SUM(T308:T314)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02" t="s">
        <v>169</v>
      </c>
      <c r="AT307" s="203" t="s">
        <v>71</v>
      </c>
      <c r="AU307" s="203" t="s">
        <v>80</v>
      </c>
      <c r="AY307" s="202" t="s">
        <v>140</v>
      </c>
      <c r="BK307" s="204">
        <f>SUM(BK308:BK314)</f>
        <v>0</v>
      </c>
    </row>
    <row r="308" s="2" customFormat="1" ht="16.5" customHeight="1">
      <c r="A308" s="41"/>
      <c r="B308" s="42"/>
      <c r="C308" s="207" t="s">
        <v>524</v>
      </c>
      <c r="D308" s="207" t="s">
        <v>142</v>
      </c>
      <c r="E308" s="208" t="s">
        <v>552</v>
      </c>
      <c r="F308" s="209" t="s">
        <v>553</v>
      </c>
      <c r="G308" s="210" t="s">
        <v>467</v>
      </c>
      <c r="H308" s="211">
        <v>1</v>
      </c>
      <c r="I308" s="212"/>
      <c r="J308" s="213">
        <f>ROUND(I308*H308,2)</f>
        <v>0</v>
      </c>
      <c r="K308" s="209" t="s">
        <v>19</v>
      </c>
      <c r="L308" s="47"/>
      <c r="M308" s="214" t="s">
        <v>19</v>
      </c>
      <c r="N308" s="215" t="s">
        <v>43</v>
      </c>
      <c r="O308" s="87"/>
      <c r="P308" s="216">
        <f>O308*H308</f>
        <v>0</v>
      </c>
      <c r="Q308" s="216">
        <v>0</v>
      </c>
      <c r="R308" s="216">
        <f>Q308*H308</f>
        <v>0</v>
      </c>
      <c r="S308" s="216">
        <v>0</v>
      </c>
      <c r="T308" s="21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8" t="s">
        <v>537</v>
      </c>
      <c r="AT308" s="218" t="s">
        <v>142</v>
      </c>
      <c r="AU308" s="218" t="s">
        <v>82</v>
      </c>
      <c r="AY308" s="20" t="s">
        <v>140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20" t="s">
        <v>80</v>
      </c>
      <c r="BK308" s="219">
        <f>ROUND(I308*H308,2)</f>
        <v>0</v>
      </c>
      <c r="BL308" s="20" t="s">
        <v>537</v>
      </c>
      <c r="BM308" s="218" t="s">
        <v>991</v>
      </c>
    </row>
    <row r="309" s="2" customFormat="1" ht="16.5" customHeight="1">
      <c r="A309" s="41"/>
      <c r="B309" s="42"/>
      <c r="C309" s="207" t="s">
        <v>533</v>
      </c>
      <c r="D309" s="207" t="s">
        <v>142</v>
      </c>
      <c r="E309" s="208" t="s">
        <v>556</v>
      </c>
      <c r="F309" s="209" t="s">
        <v>557</v>
      </c>
      <c r="G309" s="210" t="s">
        <v>558</v>
      </c>
      <c r="H309" s="211">
        <v>1</v>
      </c>
      <c r="I309" s="212"/>
      <c r="J309" s="213">
        <f>ROUND(I309*H309,2)</f>
        <v>0</v>
      </c>
      <c r="K309" s="209" t="s">
        <v>19</v>
      </c>
      <c r="L309" s="47"/>
      <c r="M309" s="214" t="s">
        <v>19</v>
      </c>
      <c r="N309" s="215" t="s">
        <v>43</v>
      </c>
      <c r="O309" s="87"/>
      <c r="P309" s="216">
        <f>O309*H309</f>
        <v>0</v>
      </c>
      <c r="Q309" s="216">
        <v>0</v>
      </c>
      <c r="R309" s="216">
        <f>Q309*H309</f>
        <v>0</v>
      </c>
      <c r="S309" s="216">
        <v>0</v>
      </c>
      <c r="T309" s="217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8" t="s">
        <v>537</v>
      </c>
      <c r="AT309" s="218" t="s">
        <v>142</v>
      </c>
      <c r="AU309" s="218" t="s">
        <v>82</v>
      </c>
      <c r="AY309" s="20" t="s">
        <v>140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20" t="s">
        <v>80</v>
      </c>
      <c r="BK309" s="219">
        <f>ROUND(I309*H309,2)</f>
        <v>0</v>
      </c>
      <c r="BL309" s="20" t="s">
        <v>537</v>
      </c>
      <c r="BM309" s="218" t="s">
        <v>992</v>
      </c>
    </row>
    <row r="310" s="14" customFormat="1">
      <c r="A310" s="14"/>
      <c r="B310" s="236"/>
      <c r="C310" s="237"/>
      <c r="D310" s="227" t="s">
        <v>155</v>
      </c>
      <c r="E310" s="238" t="s">
        <v>19</v>
      </c>
      <c r="F310" s="239" t="s">
        <v>80</v>
      </c>
      <c r="G310" s="237"/>
      <c r="H310" s="240">
        <v>1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6" t="s">
        <v>155</v>
      </c>
      <c r="AU310" s="246" t="s">
        <v>82</v>
      </c>
      <c r="AV310" s="14" t="s">
        <v>82</v>
      </c>
      <c r="AW310" s="14" t="s">
        <v>33</v>
      </c>
      <c r="AX310" s="14" t="s">
        <v>80</v>
      </c>
      <c r="AY310" s="246" t="s">
        <v>140</v>
      </c>
    </row>
    <row r="311" s="2" customFormat="1" ht="16.5" customHeight="1">
      <c r="A311" s="41"/>
      <c r="B311" s="42"/>
      <c r="C311" s="207" t="s">
        <v>540</v>
      </c>
      <c r="D311" s="207" t="s">
        <v>142</v>
      </c>
      <c r="E311" s="208" t="s">
        <v>561</v>
      </c>
      <c r="F311" s="209" t="s">
        <v>562</v>
      </c>
      <c r="G311" s="210" t="s">
        <v>558</v>
      </c>
      <c r="H311" s="211">
        <v>1</v>
      </c>
      <c r="I311" s="212"/>
      <c r="J311" s="213">
        <f>ROUND(I311*H311,2)</f>
        <v>0</v>
      </c>
      <c r="K311" s="209" t="s">
        <v>19</v>
      </c>
      <c r="L311" s="47"/>
      <c r="M311" s="214" t="s">
        <v>19</v>
      </c>
      <c r="N311" s="215" t="s">
        <v>43</v>
      </c>
      <c r="O311" s="87"/>
      <c r="P311" s="216">
        <f>O311*H311</f>
        <v>0</v>
      </c>
      <c r="Q311" s="216">
        <v>0</v>
      </c>
      <c r="R311" s="216">
        <f>Q311*H311</f>
        <v>0</v>
      </c>
      <c r="S311" s="216">
        <v>0</v>
      </c>
      <c r="T311" s="217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8" t="s">
        <v>537</v>
      </c>
      <c r="AT311" s="218" t="s">
        <v>142</v>
      </c>
      <c r="AU311" s="218" t="s">
        <v>82</v>
      </c>
      <c r="AY311" s="20" t="s">
        <v>140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20" t="s">
        <v>80</v>
      </c>
      <c r="BK311" s="219">
        <f>ROUND(I311*H311,2)</f>
        <v>0</v>
      </c>
      <c r="BL311" s="20" t="s">
        <v>537</v>
      </c>
      <c r="BM311" s="218" t="s">
        <v>993</v>
      </c>
    </row>
    <row r="312" s="13" customFormat="1">
      <c r="A312" s="13"/>
      <c r="B312" s="225"/>
      <c r="C312" s="226"/>
      <c r="D312" s="227" t="s">
        <v>155</v>
      </c>
      <c r="E312" s="228" t="s">
        <v>19</v>
      </c>
      <c r="F312" s="229" t="s">
        <v>564</v>
      </c>
      <c r="G312" s="226"/>
      <c r="H312" s="228" t="s">
        <v>19</v>
      </c>
      <c r="I312" s="230"/>
      <c r="J312" s="226"/>
      <c r="K312" s="226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155</v>
      </c>
      <c r="AU312" s="235" t="s">
        <v>82</v>
      </c>
      <c r="AV312" s="13" t="s">
        <v>80</v>
      </c>
      <c r="AW312" s="13" t="s">
        <v>33</v>
      </c>
      <c r="AX312" s="13" t="s">
        <v>72</v>
      </c>
      <c r="AY312" s="235" t="s">
        <v>140</v>
      </c>
    </row>
    <row r="313" s="14" customFormat="1">
      <c r="A313" s="14"/>
      <c r="B313" s="236"/>
      <c r="C313" s="237"/>
      <c r="D313" s="227" t="s">
        <v>155</v>
      </c>
      <c r="E313" s="238" t="s">
        <v>19</v>
      </c>
      <c r="F313" s="239" t="s">
        <v>80</v>
      </c>
      <c r="G313" s="237"/>
      <c r="H313" s="240">
        <v>1</v>
      </c>
      <c r="I313" s="241"/>
      <c r="J313" s="237"/>
      <c r="K313" s="237"/>
      <c r="L313" s="242"/>
      <c r="M313" s="243"/>
      <c r="N313" s="244"/>
      <c r="O313" s="244"/>
      <c r="P313" s="244"/>
      <c r="Q313" s="244"/>
      <c r="R313" s="244"/>
      <c r="S313" s="244"/>
      <c r="T313" s="24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6" t="s">
        <v>155</v>
      </c>
      <c r="AU313" s="246" t="s">
        <v>82</v>
      </c>
      <c r="AV313" s="14" t="s">
        <v>82</v>
      </c>
      <c r="AW313" s="14" t="s">
        <v>33</v>
      </c>
      <c r="AX313" s="14" t="s">
        <v>80</v>
      </c>
      <c r="AY313" s="246" t="s">
        <v>140</v>
      </c>
    </row>
    <row r="314" s="2" customFormat="1" ht="16.5" customHeight="1">
      <c r="A314" s="41"/>
      <c r="B314" s="42"/>
      <c r="C314" s="207" t="s">
        <v>544</v>
      </c>
      <c r="D314" s="207" t="s">
        <v>142</v>
      </c>
      <c r="E314" s="208" t="s">
        <v>566</v>
      </c>
      <c r="F314" s="209" t="s">
        <v>567</v>
      </c>
      <c r="G314" s="210" t="s">
        <v>380</v>
      </c>
      <c r="H314" s="211">
        <v>1</v>
      </c>
      <c r="I314" s="212"/>
      <c r="J314" s="213">
        <f>ROUND(I314*H314,2)</f>
        <v>0</v>
      </c>
      <c r="K314" s="209" t="s">
        <v>19</v>
      </c>
      <c r="L314" s="47"/>
      <c r="M314" s="214" t="s">
        <v>19</v>
      </c>
      <c r="N314" s="215" t="s">
        <v>43</v>
      </c>
      <c r="O314" s="87"/>
      <c r="P314" s="216">
        <f>O314*H314</f>
        <v>0</v>
      </c>
      <c r="Q314" s="216">
        <v>0</v>
      </c>
      <c r="R314" s="216">
        <f>Q314*H314</f>
        <v>0</v>
      </c>
      <c r="S314" s="216">
        <v>0</v>
      </c>
      <c r="T314" s="217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18" t="s">
        <v>537</v>
      </c>
      <c r="AT314" s="218" t="s">
        <v>142</v>
      </c>
      <c r="AU314" s="218" t="s">
        <v>82</v>
      </c>
      <c r="AY314" s="20" t="s">
        <v>140</v>
      </c>
      <c r="BE314" s="219">
        <f>IF(N314="základní",J314,0)</f>
        <v>0</v>
      </c>
      <c r="BF314" s="219">
        <f>IF(N314="snížená",J314,0)</f>
        <v>0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20" t="s">
        <v>80</v>
      </c>
      <c r="BK314" s="219">
        <f>ROUND(I314*H314,2)</f>
        <v>0</v>
      </c>
      <c r="BL314" s="20" t="s">
        <v>537</v>
      </c>
      <c r="BM314" s="218" t="s">
        <v>994</v>
      </c>
    </row>
    <row r="315" s="12" customFormat="1" ht="22.8" customHeight="1">
      <c r="A315" s="12"/>
      <c r="B315" s="191"/>
      <c r="C315" s="192"/>
      <c r="D315" s="193" t="s">
        <v>71</v>
      </c>
      <c r="E315" s="205" t="s">
        <v>569</v>
      </c>
      <c r="F315" s="205" t="s">
        <v>570</v>
      </c>
      <c r="G315" s="192"/>
      <c r="H315" s="192"/>
      <c r="I315" s="195"/>
      <c r="J315" s="206">
        <f>BK315</f>
        <v>0</v>
      </c>
      <c r="K315" s="192"/>
      <c r="L315" s="197"/>
      <c r="M315" s="198"/>
      <c r="N315" s="199"/>
      <c r="O315" s="199"/>
      <c r="P315" s="200">
        <f>P316</f>
        <v>0</v>
      </c>
      <c r="Q315" s="199"/>
      <c r="R315" s="200">
        <f>R316</f>
        <v>0</v>
      </c>
      <c r="S315" s="199"/>
      <c r="T315" s="201">
        <f>T316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02" t="s">
        <v>169</v>
      </c>
      <c r="AT315" s="203" t="s">
        <v>71</v>
      </c>
      <c r="AU315" s="203" t="s">
        <v>80</v>
      </c>
      <c r="AY315" s="202" t="s">
        <v>140</v>
      </c>
      <c r="BK315" s="204">
        <f>BK316</f>
        <v>0</v>
      </c>
    </row>
    <row r="316" s="2" customFormat="1" ht="16.5" customHeight="1">
      <c r="A316" s="41"/>
      <c r="B316" s="42"/>
      <c r="C316" s="207" t="s">
        <v>551</v>
      </c>
      <c r="D316" s="207" t="s">
        <v>142</v>
      </c>
      <c r="E316" s="208" t="s">
        <v>572</v>
      </c>
      <c r="F316" s="209" t="s">
        <v>573</v>
      </c>
      <c r="G316" s="210" t="s">
        <v>467</v>
      </c>
      <c r="H316" s="211">
        <v>2</v>
      </c>
      <c r="I316" s="212"/>
      <c r="J316" s="213">
        <f>ROUND(I316*H316,2)</f>
        <v>0</v>
      </c>
      <c r="K316" s="209" t="s">
        <v>19</v>
      </c>
      <c r="L316" s="47"/>
      <c r="M316" s="268" t="s">
        <v>19</v>
      </c>
      <c r="N316" s="269" t="s">
        <v>43</v>
      </c>
      <c r="O316" s="270"/>
      <c r="P316" s="271">
        <f>O316*H316</f>
        <v>0</v>
      </c>
      <c r="Q316" s="271">
        <v>0</v>
      </c>
      <c r="R316" s="271">
        <f>Q316*H316</f>
        <v>0</v>
      </c>
      <c r="S316" s="271">
        <v>0</v>
      </c>
      <c r="T316" s="272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8" t="s">
        <v>537</v>
      </c>
      <c r="AT316" s="218" t="s">
        <v>142</v>
      </c>
      <c r="AU316" s="218" t="s">
        <v>82</v>
      </c>
      <c r="AY316" s="20" t="s">
        <v>140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20" t="s">
        <v>80</v>
      </c>
      <c r="BK316" s="219">
        <f>ROUND(I316*H316,2)</f>
        <v>0</v>
      </c>
      <c r="BL316" s="20" t="s">
        <v>537</v>
      </c>
      <c r="BM316" s="218" t="s">
        <v>995</v>
      </c>
    </row>
    <row r="317" s="2" customFormat="1" ht="6.96" customHeight="1">
      <c r="A317" s="41"/>
      <c r="B317" s="62"/>
      <c r="C317" s="63"/>
      <c r="D317" s="63"/>
      <c r="E317" s="63"/>
      <c r="F317" s="63"/>
      <c r="G317" s="63"/>
      <c r="H317" s="63"/>
      <c r="I317" s="63"/>
      <c r="J317" s="63"/>
      <c r="K317" s="63"/>
      <c r="L317" s="47"/>
      <c r="M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</row>
  </sheetData>
  <sheetProtection sheet="1" autoFilter="0" formatColumns="0" formatRows="0" objects="1" scenarios="1" spinCount="100000" saltValue="zGYKi76BFi5Y/gcHsRfBWv0pPlSp+nR3Hlgw3tBT2qDe5UQDm6Fz4ycokyI1fCUo180HNH8yg5E8mCrsjzEf0g==" hashValue="nOE+erU6MArABIUWYCHAHnAQ4safr9uIMS8oUZ0B3LsergW758ptfqr3JSoQRU1Ct87U9c21wjSs5spK0vNCDA==" algorithmName="SHA-512" password="CC35"/>
  <autoFilter ref="C92:K316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7" r:id="rId1" display="https://podminky.urs.cz/item/CS_URS_2024_01/113107143"/>
    <hyperlink ref="F101" r:id="rId2" display="https://podminky.urs.cz/item/CS_URS_2024_01/113202111"/>
    <hyperlink ref="F104" r:id="rId3" display="https://podminky.urs.cz/item/CS_URS_2024_01/121151103"/>
    <hyperlink ref="F107" r:id="rId4" display="https://podminky.urs.cz/item/CS_URS_2024_01/122251101"/>
    <hyperlink ref="F115" r:id="rId5" display="https://podminky.urs.cz/item/CS_URS_2024_01/131251102"/>
    <hyperlink ref="F118" r:id="rId6" display="https://podminky.urs.cz/item/CS_URS_2024_01/132212131"/>
    <hyperlink ref="F122" r:id="rId7" display="https://podminky.urs.cz/item/CS_URS_2024_01/162751117"/>
    <hyperlink ref="F130" r:id="rId8" display="https://podminky.urs.cz/item/CS_URS_2024_01/162751119"/>
    <hyperlink ref="F133" r:id="rId9" display="https://podminky.urs.cz/item/CS_URS_2024_01/167151101"/>
    <hyperlink ref="F135" r:id="rId10" display="https://podminky.urs.cz/item/CS_URS_2024_01/171151112"/>
    <hyperlink ref="F147" r:id="rId11" display="https://podminky.urs.cz/item/CS_URS_2024_01/171201231"/>
    <hyperlink ref="F150" r:id="rId12" display="https://podminky.urs.cz/item/CS_URS_2024_01/171251201"/>
    <hyperlink ref="F153" r:id="rId13" display="https://podminky.urs.cz/item/CS_URS_2024_01/174111101"/>
    <hyperlink ref="F165" r:id="rId14" display="https://podminky.urs.cz/item/CS_URS_2024_01/175111101"/>
    <hyperlink ref="F170" r:id="rId15" display="https://podminky.urs.cz/item/CS_URS_2024_01/181411131"/>
    <hyperlink ref="F175" r:id="rId16" display="https://podminky.urs.cz/item/CS_URS_2024_01/181951112"/>
    <hyperlink ref="F179" r:id="rId17" display="https://podminky.urs.cz/item/CS_URS_2024_01/182303111"/>
    <hyperlink ref="F186" r:id="rId18" display="https://podminky.urs.cz/item/CS_URS_2024_01/271542211"/>
    <hyperlink ref="F189" r:id="rId19" display="https://podminky.urs.cz/item/CS_URS_2024_01/273321411"/>
    <hyperlink ref="F192" r:id="rId20" display="https://podminky.urs.cz/item/CS_URS_2024_01/273362021"/>
    <hyperlink ref="F196" r:id="rId21" display="https://podminky.urs.cz/item/CS_URS_2024_01/564851011"/>
    <hyperlink ref="F200" r:id="rId22" display="https://podminky.urs.cz/item/CS_URS_2024_01/564861011"/>
    <hyperlink ref="F204" r:id="rId23" display="https://podminky.urs.cz/item/CS_URS_2024_01/565145101"/>
    <hyperlink ref="F208" r:id="rId24" display="https://podminky.urs.cz/item/CS_URS_2024_01/573211108"/>
    <hyperlink ref="F212" r:id="rId25" display="https://podminky.urs.cz/item/CS_URS_2024_01/577134031"/>
    <hyperlink ref="F216" r:id="rId26" display="https://podminky.urs.cz/item/CS_URS_2024_01/596212210"/>
    <hyperlink ref="F223" r:id="rId27" display="https://podminky.urs.cz/item/CS_URS_2024_01/916131213"/>
    <hyperlink ref="F234" r:id="rId28" display="https://podminky.urs.cz/item/CS_URS_2024_01/916231213"/>
    <hyperlink ref="F240" r:id="rId29" display="https://podminky.urs.cz/item/CS_URS_2024_01/919122122"/>
    <hyperlink ref="F242" r:id="rId30" display="https://podminky.urs.cz/item/CS_URS_2024_01/919726122"/>
    <hyperlink ref="F246" r:id="rId31" display="https://podminky.urs.cz/item/CS_URS_2024_01/919735113"/>
    <hyperlink ref="F258" r:id="rId32" display="https://podminky.urs.cz/item/CS_URS_2024_01/997221571"/>
    <hyperlink ref="F260" r:id="rId33" display="https://podminky.urs.cz/item/CS_URS_2024_01/997221579"/>
    <hyperlink ref="F263" r:id="rId34" display="https://podminky.urs.cz/item/CS_URS_2024_01/997221612"/>
    <hyperlink ref="F265" r:id="rId35" display="https://podminky.urs.cz/item/CS_URS_2024_01/997221861"/>
    <hyperlink ref="F268" r:id="rId36" display="https://podminky.urs.cz/item/CS_URS_2024_01/997221875"/>
    <hyperlink ref="F272" r:id="rId37" display="https://podminky.urs.cz/item/CS_URS_2024_01/998223011"/>
    <hyperlink ref="F276" r:id="rId38" display="https://podminky.urs.cz/item/CS_URS_2024_01/210204204"/>
    <hyperlink ref="F278" r:id="rId39" display="https://podminky.urs.cz/item/CS_URS_2024_01/210220020"/>
    <hyperlink ref="F281" r:id="rId40" display="https://podminky.urs.cz/item/CS_URS_2024_01/210800411"/>
    <hyperlink ref="F286" r:id="rId41" display="https://podminky.urs.cz/item/CS_URS_2024_01/218204204"/>
    <hyperlink ref="F288" r:id="rId42" display="https://podminky.urs.cz/item/CS_URS_2024_01/741130025"/>
    <hyperlink ref="F291" r:id="rId43" display="https://podminky.urs.cz/item/CS_URS_2024_01/460510054"/>
    <hyperlink ref="F296" r:id="rId44" display="https://podminky.urs.cz/item/CS_URS_2024_01/4606711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Polopodzemní kontejnery Březencká IV. etapa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996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22. 5. 2024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ROUND((SUM(BE93:BE347)),  2)</f>
        <v>0</v>
      </c>
      <c r="G33" s="41"/>
      <c r="H33" s="41"/>
      <c r="I33" s="151">
        <v>0.20999999999999999</v>
      </c>
      <c r="J33" s="150">
        <f>ROUND(((SUM(BE93:BE347))*I33),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ROUND((SUM(BF93:BF347)),  2)</f>
        <v>0</v>
      </c>
      <c r="G34" s="41"/>
      <c r="H34" s="41"/>
      <c r="I34" s="151">
        <v>0.12</v>
      </c>
      <c r="J34" s="150">
        <f>ROUND(((SUM(BF93:BF347))*I34),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ROUND((SUM(BG93:BG347)),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ROUND((SUM(BH93:BH347)),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ROUND((SUM(BI93:BI347)),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Polopodzemní kontejnery Březencká IV. etapa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05 - Lokalita 8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Chomutov</v>
      </c>
      <c r="G52" s="43"/>
      <c r="H52" s="43"/>
      <c r="I52" s="35" t="s">
        <v>23</v>
      </c>
      <c r="J52" s="75" t="str">
        <f>IF(J12="","",J12)</f>
        <v>22. 5. 2024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Chomutov</v>
      </c>
      <c r="G54" s="43"/>
      <c r="H54" s="43"/>
      <c r="I54" s="35" t="s">
        <v>31</v>
      </c>
      <c r="J54" s="39" t="str">
        <f>E21</f>
        <v>KAP Atelier s.r.o.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Jaroslav Kudláček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114</v>
      </c>
      <c r="E60" s="171"/>
      <c r="F60" s="171"/>
      <c r="G60" s="171"/>
      <c r="H60" s="171"/>
      <c r="I60" s="171"/>
      <c r="J60" s="172">
        <f>J94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115</v>
      </c>
      <c r="E61" s="177"/>
      <c r="F61" s="177"/>
      <c r="G61" s="177"/>
      <c r="H61" s="177"/>
      <c r="I61" s="177"/>
      <c r="J61" s="178">
        <f>J95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116</v>
      </c>
      <c r="E62" s="177"/>
      <c r="F62" s="177"/>
      <c r="G62" s="177"/>
      <c r="H62" s="177"/>
      <c r="I62" s="177"/>
      <c r="J62" s="178">
        <f>J192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117</v>
      </c>
      <c r="E63" s="177"/>
      <c r="F63" s="177"/>
      <c r="G63" s="177"/>
      <c r="H63" s="177"/>
      <c r="I63" s="177"/>
      <c r="J63" s="178">
        <f>J202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118</v>
      </c>
      <c r="E64" s="177"/>
      <c r="F64" s="177"/>
      <c r="G64" s="177"/>
      <c r="H64" s="177"/>
      <c r="I64" s="177"/>
      <c r="J64" s="178">
        <f>J225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119</v>
      </c>
      <c r="E65" s="177"/>
      <c r="F65" s="177"/>
      <c r="G65" s="177"/>
      <c r="H65" s="177"/>
      <c r="I65" s="177"/>
      <c r="J65" s="178">
        <f>J272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120</v>
      </c>
      <c r="E66" s="177"/>
      <c r="F66" s="177"/>
      <c r="G66" s="177"/>
      <c r="H66" s="177"/>
      <c r="I66" s="177"/>
      <c r="J66" s="178">
        <f>J286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8"/>
      <c r="C67" s="169"/>
      <c r="D67" s="170" t="s">
        <v>841</v>
      </c>
      <c r="E67" s="171"/>
      <c r="F67" s="171"/>
      <c r="G67" s="171"/>
      <c r="H67" s="171"/>
      <c r="I67" s="171"/>
      <c r="J67" s="172">
        <f>J289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4"/>
      <c r="C68" s="175"/>
      <c r="D68" s="176" t="s">
        <v>842</v>
      </c>
      <c r="E68" s="177"/>
      <c r="F68" s="177"/>
      <c r="G68" s="177"/>
      <c r="H68" s="177"/>
      <c r="I68" s="177"/>
      <c r="J68" s="178">
        <f>J290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843</v>
      </c>
      <c r="E69" s="177"/>
      <c r="F69" s="177"/>
      <c r="G69" s="177"/>
      <c r="H69" s="177"/>
      <c r="I69" s="177"/>
      <c r="J69" s="178">
        <f>J316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8"/>
      <c r="C70" s="169"/>
      <c r="D70" s="170" t="s">
        <v>121</v>
      </c>
      <c r="E70" s="171"/>
      <c r="F70" s="171"/>
      <c r="G70" s="171"/>
      <c r="H70" s="171"/>
      <c r="I70" s="171"/>
      <c r="J70" s="172">
        <f>J329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4"/>
      <c r="C71" s="175"/>
      <c r="D71" s="176" t="s">
        <v>122</v>
      </c>
      <c r="E71" s="177"/>
      <c r="F71" s="177"/>
      <c r="G71" s="177"/>
      <c r="H71" s="177"/>
      <c r="I71" s="177"/>
      <c r="J71" s="178">
        <f>J330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123</v>
      </c>
      <c r="E72" s="177"/>
      <c r="F72" s="177"/>
      <c r="G72" s="177"/>
      <c r="H72" s="177"/>
      <c r="I72" s="177"/>
      <c r="J72" s="178">
        <f>J338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124</v>
      </c>
      <c r="E73" s="177"/>
      <c r="F73" s="177"/>
      <c r="G73" s="177"/>
      <c r="H73" s="177"/>
      <c r="I73" s="177"/>
      <c r="J73" s="178">
        <f>J346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125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63" t="str">
        <f>E7</f>
        <v>Polopodzemní kontejnery Březencká IV. etapa</v>
      </c>
      <c r="F83" s="35"/>
      <c r="G83" s="35"/>
      <c r="H83" s="35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108</v>
      </c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E9</f>
        <v>SO 05 - Lokalita 8</v>
      </c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F12</f>
        <v>Chomutov</v>
      </c>
      <c r="G87" s="43"/>
      <c r="H87" s="43"/>
      <c r="I87" s="35" t="s">
        <v>23</v>
      </c>
      <c r="J87" s="75" t="str">
        <f>IF(J12="","",J12)</f>
        <v>22. 5. 2024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25</v>
      </c>
      <c r="D89" s="43"/>
      <c r="E89" s="43"/>
      <c r="F89" s="30" t="str">
        <f>E15</f>
        <v>Statutární město Chomutov</v>
      </c>
      <c r="G89" s="43"/>
      <c r="H89" s="43"/>
      <c r="I89" s="35" t="s">
        <v>31</v>
      </c>
      <c r="J89" s="39" t="str">
        <f>E21</f>
        <v>KAP Atelier s.r.o.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IF(E18="","",E18)</f>
        <v>Vyplň údaj</v>
      </c>
      <c r="G90" s="43"/>
      <c r="H90" s="43"/>
      <c r="I90" s="35" t="s">
        <v>34</v>
      </c>
      <c r="J90" s="39" t="str">
        <f>E24</f>
        <v>Jaroslav Kudláček</v>
      </c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0"/>
      <c r="B92" s="181"/>
      <c r="C92" s="182" t="s">
        <v>126</v>
      </c>
      <c r="D92" s="183" t="s">
        <v>57</v>
      </c>
      <c r="E92" s="183" t="s">
        <v>53</v>
      </c>
      <c r="F92" s="183" t="s">
        <v>54</v>
      </c>
      <c r="G92" s="183" t="s">
        <v>127</v>
      </c>
      <c r="H92" s="183" t="s">
        <v>128</v>
      </c>
      <c r="I92" s="183" t="s">
        <v>129</v>
      </c>
      <c r="J92" s="183" t="s">
        <v>112</v>
      </c>
      <c r="K92" s="184" t="s">
        <v>130</v>
      </c>
      <c r="L92" s="185"/>
      <c r="M92" s="95" t="s">
        <v>19</v>
      </c>
      <c r="N92" s="96" t="s">
        <v>42</v>
      </c>
      <c r="O92" s="96" t="s">
        <v>131</v>
      </c>
      <c r="P92" s="96" t="s">
        <v>132</v>
      </c>
      <c r="Q92" s="96" t="s">
        <v>133</v>
      </c>
      <c r="R92" s="96" t="s">
        <v>134</v>
      </c>
      <c r="S92" s="96" t="s">
        <v>135</v>
      </c>
      <c r="T92" s="97" t="s">
        <v>136</v>
      </c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</row>
    <row r="93" s="2" customFormat="1" ht="22.8" customHeight="1">
      <c r="A93" s="41"/>
      <c r="B93" s="42"/>
      <c r="C93" s="102" t="s">
        <v>137</v>
      </c>
      <c r="D93" s="43"/>
      <c r="E93" s="43"/>
      <c r="F93" s="43"/>
      <c r="G93" s="43"/>
      <c r="H93" s="43"/>
      <c r="I93" s="43"/>
      <c r="J93" s="186">
        <f>BK93</f>
        <v>0</v>
      </c>
      <c r="K93" s="43"/>
      <c r="L93" s="47"/>
      <c r="M93" s="98"/>
      <c r="N93" s="187"/>
      <c r="O93" s="99"/>
      <c r="P93" s="188">
        <f>P94+P289+P329</f>
        <v>0</v>
      </c>
      <c r="Q93" s="99"/>
      <c r="R93" s="188">
        <f>R94+R289+R329</f>
        <v>60.325612350852005</v>
      </c>
      <c r="S93" s="99"/>
      <c r="T93" s="189">
        <f>T94+T289+T329</f>
        <v>4.5482000000000005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71</v>
      </c>
      <c r="AU93" s="20" t="s">
        <v>113</v>
      </c>
      <c r="BK93" s="190">
        <f>BK94+BK289+BK329</f>
        <v>0</v>
      </c>
    </row>
    <row r="94" s="12" customFormat="1" ht="25.92" customHeight="1">
      <c r="A94" s="12"/>
      <c r="B94" s="191"/>
      <c r="C94" s="192"/>
      <c r="D94" s="193" t="s">
        <v>71</v>
      </c>
      <c r="E94" s="194" t="s">
        <v>138</v>
      </c>
      <c r="F94" s="194" t="s">
        <v>139</v>
      </c>
      <c r="G94" s="192"/>
      <c r="H94" s="192"/>
      <c r="I94" s="195"/>
      <c r="J94" s="196">
        <f>BK94</f>
        <v>0</v>
      </c>
      <c r="K94" s="192"/>
      <c r="L94" s="197"/>
      <c r="M94" s="198"/>
      <c r="N94" s="199"/>
      <c r="O94" s="199"/>
      <c r="P94" s="200">
        <f>P95+P192+P202+P225+P272+P286</f>
        <v>0</v>
      </c>
      <c r="Q94" s="199"/>
      <c r="R94" s="200">
        <f>R95+R192+R202+R225+R272+R286</f>
        <v>59.040418690000003</v>
      </c>
      <c r="S94" s="199"/>
      <c r="T94" s="201">
        <f>T95+T192+T202+T225+T272+T286</f>
        <v>4.5482000000000005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80</v>
      </c>
      <c r="AT94" s="203" t="s">
        <v>71</v>
      </c>
      <c r="AU94" s="203" t="s">
        <v>72</v>
      </c>
      <c r="AY94" s="202" t="s">
        <v>140</v>
      </c>
      <c r="BK94" s="204">
        <f>BK95+BK192+BK202+BK225+BK272+BK286</f>
        <v>0</v>
      </c>
    </row>
    <row r="95" s="12" customFormat="1" ht="22.8" customHeight="1">
      <c r="A95" s="12"/>
      <c r="B95" s="191"/>
      <c r="C95" s="192"/>
      <c r="D95" s="193" t="s">
        <v>71</v>
      </c>
      <c r="E95" s="205" t="s">
        <v>80</v>
      </c>
      <c r="F95" s="205" t="s">
        <v>141</v>
      </c>
      <c r="G95" s="192"/>
      <c r="H95" s="192"/>
      <c r="I95" s="195"/>
      <c r="J95" s="206">
        <f>BK95</f>
        <v>0</v>
      </c>
      <c r="K95" s="192"/>
      <c r="L95" s="197"/>
      <c r="M95" s="198"/>
      <c r="N95" s="199"/>
      <c r="O95" s="199"/>
      <c r="P95" s="200">
        <f>SUM(P96:P191)</f>
        <v>0</v>
      </c>
      <c r="Q95" s="199"/>
      <c r="R95" s="200">
        <f>SUM(R96:R191)</f>
        <v>43.614130000000003</v>
      </c>
      <c r="S95" s="199"/>
      <c r="T95" s="201">
        <f>SUM(T96:T191)</f>
        <v>4.4662000000000006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2" t="s">
        <v>80</v>
      </c>
      <c r="AT95" s="203" t="s">
        <v>71</v>
      </c>
      <c r="AU95" s="203" t="s">
        <v>80</v>
      </c>
      <c r="AY95" s="202" t="s">
        <v>140</v>
      </c>
      <c r="BK95" s="204">
        <f>SUM(BK96:BK191)</f>
        <v>0</v>
      </c>
    </row>
    <row r="96" s="2" customFormat="1" ht="24.15" customHeight="1">
      <c r="A96" s="41"/>
      <c r="B96" s="42"/>
      <c r="C96" s="207" t="s">
        <v>80</v>
      </c>
      <c r="D96" s="207" t="s">
        <v>142</v>
      </c>
      <c r="E96" s="208" t="s">
        <v>151</v>
      </c>
      <c r="F96" s="209" t="s">
        <v>152</v>
      </c>
      <c r="G96" s="210" t="s">
        <v>145</v>
      </c>
      <c r="H96" s="211">
        <v>5.7000000000000002</v>
      </c>
      <c r="I96" s="212"/>
      <c r="J96" s="213">
        <f>ROUND(I96*H96,2)</f>
        <v>0</v>
      </c>
      <c r="K96" s="209" t="s">
        <v>146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0.316</v>
      </c>
      <c r="T96" s="217">
        <f>S96*H96</f>
        <v>1.8012000000000001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147</v>
      </c>
      <c r="AT96" s="218" t="s">
        <v>142</v>
      </c>
      <c r="AU96" s="218" t="s">
        <v>82</v>
      </c>
      <c r="AY96" s="20" t="s">
        <v>140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80</v>
      </c>
      <c r="BK96" s="219">
        <f>ROUND(I96*H96,2)</f>
        <v>0</v>
      </c>
      <c r="BL96" s="20" t="s">
        <v>147</v>
      </c>
      <c r="BM96" s="218" t="s">
        <v>997</v>
      </c>
    </row>
    <row r="97" s="2" customFormat="1">
      <c r="A97" s="41"/>
      <c r="B97" s="42"/>
      <c r="C97" s="43"/>
      <c r="D97" s="220" t="s">
        <v>149</v>
      </c>
      <c r="E97" s="43"/>
      <c r="F97" s="221" t="s">
        <v>154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149</v>
      </c>
      <c r="AU97" s="20" t="s">
        <v>82</v>
      </c>
    </row>
    <row r="98" s="13" customFormat="1">
      <c r="A98" s="13"/>
      <c r="B98" s="225"/>
      <c r="C98" s="226"/>
      <c r="D98" s="227" t="s">
        <v>155</v>
      </c>
      <c r="E98" s="228" t="s">
        <v>19</v>
      </c>
      <c r="F98" s="229" t="s">
        <v>156</v>
      </c>
      <c r="G98" s="226"/>
      <c r="H98" s="228" t="s">
        <v>19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155</v>
      </c>
      <c r="AU98" s="235" t="s">
        <v>82</v>
      </c>
      <c r="AV98" s="13" t="s">
        <v>80</v>
      </c>
      <c r="AW98" s="13" t="s">
        <v>33</v>
      </c>
      <c r="AX98" s="13" t="s">
        <v>72</v>
      </c>
      <c r="AY98" s="235" t="s">
        <v>140</v>
      </c>
    </row>
    <row r="99" s="14" customFormat="1">
      <c r="A99" s="14"/>
      <c r="B99" s="236"/>
      <c r="C99" s="237"/>
      <c r="D99" s="227" t="s">
        <v>155</v>
      </c>
      <c r="E99" s="238" t="s">
        <v>19</v>
      </c>
      <c r="F99" s="239" t="s">
        <v>998</v>
      </c>
      <c r="G99" s="237"/>
      <c r="H99" s="240">
        <v>5.7000000000000002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155</v>
      </c>
      <c r="AU99" s="246" t="s">
        <v>82</v>
      </c>
      <c r="AV99" s="14" t="s">
        <v>82</v>
      </c>
      <c r="AW99" s="14" t="s">
        <v>33</v>
      </c>
      <c r="AX99" s="14" t="s">
        <v>80</v>
      </c>
      <c r="AY99" s="246" t="s">
        <v>140</v>
      </c>
    </row>
    <row r="100" s="2" customFormat="1" ht="24.15" customHeight="1">
      <c r="A100" s="41"/>
      <c r="B100" s="42"/>
      <c r="C100" s="207" t="s">
        <v>82</v>
      </c>
      <c r="D100" s="207" t="s">
        <v>142</v>
      </c>
      <c r="E100" s="208" t="s">
        <v>170</v>
      </c>
      <c r="F100" s="209" t="s">
        <v>171</v>
      </c>
      <c r="G100" s="210" t="s">
        <v>172</v>
      </c>
      <c r="H100" s="211">
        <v>13</v>
      </c>
      <c r="I100" s="212"/>
      <c r="J100" s="213">
        <f>ROUND(I100*H100,2)</f>
        <v>0</v>
      </c>
      <c r="K100" s="209" t="s">
        <v>146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0.20499999999999999</v>
      </c>
      <c r="T100" s="217">
        <f>S100*H100</f>
        <v>2.665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147</v>
      </c>
      <c r="AT100" s="218" t="s">
        <v>142</v>
      </c>
      <c r="AU100" s="218" t="s">
        <v>82</v>
      </c>
      <c r="AY100" s="20" t="s">
        <v>140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80</v>
      </c>
      <c r="BK100" s="219">
        <f>ROUND(I100*H100,2)</f>
        <v>0</v>
      </c>
      <c r="BL100" s="20" t="s">
        <v>147</v>
      </c>
      <c r="BM100" s="218" t="s">
        <v>999</v>
      </c>
    </row>
    <row r="101" s="2" customFormat="1">
      <c r="A101" s="41"/>
      <c r="B101" s="42"/>
      <c r="C101" s="43"/>
      <c r="D101" s="220" t="s">
        <v>149</v>
      </c>
      <c r="E101" s="43"/>
      <c r="F101" s="221" t="s">
        <v>174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149</v>
      </c>
      <c r="AU101" s="20" t="s">
        <v>82</v>
      </c>
    </row>
    <row r="102" s="14" customFormat="1">
      <c r="A102" s="14"/>
      <c r="B102" s="236"/>
      <c r="C102" s="237"/>
      <c r="D102" s="227" t="s">
        <v>155</v>
      </c>
      <c r="E102" s="238" t="s">
        <v>19</v>
      </c>
      <c r="F102" s="239" t="s">
        <v>230</v>
      </c>
      <c r="G102" s="237"/>
      <c r="H102" s="240">
        <v>13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155</v>
      </c>
      <c r="AU102" s="246" t="s">
        <v>82</v>
      </c>
      <c r="AV102" s="14" t="s">
        <v>82</v>
      </c>
      <c r="AW102" s="14" t="s">
        <v>33</v>
      </c>
      <c r="AX102" s="14" t="s">
        <v>80</v>
      </c>
      <c r="AY102" s="246" t="s">
        <v>140</v>
      </c>
    </row>
    <row r="103" s="2" customFormat="1" ht="16.5" customHeight="1">
      <c r="A103" s="41"/>
      <c r="B103" s="42"/>
      <c r="C103" s="207" t="s">
        <v>158</v>
      </c>
      <c r="D103" s="207" t="s">
        <v>142</v>
      </c>
      <c r="E103" s="208" t="s">
        <v>580</v>
      </c>
      <c r="F103" s="209" t="s">
        <v>581</v>
      </c>
      <c r="G103" s="210" t="s">
        <v>145</v>
      </c>
      <c r="H103" s="211">
        <v>37</v>
      </c>
      <c r="I103" s="212"/>
      <c r="J103" s="213">
        <f>ROUND(I103*H103,2)</f>
        <v>0</v>
      </c>
      <c r="K103" s="209" t="s">
        <v>146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147</v>
      </c>
      <c r="AT103" s="218" t="s">
        <v>142</v>
      </c>
      <c r="AU103" s="218" t="s">
        <v>82</v>
      </c>
      <c r="AY103" s="20" t="s">
        <v>140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80</v>
      </c>
      <c r="BK103" s="219">
        <f>ROUND(I103*H103,2)</f>
        <v>0</v>
      </c>
      <c r="BL103" s="20" t="s">
        <v>147</v>
      </c>
      <c r="BM103" s="218" t="s">
        <v>1000</v>
      </c>
    </row>
    <row r="104" s="2" customFormat="1">
      <c r="A104" s="41"/>
      <c r="B104" s="42"/>
      <c r="C104" s="43"/>
      <c r="D104" s="220" t="s">
        <v>149</v>
      </c>
      <c r="E104" s="43"/>
      <c r="F104" s="221" t="s">
        <v>583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149</v>
      </c>
      <c r="AU104" s="20" t="s">
        <v>82</v>
      </c>
    </row>
    <row r="105" s="14" customFormat="1">
      <c r="A105" s="14"/>
      <c r="B105" s="236"/>
      <c r="C105" s="237"/>
      <c r="D105" s="227" t="s">
        <v>155</v>
      </c>
      <c r="E105" s="238" t="s">
        <v>19</v>
      </c>
      <c r="F105" s="239" t="s">
        <v>371</v>
      </c>
      <c r="G105" s="237"/>
      <c r="H105" s="240">
        <v>37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155</v>
      </c>
      <c r="AU105" s="246" t="s">
        <v>82</v>
      </c>
      <c r="AV105" s="14" t="s">
        <v>82</v>
      </c>
      <c r="AW105" s="14" t="s">
        <v>33</v>
      </c>
      <c r="AX105" s="14" t="s">
        <v>80</v>
      </c>
      <c r="AY105" s="246" t="s">
        <v>140</v>
      </c>
    </row>
    <row r="106" s="2" customFormat="1" ht="16.5" customHeight="1">
      <c r="A106" s="41"/>
      <c r="B106" s="42"/>
      <c r="C106" s="207" t="s">
        <v>147</v>
      </c>
      <c r="D106" s="207" t="s">
        <v>142</v>
      </c>
      <c r="E106" s="208" t="s">
        <v>850</v>
      </c>
      <c r="F106" s="209" t="s">
        <v>851</v>
      </c>
      <c r="G106" s="210" t="s">
        <v>185</v>
      </c>
      <c r="H106" s="211">
        <v>14.039999999999999</v>
      </c>
      <c r="I106" s="212"/>
      <c r="J106" s="213">
        <f>ROUND(I106*H106,2)</f>
        <v>0</v>
      </c>
      <c r="K106" s="209" t="s">
        <v>146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147</v>
      </c>
      <c r="AT106" s="218" t="s">
        <v>142</v>
      </c>
      <c r="AU106" s="218" t="s">
        <v>82</v>
      </c>
      <c r="AY106" s="20" t="s">
        <v>140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80</v>
      </c>
      <c r="BK106" s="219">
        <f>ROUND(I106*H106,2)</f>
        <v>0</v>
      </c>
      <c r="BL106" s="20" t="s">
        <v>147</v>
      </c>
      <c r="BM106" s="218" t="s">
        <v>1001</v>
      </c>
    </row>
    <row r="107" s="2" customFormat="1">
      <c r="A107" s="41"/>
      <c r="B107" s="42"/>
      <c r="C107" s="43"/>
      <c r="D107" s="220" t="s">
        <v>149</v>
      </c>
      <c r="E107" s="43"/>
      <c r="F107" s="221" t="s">
        <v>853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149</v>
      </c>
      <c r="AU107" s="20" t="s">
        <v>82</v>
      </c>
    </row>
    <row r="108" s="13" customFormat="1">
      <c r="A108" s="13"/>
      <c r="B108" s="225"/>
      <c r="C108" s="226"/>
      <c r="D108" s="227" t="s">
        <v>155</v>
      </c>
      <c r="E108" s="228" t="s">
        <v>19</v>
      </c>
      <c r="F108" s="229" t="s">
        <v>190</v>
      </c>
      <c r="G108" s="226"/>
      <c r="H108" s="228" t="s">
        <v>19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155</v>
      </c>
      <c r="AU108" s="235" t="s">
        <v>82</v>
      </c>
      <c r="AV108" s="13" t="s">
        <v>80</v>
      </c>
      <c r="AW108" s="13" t="s">
        <v>33</v>
      </c>
      <c r="AX108" s="13" t="s">
        <v>72</v>
      </c>
      <c r="AY108" s="235" t="s">
        <v>140</v>
      </c>
    </row>
    <row r="109" s="14" customFormat="1">
      <c r="A109" s="14"/>
      <c r="B109" s="236"/>
      <c r="C109" s="237"/>
      <c r="D109" s="227" t="s">
        <v>155</v>
      </c>
      <c r="E109" s="238" t="s">
        <v>19</v>
      </c>
      <c r="F109" s="239" t="s">
        <v>1002</v>
      </c>
      <c r="G109" s="237"/>
      <c r="H109" s="240">
        <v>2.8799999999999999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155</v>
      </c>
      <c r="AU109" s="246" t="s">
        <v>82</v>
      </c>
      <c r="AV109" s="14" t="s">
        <v>82</v>
      </c>
      <c r="AW109" s="14" t="s">
        <v>33</v>
      </c>
      <c r="AX109" s="14" t="s">
        <v>72</v>
      </c>
      <c r="AY109" s="246" t="s">
        <v>140</v>
      </c>
    </row>
    <row r="110" s="13" customFormat="1">
      <c r="A110" s="13"/>
      <c r="B110" s="225"/>
      <c r="C110" s="226"/>
      <c r="D110" s="227" t="s">
        <v>155</v>
      </c>
      <c r="E110" s="228" t="s">
        <v>19</v>
      </c>
      <c r="F110" s="229" t="s">
        <v>192</v>
      </c>
      <c r="G110" s="226"/>
      <c r="H110" s="228" t="s">
        <v>19</v>
      </c>
      <c r="I110" s="230"/>
      <c r="J110" s="226"/>
      <c r="K110" s="226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155</v>
      </c>
      <c r="AU110" s="235" t="s">
        <v>82</v>
      </c>
      <c r="AV110" s="13" t="s">
        <v>80</v>
      </c>
      <c r="AW110" s="13" t="s">
        <v>33</v>
      </c>
      <c r="AX110" s="13" t="s">
        <v>72</v>
      </c>
      <c r="AY110" s="235" t="s">
        <v>140</v>
      </c>
    </row>
    <row r="111" s="13" customFormat="1">
      <c r="A111" s="13"/>
      <c r="B111" s="225"/>
      <c r="C111" s="226"/>
      <c r="D111" s="227" t="s">
        <v>155</v>
      </c>
      <c r="E111" s="228" t="s">
        <v>19</v>
      </c>
      <c r="F111" s="229" t="s">
        <v>190</v>
      </c>
      <c r="G111" s="226"/>
      <c r="H111" s="228" t="s">
        <v>19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155</v>
      </c>
      <c r="AU111" s="235" t="s">
        <v>82</v>
      </c>
      <c r="AV111" s="13" t="s">
        <v>80</v>
      </c>
      <c r="AW111" s="13" t="s">
        <v>33</v>
      </c>
      <c r="AX111" s="13" t="s">
        <v>72</v>
      </c>
      <c r="AY111" s="235" t="s">
        <v>140</v>
      </c>
    </row>
    <row r="112" s="14" customFormat="1">
      <c r="A112" s="14"/>
      <c r="B112" s="236"/>
      <c r="C112" s="237"/>
      <c r="D112" s="227" t="s">
        <v>155</v>
      </c>
      <c r="E112" s="238" t="s">
        <v>19</v>
      </c>
      <c r="F112" s="239" t="s">
        <v>1003</v>
      </c>
      <c r="G112" s="237"/>
      <c r="H112" s="240">
        <v>5.7599999999999998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155</v>
      </c>
      <c r="AU112" s="246" t="s">
        <v>82</v>
      </c>
      <c r="AV112" s="14" t="s">
        <v>82</v>
      </c>
      <c r="AW112" s="14" t="s">
        <v>33</v>
      </c>
      <c r="AX112" s="14" t="s">
        <v>72</v>
      </c>
      <c r="AY112" s="246" t="s">
        <v>140</v>
      </c>
    </row>
    <row r="113" s="13" customFormat="1">
      <c r="A113" s="13"/>
      <c r="B113" s="225"/>
      <c r="C113" s="226"/>
      <c r="D113" s="227" t="s">
        <v>155</v>
      </c>
      <c r="E113" s="228" t="s">
        <v>19</v>
      </c>
      <c r="F113" s="229" t="s">
        <v>195</v>
      </c>
      <c r="G113" s="226"/>
      <c r="H113" s="228" t="s">
        <v>19</v>
      </c>
      <c r="I113" s="230"/>
      <c r="J113" s="226"/>
      <c r="K113" s="226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155</v>
      </c>
      <c r="AU113" s="235" t="s">
        <v>82</v>
      </c>
      <c r="AV113" s="13" t="s">
        <v>80</v>
      </c>
      <c r="AW113" s="13" t="s">
        <v>33</v>
      </c>
      <c r="AX113" s="13" t="s">
        <v>72</v>
      </c>
      <c r="AY113" s="235" t="s">
        <v>140</v>
      </c>
    </row>
    <row r="114" s="14" customFormat="1">
      <c r="A114" s="14"/>
      <c r="B114" s="236"/>
      <c r="C114" s="237"/>
      <c r="D114" s="227" t="s">
        <v>155</v>
      </c>
      <c r="E114" s="238" t="s">
        <v>19</v>
      </c>
      <c r="F114" s="239" t="s">
        <v>1004</v>
      </c>
      <c r="G114" s="237"/>
      <c r="H114" s="240">
        <v>5.4000000000000004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155</v>
      </c>
      <c r="AU114" s="246" t="s">
        <v>82</v>
      </c>
      <c r="AV114" s="14" t="s">
        <v>82</v>
      </c>
      <c r="AW114" s="14" t="s">
        <v>33</v>
      </c>
      <c r="AX114" s="14" t="s">
        <v>72</v>
      </c>
      <c r="AY114" s="246" t="s">
        <v>140</v>
      </c>
    </row>
    <row r="115" s="15" customFormat="1">
      <c r="A115" s="15"/>
      <c r="B115" s="247"/>
      <c r="C115" s="248"/>
      <c r="D115" s="227" t="s">
        <v>155</v>
      </c>
      <c r="E115" s="249" t="s">
        <v>19</v>
      </c>
      <c r="F115" s="250" t="s">
        <v>197</v>
      </c>
      <c r="G115" s="248"/>
      <c r="H115" s="251">
        <v>14.039999999999999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7" t="s">
        <v>155</v>
      </c>
      <c r="AU115" s="257" t="s">
        <v>82</v>
      </c>
      <c r="AV115" s="15" t="s">
        <v>147</v>
      </c>
      <c r="AW115" s="15" t="s">
        <v>33</v>
      </c>
      <c r="AX115" s="15" t="s">
        <v>80</v>
      </c>
      <c r="AY115" s="257" t="s">
        <v>140</v>
      </c>
    </row>
    <row r="116" s="2" customFormat="1" ht="24.15" customHeight="1">
      <c r="A116" s="41"/>
      <c r="B116" s="42"/>
      <c r="C116" s="207" t="s">
        <v>169</v>
      </c>
      <c r="D116" s="207" t="s">
        <v>142</v>
      </c>
      <c r="E116" s="208" t="s">
        <v>199</v>
      </c>
      <c r="F116" s="209" t="s">
        <v>200</v>
      </c>
      <c r="G116" s="210" t="s">
        <v>185</v>
      </c>
      <c r="H116" s="211">
        <v>0.73799999999999999</v>
      </c>
      <c r="I116" s="212"/>
      <c r="J116" s="213">
        <f>ROUND(I116*H116,2)</f>
        <v>0</v>
      </c>
      <c r="K116" s="209" t="s">
        <v>146</v>
      </c>
      <c r="L116" s="47"/>
      <c r="M116" s="214" t="s">
        <v>19</v>
      </c>
      <c r="N116" s="215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147</v>
      </c>
      <c r="AT116" s="218" t="s">
        <v>142</v>
      </c>
      <c r="AU116" s="218" t="s">
        <v>82</v>
      </c>
      <c r="AY116" s="20" t="s">
        <v>140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80</v>
      </c>
      <c r="BK116" s="219">
        <f>ROUND(I116*H116,2)</f>
        <v>0</v>
      </c>
      <c r="BL116" s="20" t="s">
        <v>147</v>
      </c>
      <c r="BM116" s="218" t="s">
        <v>1005</v>
      </c>
    </row>
    <row r="117" s="2" customFormat="1">
      <c r="A117" s="41"/>
      <c r="B117" s="42"/>
      <c r="C117" s="43"/>
      <c r="D117" s="220" t="s">
        <v>149</v>
      </c>
      <c r="E117" s="43"/>
      <c r="F117" s="221" t="s">
        <v>202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149</v>
      </c>
      <c r="AU117" s="20" t="s">
        <v>82</v>
      </c>
    </row>
    <row r="118" s="13" customFormat="1">
      <c r="A118" s="13"/>
      <c r="B118" s="225"/>
      <c r="C118" s="226"/>
      <c r="D118" s="227" t="s">
        <v>155</v>
      </c>
      <c r="E118" s="228" t="s">
        <v>19</v>
      </c>
      <c r="F118" s="229" t="s">
        <v>203</v>
      </c>
      <c r="G118" s="226"/>
      <c r="H118" s="228" t="s">
        <v>19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155</v>
      </c>
      <c r="AU118" s="235" t="s">
        <v>82</v>
      </c>
      <c r="AV118" s="13" t="s">
        <v>80</v>
      </c>
      <c r="AW118" s="13" t="s">
        <v>33</v>
      </c>
      <c r="AX118" s="13" t="s">
        <v>72</v>
      </c>
      <c r="AY118" s="235" t="s">
        <v>140</v>
      </c>
    </row>
    <row r="119" s="14" customFormat="1">
      <c r="A119" s="14"/>
      <c r="B119" s="236"/>
      <c r="C119" s="237"/>
      <c r="D119" s="227" t="s">
        <v>155</v>
      </c>
      <c r="E119" s="238" t="s">
        <v>19</v>
      </c>
      <c r="F119" s="239" t="s">
        <v>204</v>
      </c>
      <c r="G119" s="237"/>
      <c r="H119" s="240">
        <v>0.17499999999999999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155</v>
      </c>
      <c r="AU119" s="246" t="s">
        <v>82</v>
      </c>
      <c r="AV119" s="14" t="s">
        <v>82</v>
      </c>
      <c r="AW119" s="14" t="s">
        <v>33</v>
      </c>
      <c r="AX119" s="14" t="s">
        <v>72</v>
      </c>
      <c r="AY119" s="246" t="s">
        <v>140</v>
      </c>
    </row>
    <row r="120" s="13" customFormat="1">
      <c r="A120" s="13"/>
      <c r="B120" s="225"/>
      <c r="C120" s="226"/>
      <c r="D120" s="227" t="s">
        <v>155</v>
      </c>
      <c r="E120" s="228" t="s">
        <v>19</v>
      </c>
      <c r="F120" s="229" t="s">
        <v>1006</v>
      </c>
      <c r="G120" s="226"/>
      <c r="H120" s="228" t="s">
        <v>19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155</v>
      </c>
      <c r="AU120" s="235" t="s">
        <v>82</v>
      </c>
      <c r="AV120" s="13" t="s">
        <v>80</v>
      </c>
      <c r="AW120" s="13" t="s">
        <v>33</v>
      </c>
      <c r="AX120" s="13" t="s">
        <v>72</v>
      </c>
      <c r="AY120" s="235" t="s">
        <v>140</v>
      </c>
    </row>
    <row r="121" s="14" customFormat="1">
      <c r="A121" s="14"/>
      <c r="B121" s="236"/>
      <c r="C121" s="237"/>
      <c r="D121" s="227" t="s">
        <v>155</v>
      </c>
      <c r="E121" s="238" t="s">
        <v>19</v>
      </c>
      <c r="F121" s="239" t="s">
        <v>1007</v>
      </c>
      <c r="G121" s="237"/>
      <c r="H121" s="240">
        <v>0.56299999999999994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155</v>
      </c>
      <c r="AU121" s="246" t="s">
        <v>82</v>
      </c>
      <c r="AV121" s="14" t="s">
        <v>82</v>
      </c>
      <c r="AW121" s="14" t="s">
        <v>33</v>
      </c>
      <c r="AX121" s="14" t="s">
        <v>72</v>
      </c>
      <c r="AY121" s="246" t="s">
        <v>140</v>
      </c>
    </row>
    <row r="122" s="15" customFormat="1">
      <c r="A122" s="15"/>
      <c r="B122" s="247"/>
      <c r="C122" s="248"/>
      <c r="D122" s="227" t="s">
        <v>155</v>
      </c>
      <c r="E122" s="249" t="s">
        <v>19</v>
      </c>
      <c r="F122" s="250" t="s">
        <v>197</v>
      </c>
      <c r="G122" s="248"/>
      <c r="H122" s="251">
        <v>0.73799999999999999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7" t="s">
        <v>155</v>
      </c>
      <c r="AU122" s="257" t="s">
        <v>82</v>
      </c>
      <c r="AV122" s="15" t="s">
        <v>147</v>
      </c>
      <c r="AW122" s="15" t="s">
        <v>33</v>
      </c>
      <c r="AX122" s="15" t="s">
        <v>80</v>
      </c>
      <c r="AY122" s="257" t="s">
        <v>140</v>
      </c>
    </row>
    <row r="123" s="2" customFormat="1" ht="24.15" customHeight="1">
      <c r="A123" s="41"/>
      <c r="B123" s="42"/>
      <c r="C123" s="207" t="s">
        <v>176</v>
      </c>
      <c r="D123" s="207" t="s">
        <v>142</v>
      </c>
      <c r="E123" s="208" t="s">
        <v>206</v>
      </c>
      <c r="F123" s="209" t="s">
        <v>207</v>
      </c>
      <c r="G123" s="210" t="s">
        <v>185</v>
      </c>
      <c r="H123" s="211">
        <v>22.684999999999999</v>
      </c>
      <c r="I123" s="212"/>
      <c r="J123" s="213">
        <f>ROUND(I123*H123,2)</f>
        <v>0</v>
      </c>
      <c r="K123" s="209" t="s">
        <v>146</v>
      </c>
      <c r="L123" s="47"/>
      <c r="M123" s="214" t="s">
        <v>19</v>
      </c>
      <c r="N123" s="215" t="s">
        <v>43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147</v>
      </c>
      <c r="AT123" s="218" t="s">
        <v>142</v>
      </c>
      <c r="AU123" s="218" t="s">
        <v>82</v>
      </c>
      <c r="AY123" s="20" t="s">
        <v>140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80</v>
      </c>
      <c r="BK123" s="219">
        <f>ROUND(I123*H123,2)</f>
        <v>0</v>
      </c>
      <c r="BL123" s="20" t="s">
        <v>147</v>
      </c>
      <c r="BM123" s="218" t="s">
        <v>1008</v>
      </c>
    </row>
    <row r="124" s="2" customFormat="1">
      <c r="A124" s="41"/>
      <c r="B124" s="42"/>
      <c r="C124" s="43"/>
      <c r="D124" s="220" t="s">
        <v>149</v>
      </c>
      <c r="E124" s="43"/>
      <c r="F124" s="221" t="s">
        <v>209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149</v>
      </c>
      <c r="AU124" s="20" t="s">
        <v>82</v>
      </c>
    </row>
    <row r="125" s="14" customFormat="1">
      <c r="A125" s="14"/>
      <c r="B125" s="236"/>
      <c r="C125" s="237"/>
      <c r="D125" s="227" t="s">
        <v>155</v>
      </c>
      <c r="E125" s="238" t="s">
        <v>19</v>
      </c>
      <c r="F125" s="239" t="s">
        <v>1009</v>
      </c>
      <c r="G125" s="237"/>
      <c r="H125" s="240">
        <v>22.684999999999999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155</v>
      </c>
      <c r="AU125" s="246" t="s">
        <v>82</v>
      </c>
      <c r="AV125" s="14" t="s">
        <v>82</v>
      </c>
      <c r="AW125" s="14" t="s">
        <v>33</v>
      </c>
      <c r="AX125" s="14" t="s">
        <v>80</v>
      </c>
      <c r="AY125" s="246" t="s">
        <v>140</v>
      </c>
    </row>
    <row r="126" s="2" customFormat="1" ht="24.15" customHeight="1">
      <c r="A126" s="41"/>
      <c r="B126" s="42"/>
      <c r="C126" s="207" t="s">
        <v>182</v>
      </c>
      <c r="D126" s="207" t="s">
        <v>142</v>
      </c>
      <c r="E126" s="208" t="s">
        <v>858</v>
      </c>
      <c r="F126" s="209" t="s">
        <v>859</v>
      </c>
      <c r="G126" s="210" t="s">
        <v>185</v>
      </c>
      <c r="H126" s="211">
        <v>5.5599999999999996</v>
      </c>
      <c r="I126" s="212"/>
      <c r="J126" s="213">
        <f>ROUND(I126*H126,2)</f>
        <v>0</v>
      </c>
      <c r="K126" s="209" t="s">
        <v>146</v>
      </c>
      <c r="L126" s="47"/>
      <c r="M126" s="214" t="s">
        <v>19</v>
      </c>
      <c r="N126" s="215" t="s">
        <v>43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147</v>
      </c>
      <c r="AT126" s="218" t="s">
        <v>142</v>
      </c>
      <c r="AU126" s="218" t="s">
        <v>82</v>
      </c>
      <c r="AY126" s="20" t="s">
        <v>140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80</v>
      </c>
      <c r="BK126" s="219">
        <f>ROUND(I126*H126,2)</f>
        <v>0</v>
      </c>
      <c r="BL126" s="20" t="s">
        <v>147</v>
      </c>
      <c r="BM126" s="218" t="s">
        <v>1010</v>
      </c>
    </row>
    <row r="127" s="2" customFormat="1">
      <c r="A127" s="41"/>
      <c r="B127" s="42"/>
      <c r="C127" s="43"/>
      <c r="D127" s="220" t="s">
        <v>149</v>
      </c>
      <c r="E127" s="43"/>
      <c r="F127" s="221" t="s">
        <v>861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149</v>
      </c>
      <c r="AU127" s="20" t="s">
        <v>82</v>
      </c>
    </row>
    <row r="128" s="13" customFormat="1">
      <c r="A128" s="13"/>
      <c r="B128" s="225"/>
      <c r="C128" s="226"/>
      <c r="D128" s="227" t="s">
        <v>155</v>
      </c>
      <c r="E128" s="228" t="s">
        <v>19</v>
      </c>
      <c r="F128" s="229" t="s">
        <v>862</v>
      </c>
      <c r="G128" s="226"/>
      <c r="H128" s="228" t="s">
        <v>19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155</v>
      </c>
      <c r="AU128" s="235" t="s">
        <v>82</v>
      </c>
      <c r="AV128" s="13" t="s">
        <v>80</v>
      </c>
      <c r="AW128" s="13" t="s">
        <v>33</v>
      </c>
      <c r="AX128" s="13" t="s">
        <v>72</v>
      </c>
      <c r="AY128" s="235" t="s">
        <v>140</v>
      </c>
    </row>
    <row r="129" s="14" customFormat="1">
      <c r="A129" s="14"/>
      <c r="B129" s="236"/>
      <c r="C129" s="237"/>
      <c r="D129" s="227" t="s">
        <v>155</v>
      </c>
      <c r="E129" s="238" t="s">
        <v>19</v>
      </c>
      <c r="F129" s="239" t="s">
        <v>1011</v>
      </c>
      <c r="G129" s="237"/>
      <c r="H129" s="240">
        <v>5.5599999999999996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155</v>
      </c>
      <c r="AU129" s="246" t="s">
        <v>82</v>
      </c>
      <c r="AV129" s="14" t="s">
        <v>82</v>
      </c>
      <c r="AW129" s="14" t="s">
        <v>33</v>
      </c>
      <c r="AX129" s="14" t="s">
        <v>80</v>
      </c>
      <c r="AY129" s="246" t="s">
        <v>140</v>
      </c>
    </row>
    <row r="130" s="2" customFormat="1" ht="37.8" customHeight="1">
      <c r="A130" s="41"/>
      <c r="B130" s="42"/>
      <c r="C130" s="207" t="s">
        <v>198</v>
      </c>
      <c r="D130" s="207" t="s">
        <v>142</v>
      </c>
      <c r="E130" s="208" t="s">
        <v>212</v>
      </c>
      <c r="F130" s="209" t="s">
        <v>213</v>
      </c>
      <c r="G130" s="210" t="s">
        <v>185</v>
      </c>
      <c r="H130" s="211">
        <v>46.948</v>
      </c>
      <c r="I130" s="212"/>
      <c r="J130" s="213">
        <f>ROUND(I130*H130,2)</f>
        <v>0</v>
      </c>
      <c r="K130" s="209" t="s">
        <v>146</v>
      </c>
      <c r="L130" s="47"/>
      <c r="M130" s="214" t="s">
        <v>19</v>
      </c>
      <c r="N130" s="215" t="s">
        <v>43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147</v>
      </c>
      <c r="AT130" s="218" t="s">
        <v>142</v>
      </c>
      <c r="AU130" s="218" t="s">
        <v>82</v>
      </c>
      <c r="AY130" s="20" t="s">
        <v>140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80</v>
      </c>
      <c r="BK130" s="219">
        <f>ROUND(I130*H130,2)</f>
        <v>0</v>
      </c>
      <c r="BL130" s="20" t="s">
        <v>147</v>
      </c>
      <c r="BM130" s="218" t="s">
        <v>1012</v>
      </c>
    </row>
    <row r="131" s="2" customFormat="1">
      <c r="A131" s="41"/>
      <c r="B131" s="42"/>
      <c r="C131" s="43"/>
      <c r="D131" s="220" t="s">
        <v>149</v>
      </c>
      <c r="E131" s="43"/>
      <c r="F131" s="221" t="s">
        <v>215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149</v>
      </c>
      <c r="AU131" s="20" t="s">
        <v>82</v>
      </c>
    </row>
    <row r="132" s="14" customFormat="1">
      <c r="A132" s="14"/>
      <c r="B132" s="236"/>
      <c r="C132" s="237"/>
      <c r="D132" s="227" t="s">
        <v>155</v>
      </c>
      <c r="E132" s="238" t="s">
        <v>19</v>
      </c>
      <c r="F132" s="239" t="s">
        <v>1013</v>
      </c>
      <c r="G132" s="237"/>
      <c r="H132" s="240">
        <v>7.4000000000000004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155</v>
      </c>
      <c r="AU132" s="246" t="s">
        <v>82</v>
      </c>
      <c r="AV132" s="14" t="s">
        <v>82</v>
      </c>
      <c r="AW132" s="14" t="s">
        <v>33</v>
      </c>
      <c r="AX132" s="14" t="s">
        <v>72</v>
      </c>
      <c r="AY132" s="246" t="s">
        <v>140</v>
      </c>
    </row>
    <row r="133" s="14" customFormat="1">
      <c r="A133" s="14"/>
      <c r="B133" s="236"/>
      <c r="C133" s="237"/>
      <c r="D133" s="227" t="s">
        <v>155</v>
      </c>
      <c r="E133" s="238" t="s">
        <v>19</v>
      </c>
      <c r="F133" s="239" t="s">
        <v>1014</v>
      </c>
      <c r="G133" s="237"/>
      <c r="H133" s="240">
        <v>14.039999999999999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155</v>
      </c>
      <c r="AU133" s="246" t="s">
        <v>82</v>
      </c>
      <c r="AV133" s="14" t="s">
        <v>82</v>
      </c>
      <c r="AW133" s="14" t="s">
        <v>33</v>
      </c>
      <c r="AX133" s="14" t="s">
        <v>72</v>
      </c>
      <c r="AY133" s="246" t="s">
        <v>140</v>
      </c>
    </row>
    <row r="134" s="14" customFormat="1">
      <c r="A134" s="14"/>
      <c r="B134" s="236"/>
      <c r="C134" s="237"/>
      <c r="D134" s="227" t="s">
        <v>155</v>
      </c>
      <c r="E134" s="238" t="s">
        <v>19</v>
      </c>
      <c r="F134" s="239" t="s">
        <v>1015</v>
      </c>
      <c r="G134" s="237"/>
      <c r="H134" s="240">
        <v>0.73799999999999999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155</v>
      </c>
      <c r="AU134" s="246" t="s">
        <v>82</v>
      </c>
      <c r="AV134" s="14" t="s">
        <v>82</v>
      </c>
      <c r="AW134" s="14" t="s">
        <v>33</v>
      </c>
      <c r="AX134" s="14" t="s">
        <v>72</v>
      </c>
      <c r="AY134" s="246" t="s">
        <v>140</v>
      </c>
    </row>
    <row r="135" s="14" customFormat="1">
      <c r="A135" s="14"/>
      <c r="B135" s="236"/>
      <c r="C135" s="237"/>
      <c r="D135" s="227" t="s">
        <v>155</v>
      </c>
      <c r="E135" s="238" t="s">
        <v>19</v>
      </c>
      <c r="F135" s="239" t="s">
        <v>1016</v>
      </c>
      <c r="G135" s="237"/>
      <c r="H135" s="240">
        <v>22.684999999999999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155</v>
      </c>
      <c r="AU135" s="246" t="s">
        <v>82</v>
      </c>
      <c r="AV135" s="14" t="s">
        <v>82</v>
      </c>
      <c r="AW135" s="14" t="s">
        <v>33</v>
      </c>
      <c r="AX135" s="14" t="s">
        <v>72</v>
      </c>
      <c r="AY135" s="246" t="s">
        <v>140</v>
      </c>
    </row>
    <row r="136" s="14" customFormat="1">
      <c r="A136" s="14"/>
      <c r="B136" s="236"/>
      <c r="C136" s="237"/>
      <c r="D136" s="227" t="s">
        <v>155</v>
      </c>
      <c r="E136" s="238" t="s">
        <v>19</v>
      </c>
      <c r="F136" s="239" t="s">
        <v>1017</v>
      </c>
      <c r="G136" s="237"/>
      <c r="H136" s="240">
        <v>5.5599999999999996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155</v>
      </c>
      <c r="AU136" s="246" t="s">
        <v>82</v>
      </c>
      <c r="AV136" s="14" t="s">
        <v>82</v>
      </c>
      <c r="AW136" s="14" t="s">
        <v>33</v>
      </c>
      <c r="AX136" s="14" t="s">
        <v>72</v>
      </c>
      <c r="AY136" s="246" t="s">
        <v>140</v>
      </c>
    </row>
    <row r="137" s="14" customFormat="1">
      <c r="A137" s="14"/>
      <c r="B137" s="236"/>
      <c r="C137" s="237"/>
      <c r="D137" s="227" t="s">
        <v>155</v>
      </c>
      <c r="E137" s="238" t="s">
        <v>19</v>
      </c>
      <c r="F137" s="239" t="s">
        <v>1018</v>
      </c>
      <c r="G137" s="237"/>
      <c r="H137" s="240">
        <v>-3.4750000000000001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155</v>
      </c>
      <c r="AU137" s="246" t="s">
        <v>82</v>
      </c>
      <c r="AV137" s="14" t="s">
        <v>82</v>
      </c>
      <c r="AW137" s="14" t="s">
        <v>33</v>
      </c>
      <c r="AX137" s="14" t="s">
        <v>72</v>
      </c>
      <c r="AY137" s="246" t="s">
        <v>140</v>
      </c>
    </row>
    <row r="138" s="15" customFormat="1">
      <c r="A138" s="15"/>
      <c r="B138" s="247"/>
      <c r="C138" s="248"/>
      <c r="D138" s="227" t="s">
        <v>155</v>
      </c>
      <c r="E138" s="249" t="s">
        <v>19</v>
      </c>
      <c r="F138" s="250" t="s">
        <v>197</v>
      </c>
      <c r="G138" s="248"/>
      <c r="H138" s="251">
        <v>46.948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7" t="s">
        <v>155</v>
      </c>
      <c r="AU138" s="257" t="s">
        <v>82</v>
      </c>
      <c r="AV138" s="15" t="s">
        <v>147</v>
      </c>
      <c r="AW138" s="15" t="s">
        <v>33</v>
      </c>
      <c r="AX138" s="15" t="s">
        <v>80</v>
      </c>
      <c r="AY138" s="257" t="s">
        <v>140</v>
      </c>
    </row>
    <row r="139" s="2" customFormat="1" ht="37.8" customHeight="1">
      <c r="A139" s="41"/>
      <c r="B139" s="42"/>
      <c r="C139" s="207" t="s">
        <v>205</v>
      </c>
      <c r="D139" s="207" t="s">
        <v>142</v>
      </c>
      <c r="E139" s="208" t="s">
        <v>221</v>
      </c>
      <c r="F139" s="209" t="s">
        <v>222</v>
      </c>
      <c r="G139" s="210" t="s">
        <v>185</v>
      </c>
      <c r="H139" s="211">
        <v>234.74000000000001</v>
      </c>
      <c r="I139" s="212"/>
      <c r="J139" s="213">
        <f>ROUND(I139*H139,2)</f>
        <v>0</v>
      </c>
      <c r="K139" s="209" t="s">
        <v>146</v>
      </c>
      <c r="L139" s="47"/>
      <c r="M139" s="214" t="s">
        <v>19</v>
      </c>
      <c r="N139" s="215" t="s">
        <v>43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147</v>
      </c>
      <c r="AT139" s="218" t="s">
        <v>142</v>
      </c>
      <c r="AU139" s="218" t="s">
        <v>82</v>
      </c>
      <c r="AY139" s="20" t="s">
        <v>140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80</v>
      </c>
      <c r="BK139" s="219">
        <f>ROUND(I139*H139,2)</f>
        <v>0</v>
      </c>
      <c r="BL139" s="20" t="s">
        <v>147</v>
      </c>
      <c r="BM139" s="218" t="s">
        <v>1019</v>
      </c>
    </row>
    <row r="140" s="2" customFormat="1">
      <c r="A140" s="41"/>
      <c r="B140" s="42"/>
      <c r="C140" s="43"/>
      <c r="D140" s="220" t="s">
        <v>149</v>
      </c>
      <c r="E140" s="43"/>
      <c r="F140" s="221" t="s">
        <v>224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149</v>
      </c>
      <c r="AU140" s="20" t="s">
        <v>82</v>
      </c>
    </row>
    <row r="141" s="14" customFormat="1">
      <c r="A141" s="14"/>
      <c r="B141" s="236"/>
      <c r="C141" s="237"/>
      <c r="D141" s="227" t="s">
        <v>155</v>
      </c>
      <c r="E141" s="238" t="s">
        <v>19</v>
      </c>
      <c r="F141" s="239" t="s">
        <v>1020</v>
      </c>
      <c r="G141" s="237"/>
      <c r="H141" s="240">
        <v>234.74000000000001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155</v>
      </c>
      <c r="AU141" s="246" t="s">
        <v>82</v>
      </c>
      <c r="AV141" s="14" t="s">
        <v>82</v>
      </c>
      <c r="AW141" s="14" t="s">
        <v>33</v>
      </c>
      <c r="AX141" s="14" t="s">
        <v>80</v>
      </c>
      <c r="AY141" s="246" t="s">
        <v>140</v>
      </c>
    </row>
    <row r="142" s="2" customFormat="1" ht="24.15" customHeight="1">
      <c r="A142" s="41"/>
      <c r="B142" s="42"/>
      <c r="C142" s="207" t="s">
        <v>211</v>
      </c>
      <c r="D142" s="207" t="s">
        <v>142</v>
      </c>
      <c r="E142" s="208" t="s">
        <v>605</v>
      </c>
      <c r="F142" s="209" t="s">
        <v>606</v>
      </c>
      <c r="G142" s="210" t="s">
        <v>185</v>
      </c>
      <c r="H142" s="211">
        <v>46.948</v>
      </c>
      <c r="I142" s="212"/>
      <c r="J142" s="213">
        <f>ROUND(I142*H142,2)</f>
        <v>0</v>
      </c>
      <c r="K142" s="209" t="s">
        <v>146</v>
      </c>
      <c r="L142" s="47"/>
      <c r="M142" s="214" t="s">
        <v>19</v>
      </c>
      <c r="N142" s="215" t="s">
        <v>43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147</v>
      </c>
      <c r="AT142" s="218" t="s">
        <v>142</v>
      </c>
      <c r="AU142" s="218" t="s">
        <v>82</v>
      </c>
      <c r="AY142" s="20" t="s">
        <v>140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80</v>
      </c>
      <c r="BK142" s="219">
        <f>ROUND(I142*H142,2)</f>
        <v>0</v>
      </c>
      <c r="BL142" s="20" t="s">
        <v>147</v>
      </c>
      <c r="BM142" s="218" t="s">
        <v>1021</v>
      </c>
    </row>
    <row r="143" s="2" customFormat="1">
      <c r="A143" s="41"/>
      <c r="B143" s="42"/>
      <c r="C143" s="43"/>
      <c r="D143" s="220" t="s">
        <v>149</v>
      </c>
      <c r="E143" s="43"/>
      <c r="F143" s="221" t="s">
        <v>608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149</v>
      </c>
      <c r="AU143" s="20" t="s">
        <v>82</v>
      </c>
    </row>
    <row r="144" s="2" customFormat="1" ht="24.15" customHeight="1">
      <c r="A144" s="41"/>
      <c r="B144" s="42"/>
      <c r="C144" s="207" t="s">
        <v>220</v>
      </c>
      <c r="D144" s="207" t="s">
        <v>142</v>
      </c>
      <c r="E144" s="208" t="s">
        <v>231</v>
      </c>
      <c r="F144" s="209" t="s">
        <v>232</v>
      </c>
      <c r="G144" s="210" t="s">
        <v>185</v>
      </c>
      <c r="H144" s="211">
        <v>11.16</v>
      </c>
      <c r="I144" s="212"/>
      <c r="J144" s="213">
        <f>ROUND(I144*H144,2)</f>
        <v>0</v>
      </c>
      <c r="K144" s="209" t="s">
        <v>146</v>
      </c>
      <c r="L144" s="47"/>
      <c r="M144" s="214" t="s">
        <v>19</v>
      </c>
      <c r="N144" s="215" t="s">
        <v>43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147</v>
      </c>
      <c r="AT144" s="218" t="s">
        <v>142</v>
      </c>
      <c r="AU144" s="218" t="s">
        <v>82</v>
      </c>
      <c r="AY144" s="20" t="s">
        <v>140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80</v>
      </c>
      <c r="BK144" s="219">
        <f>ROUND(I144*H144,2)</f>
        <v>0</v>
      </c>
      <c r="BL144" s="20" t="s">
        <v>147</v>
      </c>
      <c r="BM144" s="218" t="s">
        <v>1022</v>
      </c>
    </row>
    <row r="145" s="2" customFormat="1">
      <c r="A145" s="41"/>
      <c r="B145" s="42"/>
      <c r="C145" s="43"/>
      <c r="D145" s="220" t="s">
        <v>149</v>
      </c>
      <c r="E145" s="43"/>
      <c r="F145" s="221" t="s">
        <v>234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149</v>
      </c>
      <c r="AU145" s="20" t="s">
        <v>82</v>
      </c>
    </row>
    <row r="146" s="13" customFormat="1">
      <c r="A146" s="13"/>
      <c r="B146" s="225"/>
      <c r="C146" s="226"/>
      <c r="D146" s="227" t="s">
        <v>155</v>
      </c>
      <c r="E146" s="228" t="s">
        <v>19</v>
      </c>
      <c r="F146" s="229" t="s">
        <v>192</v>
      </c>
      <c r="G146" s="226"/>
      <c r="H146" s="228" t="s">
        <v>19</v>
      </c>
      <c r="I146" s="230"/>
      <c r="J146" s="226"/>
      <c r="K146" s="226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155</v>
      </c>
      <c r="AU146" s="235" t="s">
        <v>82</v>
      </c>
      <c r="AV146" s="13" t="s">
        <v>80</v>
      </c>
      <c r="AW146" s="13" t="s">
        <v>33</v>
      </c>
      <c r="AX146" s="13" t="s">
        <v>72</v>
      </c>
      <c r="AY146" s="235" t="s">
        <v>140</v>
      </c>
    </row>
    <row r="147" s="13" customFormat="1">
      <c r="A147" s="13"/>
      <c r="B147" s="225"/>
      <c r="C147" s="226"/>
      <c r="D147" s="227" t="s">
        <v>155</v>
      </c>
      <c r="E147" s="228" t="s">
        <v>19</v>
      </c>
      <c r="F147" s="229" t="s">
        <v>190</v>
      </c>
      <c r="G147" s="226"/>
      <c r="H147" s="228" t="s">
        <v>19</v>
      </c>
      <c r="I147" s="230"/>
      <c r="J147" s="226"/>
      <c r="K147" s="226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155</v>
      </c>
      <c r="AU147" s="235" t="s">
        <v>82</v>
      </c>
      <c r="AV147" s="13" t="s">
        <v>80</v>
      </c>
      <c r="AW147" s="13" t="s">
        <v>33</v>
      </c>
      <c r="AX147" s="13" t="s">
        <v>72</v>
      </c>
      <c r="AY147" s="235" t="s">
        <v>140</v>
      </c>
    </row>
    <row r="148" s="14" customFormat="1">
      <c r="A148" s="14"/>
      <c r="B148" s="236"/>
      <c r="C148" s="237"/>
      <c r="D148" s="227" t="s">
        <v>155</v>
      </c>
      <c r="E148" s="238" t="s">
        <v>19</v>
      </c>
      <c r="F148" s="239" t="s">
        <v>1003</v>
      </c>
      <c r="G148" s="237"/>
      <c r="H148" s="240">
        <v>5.7599999999999998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155</v>
      </c>
      <c r="AU148" s="246" t="s">
        <v>82</v>
      </c>
      <c r="AV148" s="14" t="s">
        <v>82</v>
      </c>
      <c r="AW148" s="14" t="s">
        <v>33</v>
      </c>
      <c r="AX148" s="14" t="s">
        <v>72</v>
      </c>
      <c r="AY148" s="246" t="s">
        <v>140</v>
      </c>
    </row>
    <row r="149" s="13" customFormat="1">
      <c r="A149" s="13"/>
      <c r="B149" s="225"/>
      <c r="C149" s="226"/>
      <c r="D149" s="227" t="s">
        <v>155</v>
      </c>
      <c r="E149" s="228" t="s">
        <v>19</v>
      </c>
      <c r="F149" s="229" t="s">
        <v>195</v>
      </c>
      <c r="G149" s="226"/>
      <c r="H149" s="228" t="s">
        <v>19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155</v>
      </c>
      <c r="AU149" s="235" t="s">
        <v>82</v>
      </c>
      <c r="AV149" s="13" t="s">
        <v>80</v>
      </c>
      <c r="AW149" s="13" t="s">
        <v>33</v>
      </c>
      <c r="AX149" s="13" t="s">
        <v>72</v>
      </c>
      <c r="AY149" s="235" t="s">
        <v>140</v>
      </c>
    </row>
    <row r="150" s="14" customFormat="1">
      <c r="A150" s="14"/>
      <c r="B150" s="236"/>
      <c r="C150" s="237"/>
      <c r="D150" s="227" t="s">
        <v>155</v>
      </c>
      <c r="E150" s="238" t="s">
        <v>19</v>
      </c>
      <c r="F150" s="239" t="s">
        <v>1004</v>
      </c>
      <c r="G150" s="237"/>
      <c r="H150" s="240">
        <v>5.4000000000000004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155</v>
      </c>
      <c r="AU150" s="246" t="s">
        <v>82</v>
      </c>
      <c r="AV150" s="14" t="s">
        <v>82</v>
      </c>
      <c r="AW150" s="14" t="s">
        <v>33</v>
      </c>
      <c r="AX150" s="14" t="s">
        <v>72</v>
      </c>
      <c r="AY150" s="246" t="s">
        <v>140</v>
      </c>
    </row>
    <row r="151" s="15" customFormat="1">
      <c r="A151" s="15"/>
      <c r="B151" s="247"/>
      <c r="C151" s="248"/>
      <c r="D151" s="227" t="s">
        <v>155</v>
      </c>
      <c r="E151" s="249" t="s">
        <v>19</v>
      </c>
      <c r="F151" s="250" t="s">
        <v>197</v>
      </c>
      <c r="G151" s="248"/>
      <c r="H151" s="251">
        <v>11.16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7" t="s">
        <v>155</v>
      </c>
      <c r="AU151" s="257" t="s">
        <v>82</v>
      </c>
      <c r="AV151" s="15" t="s">
        <v>147</v>
      </c>
      <c r="AW151" s="15" t="s">
        <v>33</v>
      </c>
      <c r="AX151" s="15" t="s">
        <v>80</v>
      </c>
      <c r="AY151" s="257" t="s">
        <v>140</v>
      </c>
    </row>
    <row r="152" s="2" customFormat="1" ht="16.5" customHeight="1">
      <c r="A152" s="41"/>
      <c r="B152" s="42"/>
      <c r="C152" s="258" t="s">
        <v>8</v>
      </c>
      <c r="D152" s="258" t="s">
        <v>236</v>
      </c>
      <c r="E152" s="259" t="s">
        <v>237</v>
      </c>
      <c r="F152" s="260" t="s">
        <v>238</v>
      </c>
      <c r="G152" s="261" t="s">
        <v>239</v>
      </c>
      <c r="H152" s="262">
        <v>22.32</v>
      </c>
      <c r="I152" s="263"/>
      <c r="J152" s="264">
        <f>ROUND(I152*H152,2)</f>
        <v>0</v>
      </c>
      <c r="K152" s="260" t="s">
        <v>240</v>
      </c>
      <c r="L152" s="265"/>
      <c r="M152" s="266" t="s">
        <v>19</v>
      </c>
      <c r="N152" s="267" t="s">
        <v>43</v>
      </c>
      <c r="O152" s="87"/>
      <c r="P152" s="216">
        <f>O152*H152</f>
        <v>0</v>
      </c>
      <c r="Q152" s="216">
        <v>1</v>
      </c>
      <c r="R152" s="216">
        <f>Q152*H152</f>
        <v>22.32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198</v>
      </c>
      <c r="AT152" s="218" t="s">
        <v>236</v>
      </c>
      <c r="AU152" s="218" t="s">
        <v>82</v>
      </c>
      <c r="AY152" s="20" t="s">
        <v>140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80</v>
      </c>
      <c r="BK152" s="219">
        <f>ROUND(I152*H152,2)</f>
        <v>0</v>
      </c>
      <c r="BL152" s="20" t="s">
        <v>147</v>
      </c>
      <c r="BM152" s="218" t="s">
        <v>1023</v>
      </c>
    </row>
    <row r="153" s="14" customFormat="1">
      <c r="A153" s="14"/>
      <c r="B153" s="236"/>
      <c r="C153" s="237"/>
      <c r="D153" s="227" t="s">
        <v>155</v>
      </c>
      <c r="E153" s="238" t="s">
        <v>19</v>
      </c>
      <c r="F153" s="239" t="s">
        <v>1024</v>
      </c>
      <c r="G153" s="237"/>
      <c r="H153" s="240">
        <v>22.32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155</v>
      </c>
      <c r="AU153" s="246" t="s">
        <v>82</v>
      </c>
      <c r="AV153" s="14" t="s">
        <v>82</v>
      </c>
      <c r="AW153" s="14" t="s">
        <v>33</v>
      </c>
      <c r="AX153" s="14" t="s">
        <v>80</v>
      </c>
      <c r="AY153" s="246" t="s">
        <v>140</v>
      </c>
    </row>
    <row r="154" s="2" customFormat="1" ht="24.15" customHeight="1">
      <c r="A154" s="41"/>
      <c r="B154" s="42"/>
      <c r="C154" s="207" t="s">
        <v>230</v>
      </c>
      <c r="D154" s="207" t="s">
        <v>142</v>
      </c>
      <c r="E154" s="208" t="s">
        <v>244</v>
      </c>
      <c r="F154" s="209" t="s">
        <v>245</v>
      </c>
      <c r="G154" s="210" t="s">
        <v>239</v>
      </c>
      <c r="H154" s="211">
        <v>84.506</v>
      </c>
      <c r="I154" s="212"/>
      <c r="J154" s="213">
        <f>ROUND(I154*H154,2)</f>
        <v>0</v>
      </c>
      <c r="K154" s="209" t="s">
        <v>146</v>
      </c>
      <c r="L154" s="47"/>
      <c r="M154" s="214" t="s">
        <v>19</v>
      </c>
      <c r="N154" s="215" t="s">
        <v>43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147</v>
      </c>
      <c r="AT154" s="218" t="s">
        <v>142</v>
      </c>
      <c r="AU154" s="218" t="s">
        <v>82</v>
      </c>
      <c r="AY154" s="20" t="s">
        <v>140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80</v>
      </c>
      <c r="BK154" s="219">
        <f>ROUND(I154*H154,2)</f>
        <v>0</v>
      </c>
      <c r="BL154" s="20" t="s">
        <v>147</v>
      </c>
      <c r="BM154" s="218" t="s">
        <v>1025</v>
      </c>
    </row>
    <row r="155" s="2" customFormat="1">
      <c r="A155" s="41"/>
      <c r="B155" s="42"/>
      <c r="C155" s="43"/>
      <c r="D155" s="220" t="s">
        <v>149</v>
      </c>
      <c r="E155" s="43"/>
      <c r="F155" s="221" t="s">
        <v>247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149</v>
      </c>
      <c r="AU155" s="20" t="s">
        <v>82</v>
      </c>
    </row>
    <row r="156" s="14" customFormat="1">
      <c r="A156" s="14"/>
      <c r="B156" s="236"/>
      <c r="C156" s="237"/>
      <c r="D156" s="227" t="s">
        <v>155</v>
      </c>
      <c r="E156" s="238" t="s">
        <v>19</v>
      </c>
      <c r="F156" s="239" t="s">
        <v>1026</v>
      </c>
      <c r="G156" s="237"/>
      <c r="H156" s="240">
        <v>84.506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155</v>
      </c>
      <c r="AU156" s="246" t="s">
        <v>82</v>
      </c>
      <c r="AV156" s="14" t="s">
        <v>82</v>
      </c>
      <c r="AW156" s="14" t="s">
        <v>33</v>
      </c>
      <c r="AX156" s="14" t="s">
        <v>80</v>
      </c>
      <c r="AY156" s="246" t="s">
        <v>140</v>
      </c>
    </row>
    <row r="157" s="2" customFormat="1" ht="24.15" customHeight="1">
      <c r="A157" s="41"/>
      <c r="B157" s="42"/>
      <c r="C157" s="207" t="s">
        <v>235</v>
      </c>
      <c r="D157" s="207" t="s">
        <v>142</v>
      </c>
      <c r="E157" s="208" t="s">
        <v>250</v>
      </c>
      <c r="F157" s="209" t="s">
        <v>251</v>
      </c>
      <c r="G157" s="210" t="s">
        <v>185</v>
      </c>
      <c r="H157" s="211">
        <v>46.948</v>
      </c>
      <c r="I157" s="212"/>
      <c r="J157" s="213">
        <f>ROUND(I157*H157,2)</f>
        <v>0</v>
      </c>
      <c r="K157" s="209" t="s">
        <v>146</v>
      </c>
      <c r="L157" s="47"/>
      <c r="M157" s="214" t="s">
        <v>19</v>
      </c>
      <c r="N157" s="215" t="s">
        <v>43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147</v>
      </c>
      <c r="AT157" s="218" t="s">
        <v>142</v>
      </c>
      <c r="AU157" s="218" t="s">
        <v>82</v>
      </c>
      <c r="AY157" s="20" t="s">
        <v>140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80</v>
      </c>
      <c r="BK157" s="219">
        <f>ROUND(I157*H157,2)</f>
        <v>0</v>
      </c>
      <c r="BL157" s="20" t="s">
        <v>147</v>
      </c>
      <c r="BM157" s="218" t="s">
        <v>1027</v>
      </c>
    </row>
    <row r="158" s="2" customFormat="1">
      <c r="A158" s="41"/>
      <c r="B158" s="42"/>
      <c r="C158" s="43"/>
      <c r="D158" s="220" t="s">
        <v>149</v>
      </c>
      <c r="E158" s="43"/>
      <c r="F158" s="221" t="s">
        <v>253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149</v>
      </c>
      <c r="AU158" s="20" t="s">
        <v>82</v>
      </c>
    </row>
    <row r="159" s="14" customFormat="1">
      <c r="A159" s="14"/>
      <c r="B159" s="236"/>
      <c r="C159" s="237"/>
      <c r="D159" s="227" t="s">
        <v>155</v>
      </c>
      <c r="E159" s="238" t="s">
        <v>19</v>
      </c>
      <c r="F159" s="239" t="s">
        <v>1028</v>
      </c>
      <c r="G159" s="237"/>
      <c r="H159" s="240">
        <v>46.948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155</v>
      </c>
      <c r="AU159" s="246" t="s">
        <v>82</v>
      </c>
      <c r="AV159" s="14" t="s">
        <v>82</v>
      </c>
      <c r="AW159" s="14" t="s">
        <v>33</v>
      </c>
      <c r="AX159" s="14" t="s">
        <v>80</v>
      </c>
      <c r="AY159" s="246" t="s">
        <v>140</v>
      </c>
    </row>
    <row r="160" s="2" customFormat="1" ht="24.15" customHeight="1">
      <c r="A160" s="41"/>
      <c r="B160" s="42"/>
      <c r="C160" s="207" t="s">
        <v>243</v>
      </c>
      <c r="D160" s="207" t="s">
        <v>142</v>
      </c>
      <c r="E160" s="208" t="s">
        <v>256</v>
      </c>
      <c r="F160" s="209" t="s">
        <v>257</v>
      </c>
      <c r="G160" s="210" t="s">
        <v>185</v>
      </c>
      <c r="H160" s="211">
        <v>11.257</v>
      </c>
      <c r="I160" s="212"/>
      <c r="J160" s="213">
        <f>ROUND(I160*H160,2)</f>
        <v>0</v>
      </c>
      <c r="K160" s="209" t="s">
        <v>146</v>
      </c>
      <c r="L160" s="47"/>
      <c r="M160" s="214" t="s">
        <v>19</v>
      </c>
      <c r="N160" s="215" t="s">
        <v>43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147</v>
      </c>
      <c r="AT160" s="218" t="s">
        <v>142</v>
      </c>
      <c r="AU160" s="218" t="s">
        <v>82</v>
      </c>
      <c r="AY160" s="20" t="s">
        <v>140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80</v>
      </c>
      <c r="BK160" s="219">
        <f>ROUND(I160*H160,2)</f>
        <v>0</v>
      </c>
      <c r="BL160" s="20" t="s">
        <v>147</v>
      </c>
      <c r="BM160" s="218" t="s">
        <v>1029</v>
      </c>
    </row>
    <row r="161" s="2" customFormat="1">
      <c r="A161" s="41"/>
      <c r="B161" s="42"/>
      <c r="C161" s="43"/>
      <c r="D161" s="220" t="s">
        <v>149</v>
      </c>
      <c r="E161" s="43"/>
      <c r="F161" s="221" t="s">
        <v>259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149</v>
      </c>
      <c r="AU161" s="20" t="s">
        <v>82</v>
      </c>
    </row>
    <row r="162" s="13" customFormat="1">
      <c r="A162" s="13"/>
      <c r="B162" s="225"/>
      <c r="C162" s="226"/>
      <c r="D162" s="227" t="s">
        <v>155</v>
      </c>
      <c r="E162" s="228" t="s">
        <v>19</v>
      </c>
      <c r="F162" s="229" t="s">
        <v>260</v>
      </c>
      <c r="G162" s="226"/>
      <c r="H162" s="228" t="s">
        <v>19</v>
      </c>
      <c r="I162" s="230"/>
      <c r="J162" s="226"/>
      <c r="K162" s="226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155</v>
      </c>
      <c r="AU162" s="235" t="s">
        <v>82</v>
      </c>
      <c r="AV162" s="13" t="s">
        <v>80</v>
      </c>
      <c r="AW162" s="13" t="s">
        <v>33</v>
      </c>
      <c r="AX162" s="13" t="s">
        <v>72</v>
      </c>
      <c r="AY162" s="235" t="s">
        <v>140</v>
      </c>
    </row>
    <row r="163" s="14" customFormat="1">
      <c r="A163" s="14"/>
      <c r="B163" s="236"/>
      <c r="C163" s="237"/>
      <c r="D163" s="227" t="s">
        <v>155</v>
      </c>
      <c r="E163" s="238" t="s">
        <v>19</v>
      </c>
      <c r="F163" s="239" t="s">
        <v>1016</v>
      </c>
      <c r="G163" s="237"/>
      <c r="H163" s="240">
        <v>22.684999999999999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155</v>
      </c>
      <c r="AU163" s="246" t="s">
        <v>82</v>
      </c>
      <c r="AV163" s="14" t="s">
        <v>82</v>
      </c>
      <c r="AW163" s="14" t="s">
        <v>33</v>
      </c>
      <c r="AX163" s="14" t="s">
        <v>72</v>
      </c>
      <c r="AY163" s="246" t="s">
        <v>140</v>
      </c>
    </row>
    <row r="164" s="14" customFormat="1">
      <c r="A164" s="14"/>
      <c r="B164" s="236"/>
      <c r="C164" s="237"/>
      <c r="D164" s="227" t="s">
        <v>155</v>
      </c>
      <c r="E164" s="238" t="s">
        <v>19</v>
      </c>
      <c r="F164" s="239" t="s">
        <v>1030</v>
      </c>
      <c r="G164" s="237"/>
      <c r="H164" s="240">
        <v>2.5209999999999999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155</v>
      </c>
      <c r="AU164" s="246" t="s">
        <v>82</v>
      </c>
      <c r="AV164" s="14" t="s">
        <v>82</v>
      </c>
      <c r="AW164" s="14" t="s">
        <v>33</v>
      </c>
      <c r="AX164" s="14" t="s">
        <v>72</v>
      </c>
      <c r="AY164" s="246" t="s">
        <v>140</v>
      </c>
    </row>
    <row r="165" s="14" customFormat="1">
      <c r="A165" s="14"/>
      <c r="B165" s="236"/>
      <c r="C165" s="237"/>
      <c r="D165" s="227" t="s">
        <v>155</v>
      </c>
      <c r="E165" s="238" t="s">
        <v>19</v>
      </c>
      <c r="F165" s="239" t="s">
        <v>1031</v>
      </c>
      <c r="G165" s="237"/>
      <c r="H165" s="240">
        <v>-17.423999999999999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155</v>
      </c>
      <c r="AU165" s="246" t="s">
        <v>82</v>
      </c>
      <c r="AV165" s="14" t="s">
        <v>82</v>
      </c>
      <c r="AW165" s="14" t="s">
        <v>33</v>
      </c>
      <c r="AX165" s="14" t="s">
        <v>72</v>
      </c>
      <c r="AY165" s="246" t="s">
        <v>140</v>
      </c>
    </row>
    <row r="166" s="16" customFormat="1">
      <c r="A166" s="16"/>
      <c r="B166" s="273"/>
      <c r="C166" s="274"/>
      <c r="D166" s="227" t="s">
        <v>155</v>
      </c>
      <c r="E166" s="275" t="s">
        <v>19</v>
      </c>
      <c r="F166" s="276" t="s">
        <v>882</v>
      </c>
      <c r="G166" s="274"/>
      <c r="H166" s="277">
        <v>7.782</v>
      </c>
      <c r="I166" s="278"/>
      <c r="J166" s="274"/>
      <c r="K166" s="274"/>
      <c r="L166" s="279"/>
      <c r="M166" s="280"/>
      <c r="N166" s="281"/>
      <c r="O166" s="281"/>
      <c r="P166" s="281"/>
      <c r="Q166" s="281"/>
      <c r="R166" s="281"/>
      <c r="S166" s="281"/>
      <c r="T166" s="282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83" t="s">
        <v>155</v>
      </c>
      <c r="AU166" s="283" t="s">
        <v>82</v>
      </c>
      <c r="AV166" s="16" t="s">
        <v>158</v>
      </c>
      <c r="AW166" s="16" t="s">
        <v>33</v>
      </c>
      <c r="AX166" s="16" t="s">
        <v>72</v>
      </c>
      <c r="AY166" s="283" t="s">
        <v>140</v>
      </c>
    </row>
    <row r="167" s="13" customFormat="1">
      <c r="A167" s="13"/>
      <c r="B167" s="225"/>
      <c r="C167" s="226"/>
      <c r="D167" s="227" t="s">
        <v>155</v>
      </c>
      <c r="E167" s="228" t="s">
        <v>19</v>
      </c>
      <c r="F167" s="229" t="s">
        <v>883</v>
      </c>
      <c r="G167" s="226"/>
      <c r="H167" s="228" t="s">
        <v>19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155</v>
      </c>
      <c r="AU167" s="235" t="s">
        <v>82</v>
      </c>
      <c r="AV167" s="13" t="s">
        <v>80</v>
      </c>
      <c r="AW167" s="13" t="s">
        <v>33</v>
      </c>
      <c r="AX167" s="13" t="s">
        <v>72</v>
      </c>
      <c r="AY167" s="235" t="s">
        <v>140</v>
      </c>
    </row>
    <row r="168" s="14" customFormat="1">
      <c r="A168" s="14"/>
      <c r="B168" s="236"/>
      <c r="C168" s="237"/>
      <c r="D168" s="227" t="s">
        <v>155</v>
      </c>
      <c r="E168" s="238" t="s">
        <v>19</v>
      </c>
      <c r="F168" s="239" t="s">
        <v>1032</v>
      </c>
      <c r="G168" s="237"/>
      <c r="H168" s="240">
        <v>3.4750000000000001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155</v>
      </c>
      <c r="AU168" s="246" t="s">
        <v>82</v>
      </c>
      <c r="AV168" s="14" t="s">
        <v>82</v>
      </c>
      <c r="AW168" s="14" t="s">
        <v>33</v>
      </c>
      <c r="AX168" s="14" t="s">
        <v>72</v>
      </c>
      <c r="AY168" s="246" t="s">
        <v>140</v>
      </c>
    </row>
    <row r="169" s="15" customFormat="1">
      <c r="A169" s="15"/>
      <c r="B169" s="247"/>
      <c r="C169" s="248"/>
      <c r="D169" s="227" t="s">
        <v>155</v>
      </c>
      <c r="E169" s="249" t="s">
        <v>19</v>
      </c>
      <c r="F169" s="250" t="s">
        <v>197</v>
      </c>
      <c r="G169" s="248"/>
      <c r="H169" s="251">
        <v>11.257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7" t="s">
        <v>155</v>
      </c>
      <c r="AU169" s="257" t="s">
        <v>82</v>
      </c>
      <c r="AV169" s="15" t="s">
        <v>147</v>
      </c>
      <c r="AW169" s="15" t="s">
        <v>33</v>
      </c>
      <c r="AX169" s="15" t="s">
        <v>80</v>
      </c>
      <c r="AY169" s="257" t="s">
        <v>140</v>
      </c>
    </row>
    <row r="170" s="2" customFormat="1" ht="16.5" customHeight="1">
      <c r="A170" s="41"/>
      <c r="B170" s="42"/>
      <c r="C170" s="258" t="s">
        <v>249</v>
      </c>
      <c r="D170" s="258" t="s">
        <v>236</v>
      </c>
      <c r="E170" s="259" t="s">
        <v>264</v>
      </c>
      <c r="F170" s="260" t="s">
        <v>265</v>
      </c>
      <c r="G170" s="261" t="s">
        <v>239</v>
      </c>
      <c r="H170" s="262">
        <v>15.564</v>
      </c>
      <c r="I170" s="263"/>
      <c r="J170" s="264">
        <f>ROUND(I170*H170,2)</f>
        <v>0</v>
      </c>
      <c r="K170" s="260" t="s">
        <v>146</v>
      </c>
      <c r="L170" s="265"/>
      <c r="M170" s="266" t="s">
        <v>19</v>
      </c>
      <c r="N170" s="267" t="s">
        <v>43</v>
      </c>
      <c r="O170" s="87"/>
      <c r="P170" s="216">
        <f>O170*H170</f>
        <v>0</v>
      </c>
      <c r="Q170" s="216">
        <v>1</v>
      </c>
      <c r="R170" s="216">
        <f>Q170*H170</f>
        <v>15.564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198</v>
      </c>
      <c r="AT170" s="218" t="s">
        <v>236</v>
      </c>
      <c r="AU170" s="218" t="s">
        <v>82</v>
      </c>
      <c r="AY170" s="20" t="s">
        <v>140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80</v>
      </c>
      <c r="BK170" s="219">
        <f>ROUND(I170*H170,2)</f>
        <v>0</v>
      </c>
      <c r="BL170" s="20" t="s">
        <v>147</v>
      </c>
      <c r="BM170" s="218" t="s">
        <v>1033</v>
      </c>
    </row>
    <row r="171" s="14" customFormat="1">
      <c r="A171" s="14"/>
      <c r="B171" s="236"/>
      <c r="C171" s="237"/>
      <c r="D171" s="227" t="s">
        <v>155</v>
      </c>
      <c r="E171" s="238" t="s">
        <v>19</v>
      </c>
      <c r="F171" s="239" t="s">
        <v>1034</v>
      </c>
      <c r="G171" s="237"/>
      <c r="H171" s="240">
        <v>15.564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155</v>
      </c>
      <c r="AU171" s="246" t="s">
        <v>82</v>
      </c>
      <c r="AV171" s="14" t="s">
        <v>82</v>
      </c>
      <c r="AW171" s="14" t="s">
        <v>33</v>
      </c>
      <c r="AX171" s="14" t="s">
        <v>80</v>
      </c>
      <c r="AY171" s="246" t="s">
        <v>140</v>
      </c>
    </row>
    <row r="172" s="2" customFormat="1" ht="37.8" customHeight="1">
      <c r="A172" s="41"/>
      <c r="B172" s="42"/>
      <c r="C172" s="207" t="s">
        <v>255</v>
      </c>
      <c r="D172" s="207" t="s">
        <v>142</v>
      </c>
      <c r="E172" s="208" t="s">
        <v>887</v>
      </c>
      <c r="F172" s="209" t="s">
        <v>888</v>
      </c>
      <c r="G172" s="210" t="s">
        <v>185</v>
      </c>
      <c r="H172" s="211">
        <v>2.085</v>
      </c>
      <c r="I172" s="212"/>
      <c r="J172" s="213">
        <f>ROUND(I172*H172,2)</f>
        <v>0</v>
      </c>
      <c r="K172" s="209" t="s">
        <v>146</v>
      </c>
      <c r="L172" s="47"/>
      <c r="M172" s="214" t="s">
        <v>19</v>
      </c>
      <c r="N172" s="215" t="s">
        <v>43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147</v>
      </c>
      <c r="AT172" s="218" t="s">
        <v>142</v>
      </c>
      <c r="AU172" s="218" t="s">
        <v>82</v>
      </c>
      <c r="AY172" s="20" t="s">
        <v>140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80</v>
      </c>
      <c r="BK172" s="219">
        <f>ROUND(I172*H172,2)</f>
        <v>0</v>
      </c>
      <c r="BL172" s="20" t="s">
        <v>147</v>
      </c>
      <c r="BM172" s="218" t="s">
        <v>1035</v>
      </c>
    </row>
    <row r="173" s="2" customFormat="1">
      <c r="A173" s="41"/>
      <c r="B173" s="42"/>
      <c r="C173" s="43"/>
      <c r="D173" s="220" t="s">
        <v>149</v>
      </c>
      <c r="E173" s="43"/>
      <c r="F173" s="221" t="s">
        <v>890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149</v>
      </c>
      <c r="AU173" s="20" t="s">
        <v>82</v>
      </c>
    </row>
    <row r="174" s="14" customFormat="1">
      <c r="A174" s="14"/>
      <c r="B174" s="236"/>
      <c r="C174" s="237"/>
      <c r="D174" s="227" t="s">
        <v>155</v>
      </c>
      <c r="E174" s="238" t="s">
        <v>19</v>
      </c>
      <c r="F174" s="239" t="s">
        <v>1036</v>
      </c>
      <c r="G174" s="237"/>
      <c r="H174" s="240">
        <v>2.085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155</v>
      </c>
      <c r="AU174" s="246" t="s">
        <v>82</v>
      </c>
      <c r="AV174" s="14" t="s">
        <v>82</v>
      </c>
      <c r="AW174" s="14" t="s">
        <v>33</v>
      </c>
      <c r="AX174" s="14" t="s">
        <v>80</v>
      </c>
      <c r="AY174" s="246" t="s">
        <v>140</v>
      </c>
    </row>
    <row r="175" s="2" customFormat="1" ht="16.5" customHeight="1">
      <c r="A175" s="41"/>
      <c r="B175" s="42"/>
      <c r="C175" s="258" t="s">
        <v>263</v>
      </c>
      <c r="D175" s="258" t="s">
        <v>236</v>
      </c>
      <c r="E175" s="259" t="s">
        <v>892</v>
      </c>
      <c r="F175" s="260" t="s">
        <v>893</v>
      </c>
      <c r="G175" s="261" t="s">
        <v>239</v>
      </c>
      <c r="H175" s="262">
        <v>4.1699999999999999</v>
      </c>
      <c r="I175" s="263"/>
      <c r="J175" s="264">
        <f>ROUND(I175*H175,2)</f>
        <v>0</v>
      </c>
      <c r="K175" s="260" t="s">
        <v>146</v>
      </c>
      <c r="L175" s="265"/>
      <c r="M175" s="266" t="s">
        <v>19</v>
      </c>
      <c r="N175" s="267" t="s">
        <v>43</v>
      </c>
      <c r="O175" s="87"/>
      <c r="P175" s="216">
        <f>O175*H175</f>
        <v>0</v>
      </c>
      <c r="Q175" s="216">
        <v>1</v>
      </c>
      <c r="R175" s="216">
        <f>Q175*H175</f>
        <v>4.1699999999999999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198</v>
      </c>
      <c r="AT175" s="218" t="s">
        <v>236</v>
      </c>
      <c r="AU175" s="218" t="s">
        <v>82</v>
      </c>
      <c r="AY175" s="20" t="s">
        <v>140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80</v>
      </c>
      <c r="BK175" s="219">
        <f>ROUND(I175*H175,2)</f>
        <v>0</v>
      </c>
      <c r="BL175" s="20" t="s">
        <v>147</v>
      </c>
      <c r="BM175" s="218" t="s">
        <v>1037</v>
      </c>
    </row>
    <row r="176" s="14" customFormat="1">
      <c r="A176" s="14"/>
      <c r="B176" s="236"/>
      <c r="C176" s="237"/>
      <c r="D176" s="227" t="s">
        <v>155</v>
      </c>
      <c r="E176" s="237"/>
      <c r="F176" s="239" t="s">
        <v>1038</v>
      </c>
      <c r="G176" s="237"/>
      <c r="H176" s="240">
        <v>4.1699999999999999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155</v>
      </c>
      <c r="AU176" s="246" t="s">
        <v>82</v>
      </c>
      <c r="AV176" s="14" t="s">
        <v>82</v>
      </c>
      <c r="AW176" s="14" t="s">
        <v>4</v>
      </c>
      <c r="AX176" s="14" t="s">
        <v>80</v>
      </c>
      <c r="AY176" s="246" t="s">
        <v>140</v>
      </c>
    </row>
    <row r="177" s="2" customFormat="1" ht="24.15" customHeight="1">
      <c r="A177" s="41"/>
      <c r="B177" s="42"/>
      <c r="C177" s="207" t="s">
        <v>268</v>
      </c>
      <c r="D177" s="207" t="s">
        <v>142</v>
      </c>
      <c r="E177" s="208" t="s">
        <v>269</v>
      </c>
      <c r="F177" s="209" t="s">
        <v>270</v>
      </c>
      <c r="G177" s="210" t="s">
        <v>145</v>
      </c>
      <c r="H177" s="211">
        <v>6.5</v>
      </c>
      <c r="I177" s="212"/>
      <c r="J177" s="213">
        <f>ROUND(I177*H177,2)</f>
        <v>0</v>
      </c>
      <c r="K177" s="209" t="s">
        <v>146</v>
      </c>
      <c r="L177" s="47"/>
      <c r="M177" s="214" t="s">
        <v>19</v>
      </c>
      <c r="N177" s="215" t="s">
        <v>43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147</v>
      </c>
      <c r="AT177" s="218" t="s">
        <v>142</v>
      </c>
      <c r="AU177" s="218" t="s">
        <v>82</v>
      </c>
      <c r="AY177" s="20" t="s">
        <v>140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80</v>
      </c>
      <c r="BK177" s="219">
        <f>ROUND(I177*H177,2)</f>
        <v>0</v>
      </c>
      <c r="BL177" s="20" t="s">
        <v>147</v>
      </c>
      <c r="BM177" s="218" t="s">
        <v>1039</v>
      </c>
    </row>
    <row r="178" s="2" customFormat="1">
      <c r="A178" s="41"/>
      <c r="B178" s="42"/>
      <c r="C178" s="43"/>
      <c r="D178" s="220" t="s">
        <v>149</v>
      </c>
      <c r="E178" s="43"/>
      <c r="F178" s="221" t="s">
        <v>272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149</v>
      </c>
      <c r="AU178" s="20" t="s">
        <v>82</v>
      </c>
    </row>
    <row r="179" s="14" customFormat="1">
      <c r="A179" s="14"/>
      <c r="B179" s="236"/>
      <c r="C179" s="237"/>
      <c r="D179" s="227" t="s">
        <v>155</v>
      </c>
      <c r="E179" s="238" t="s">
        <v>19</v>
      </c>
      <c r="F179" s="239" t="s">
        <v>1040</v>
      </c>
      <c r="G179" s="237"/>
      <c r="H179" s="240">
        <v>6.5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155</v>
      </c>
      <c r="AU179" s="246" t="s">
        <v>82</v>
      </c>
      <c r="AV179" s="14" t="s">
        <v>82</v>
      </c>
      <c r="AW179" s="14" t="s">
        <v>33</v>
      </c>
      <c r="AX179" s="14" t="s">
        <v>80</v>
      </c>
      <c r="AY179" s="246" t="s">
        <v>140</v>
      </c>
    </row>
    <row r="180" s="2" customFormat="1" ht="16.5" customHeight="1">
      <c r="A180" s="41"/>
      <c r="B180" s="42"/>
      <c r="C180" s="258" t="s">
        <v>274</v>
      </c>
      <c r="D180" s="258" t="s">
        <v>236</v>
      </c>
      <c r="E180" s="259" t="s">
        <v>275</v>
      </c>
      <c r="F180" s="260" t="s">
        <v>276</v>
      </c>
      <c r="G180" s="261" t="s">
        <v>277</v>
      </c>
      <c r="H180" s="262">
        <v>0.13</v>
      </c>
      <c r="I180" s="263"/>
      <c r="J180" s="264">
        <f>ROUND(I180*H180,2)</f>
        <v>0</v>
      </c>
      <c r="K180" s="260" t="s">
        <v>146</v>
      </c>
      <c r="L180" s="265"/>
      <c r="M180" s="266" t="s">
        <v>19</v>
      </c>
      <c r="N180" s="267" t="s">
        <v>43</v>
      </c>
      <c r="O180" s="87"/>
      <c r="P180" s="216">
        <f>O180*H180</f>
        <v>0</v>
      </c>
      <c r="Q180" s="216">
        <v>0.001</v>
      </c>
      <c r="R180" s="216">
        <f>Q180*H180</f>
        <v>0.00013000000000000002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198</v>
      </c>
      <c r="AT180" s="218" t="s">
        <v>236</v>
      </c>
      <c r="AU180" s="218" t="s">
        <v>82</v>
      </c>
      <c r="AY180" s="20" t="s">
        <v>140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80</v>
      </c>
      <c r="BK180" s="219">
        <f>ROUND(I180*H180,2)</f>
        <v>0</v>
      </c>
      <c r="BL180" s="20" t="s">
        <v>147</v>
      </c>
      <c r="BM180" s="218" t="s">
        <v>1041</v>
      </c>
    </row>
    <row r="181" s="14" customFormat="1">
      <c r="A181" s="14"/>
      <c r="B181" s="236"/>
      <c r="C181" s="237"/>
      <c r="D181" s="227" t="s">
        <v>155</v>
      </c>
      <c r="E181" s="237"/>
      <c r="F181" s="239" t="s">
        <v>1042</v>
      </c>
      <c r="G181" s="237"/>
      <c r="H181" s="240">
        <v>0.13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155</v>
      </c>
      <c r="AU181" s="246" t="s">
        <v>82</v>
      </c>
      <c r="AV181" s="14" t="s">
        <v>82</v>
      </c>
      <c r="AW181" s="14" t="s">
        <v>4</v>
      </c>
      <c r="AX181" s="14" t="s">
        <v>80</v>
      </c>
      <c r="AY181" s="246" t="s">
        <v>140</v>
      </c>
    </row>
    <row r="182" s="2" customFormat="1" ht="21.75" customHeight="1">
      <c r="A182" s="41"/>
      <c r="B182" s="42"/>
      <c r="C182" s="207" t="s">
        <v>7</v>
      </c>
      <c r="D182" s="207" t="s">
        <v>142</v>
      </c>
      <c r="E182" s="208" t="s">
        <v>280</v>
      </c>
      <c r="F182" s="209" t="s">
        <v>281</v>
      </c>
      <c r="G182" s="210" t="s">
        <v>145</v>
      </c>
      <c r="H182" s="211">
        <v>19.199999999999999</v>
      </c>
      <c r="I182" s="212"/>
      <c r="J182" s="213">
        <f>ROUND(I182*H182,2)</f>
        <v>0</v>
      </c>
      <c r="K182" s="209" t="s">
        <v>146</v>
      </c>
      <c r="L182" s="47"/>
      <c r="M182" s="214" t="s">
        <v>19</v>
      </c>
      <c r="N182" s="215" t="s">
        <v>43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147</v>
      </c>
      <c r="AT182" s="218" t="s">
        <v>142</v>
      </c>
      <c r="AU182" s="218" t="s">
        <v>82</v>
      </c>
      <c r="AY182" s="20" t="s">
        <v>140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80</v>
      </c>
      <c r="BK182" s="219">
        <f>ROUND(I182*H182,2)</f>
        <v>0</v>
      </c>
      <c r="BL182" s="20" t="s">
        <v>147</v>
      </c>
      <c r="BM182" s="218" t="s">
        <v>1043</v>
      </c>
    </row>
    <row r="183" s="2" customFormat="1">
      <c r="A183" s="41"/>
      <c r="B183" s="42"/>
      <c r="C183" s="43"/>
      <c r="D183" s="220" t="s">
        <v>149</v>
      </c>
      <c r="E183" s="43"/>
      <c r="F183" s="221" t="s">
        <v>283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149</v>
      </c>
      <c r="AU183" s="20" t="s">
        <v>82</v>
      </c>
    </row>
    <row r="184" s="13" customFormat="1">
      <c r="A184" s="13"/>
      <c r="B184" s="225"/>
      <c r="C184" s="226"/>
      <c r="D184" s="227" t="s">
        <v>155</v>
      </c>
      <c r="E184" s="228" t="s">
        <v>19</v>
      </c>
      <c r="F184" s="229" t="s">
        <v>190</v>
      </c>
      <c r="G184" s="226"/>
      <c r="H184" s="228" t="s">
        <v>19</v>
      </c>
      <c r="I184" s="230"/>
      <c r="J184" s="226"/>
      <c r="K184" s="226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155</v>
      </c>
      <c r="AU184" s="235" t="s">
        <v>82</v>
      </c>
      <c r="AV184" s="13" t="s">
        <v>80</v>
      </c>
      <c r="AW184" s="13" t="s">
        <v>33</v>
      </c>
      <c r="AX184" s="13" t="s">
        <v>72</v>
      </c>
      <c r="AY184" s="235" t="s">
        <v>140</v>
      </c>
    </row>
    <row r="185" s="14" customFormat="1">
      <c r="A185" s="14"/>
      <c r="B185" s="236"/>
      <c r="C185" s="237"/>
      <c r="D185" s="227" t="s">
        <v>155</v>
      </c>
      <c r="E185" s="238" t="s">
        <v>19</v>
      </c>
      <c r="F185" s="239" t="s">
        <v>1044</v>
      </c>
      <c r="G185" s="237"/>
      <c r="H185" s="240">
        <v>19.199999999999999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6" t="s">
        <v>155</v>
      </c>
      <c r="AU185" s="246" t="s">
        <v>82</v>
      </c>
      <c r="AV185" s="14" t="s">
        <v>82</v>
      </c>
      <c r="AW185" s="14" t="s">
        <v>33</v>
      </c>
      <c r="AX185" s="14" t="s">
        <v>80</v>
      </c>
      <c r="AY185" s="246" t="s">
        <v>140</v>
      </c>
    </row>
    <row r="186" s="2" customFormat="1" ht="21.75" customHeight="1">
      <c r="A186" s="41"/>
      <c r="B186" s="42"/>
      <c r="C186" s="207" t="s">
        <v>286</v>
      </c>
      <c r="D186" s="207" t="s">
        <v>142</v>
      </c>
      <c r="E186" s="208" t="s">
        <v>287</v>
      </c>
      <c r="F186" s="209" t="s">
        <v>288</v>
      </c>
      <c r="G186" s="210" t="s">
        <v>145</v>
      </c>
      <c r="H186" s="211">
        <v>19.5</v>
      </c>
      <c r="I186" s="212"/>
      <c r="J186" s="213">
        <f>ROUND(I186*H186,2)</f>
        <v>0</v>
      </c>
      <c r="K186" s="209" t="s">
        <v>146</v>
      </c>
      <c r="L186" s="47"/>
      <c r="M186" s="214" t="s">
        <v>19</v>
      </c>
      <c r="N186" s="215" t="s">
        <v>43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147</v>
      </c>
      <c r="AT186" s="218" t="s">
        <v>142</v>
      </c>
      <c r="AU186" s="218" t="s">
        <v>82</v>
      </c>
      <c r="AY186" s="20" t="s">
        <v>140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80</v>
      </c>
      <c r="BK186" s="219">
        <f>ROUND(I186*H186,2)</f>
        <v>0</v>
      </c>
      <c r="BL186" s="20" t="s">
        <v>147</v>
      </c>
      <c r="BM186" s="218" t="s">
        <v>1045</v>
      </c>
    </row>
    <row r="187" s="2" customFormat="1">
      <c r="A187" s="41"/>
      <c r="B187" s="42"/>
      <c r="C187" s="43"/>
      <c r="D187" s="220" t="s">
        <v>149</v>
      </c>
      <c r="E187" s="43"/>
      <c r="F187" s="221" t="s">
        <v>290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149</v>
      </c>
      <c r="AU187" s="20" t="s">
        <v>82</v>
      </c>
    </row>
    <row r="188" s="13" customFormat="1">
      <c r="A188" s="13"/>
      <c r="B188" s="225"/>
      <c r="C188" s="226"/>
      <c r="D188" s="227" t="s">
        <v>155</v>
      </c>
      <c r="E188" s="228" t="s">
        <v>19</v>
      </c>
      <c r="F188" s="229" t="s">
        <v>291</v>
      </c>
      <c r="G188" s="226"/>
      <c r="H188" s="228" t="s">
        <v>19</v>
      </c>
      <c r="I188" s="230"/>
      <c r="J188" s="226"/>
      <c r="K188" s="226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155</v>
      </c>
      <c r="AU188" s="235" t="s">
        <v>82</v>
      </c>
      <c r="AV188" s="13" t="s">
        <v>80</v>
      </c>
      <c r="AW188" s="13" t="s">
        <v>33</v>
      </c>
      <c r="AX188" s="13" t="s">
        <v>72</v>
      </c>
      <c r="AY188" s="235" t="s">
        <v>140</v>
      </c>
    </row>
    <row r="189" s="14" customFormat="1">
      <c r="A189" s="14"/>
      <c r="B189" s="236"/>
      <c r="C189" s="237"/>
      <c r="D189" s="227" t="s">
        <v>155</v>
      </c>
      <c r="E189" s="238" t="s">
        <v>19</v>
      </c>
      <c r="F189" s="239" t="s">
        <v>1046</v>
      </c>
      <c r="G189" s="237"/>
      <c r="H189" s="240">
        <v>19.5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155</v>
      </c>
      <c r="AU189" s="246" t="s">
        <v>82</v>
      </c>
      <c r="AV189" s="14" t="s">
        <v>82</v>
      </c>
      <c r="AW189" s="14" t="s">
        <v>33</v>
      </c>
      <c r="AX189" s="14" t="s">
        <v>80</v>
      </c>
      <c r="AY189" s="246" t="s">
        <v>140</v>
      </c>
    </row>
    <row r="190" s="2" customFormat="1" ht="16.5" customHeight="1">
      <c r="A190" s="41"/>
      <c r="B190" s="42"/>
      <c r="C190" s="258" t="s">
        <v>293</v>
      </c>
      <c r="D190" s="258" t="s">
        <v>236</v>
      </c>
      <c r="E190" s="259" t="s">
        <v>294</v>
      </c>
      <c r="F190" s="260" t="s">
        <v>295</v>
      </c>
      <c r="G190" s="261" t="s">
        <v>239</v>
      </c>
      <c r="H190" s="262">
        <v>1.5600000000000001</v>
      </c>
      <c r="I190" s="263"/>
      <c r="J190" s="264">
        <f>ROUND(I190*H190,2)</f>
        <v>0</v>
      </c>
      <c r="K190" s="260" t="s">
        <v>146</v>
      </c>
      <c r="L190" s="265"/>
      <c r="M190" s="266" t="s">
        <v>19</v>
      </c>
      <c r="N190" s="267" t="s">
        <v>43</v>
      </c>
      <c r="O190" s="87"/>
      <c r="P190" s="216">
        <f>O190*H190</f>
        <v>0</v>
      </c>
      <c r="Q190" s="216">
        <v>1</v>
      </c>
      <c r="R190" s="216">
        <f>Q190*H190</f>
        <v>1.5600000000000001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198</v>
      </c>
      <c r="AT190" s="218" t="s">
        <v>236</v>
      </c>
      <c r="AU190" s="218" t="s">
        <v>82</v>
      </c>
      <c r="AY190" s="20" t="s">
        <v>140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80</v>
      </c>
      <c r="BK190" s="219">
        <f>ROUND(I190*H190,2)</f>
        <v>0</v>
      </c>
      <c r="BL190" s="20" t="s">
        <v>147</v>
      </c>
      <c r="BM190" s="218" t="s">
        <v>1047</v>
      </c>
    </row>
    <row r="191" s="14" customFormat="1">
      <c r="A191" s="14"/>
      <c r="B191" s="236"/>
      <c r="C191" s="237"/>
      <c r="D191" s="227" t="s">
        <v>155</v>
      </c>
      <c r="E191" s="238" t="s">
        <v>19</v>
      </c>
      <c r="F191" s="239" t="s">
        <v>1048</v>
      </c>
      <c r="G191" s="237"/>
      <c r="H191" s="240">
        <v>1.5600000000000001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155</v>
      </c>
      <c r="AU191" s="246" t="s">
        <v>82</v>
      </c>
      <c r="AV191" s="14" t="s">
        <v>82</v>
      </c>
      <c r="AW191" s="14" t="s">
        <v>33</v>
      </c>
      <c r="AX191" s="14" t="s">
        <v>80</v>
      </c>
      <c r="AY191" s="246" t="s">
        <v>140</v>
      </c>
    </row>
    <row r="192" s="12" customFormat="1" ht="22.8" customHeight="1">
      <c r="A192" s="12"/>
      <c r="B192" s="191"/>
      <c r="C192" s="192"/>
      <c r="D192" s="193" t="s">
        <v>71</v>
      </c>
      <c r="E192" s="205" t="s">
        <v>82</v>
      </c>
      <c r="F192" s="205" t="s">
        <v>298</v>
      </c>
      <c r="G192" s="192"/>
      <c r="H192" s="192"/>
      <c r="I192" s="195"/>
      <c r="J192" s="206">
        <f>BK192</f>
        <v>0</v>
      </c>
      <c r="K192" s="192"/>
      <c r="L192" s="197"/>
      <c r="M192" s="198"/>
      <c r="N192" s="199"/>
      <c r="O192" s="199"/>
      <c r="P192" s="200">
        <f>SUM(P193:P201)</f>
        <v>0</v>
      </c>
      <c r="Q192" s="199"/>
      <c r="R192" s="200">
        <f>SUM(R193:R201)</f>
        <v>6.1605398899999999</v>
      </c>
      <c r="S192" s="199"/>
      <c r="T192" s="201">
        <f>SUM(T193:T201)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2" t="s">
        <v>80</v>
      </c>
      <c r="AT192" s="203" t="s">
        <v>71</v>
      </c>
      <c r="AU192" s="203" t="s">
        <v>80</v>
      </c>
      <c r="AY192" s="202" t="s">
        <v>140</v>
      </c>
      <c r="BK192" s="204">
        <f>SUM(BK193:BK201)</f>
        <v>0</v>
      </c>
    </row>
    <row r="193" s="2" customFormat="1" ht="16.5" customHeight="1">
      <c r="A193" s="41"/>
      <c r="B193" s="42"/>
      <c r="C193" s="207" t="s">
        <v>299</v>
      </c>
      <c r="D193" s="207" t="s">
        <v>142</v>
      </c>
      <c r="E193" s="208" t="s">
        <v>300</v>
      </c>
      <c r="F193" s="209" t="s">
        <v>301</v>
      </c>
      <c r="G193" s="210" t="s">
        <v>185</v>
      </c>
      <c r="H193" s="211">
        <v>0.63</v>
      </c>
      <c r="I193" s="212"/>
      <c r="J193" s="213">
        <f>ROUND(I193*H193,2)</f>
        <v>0</v>
      </c>
      <c r="K193" s="209" t="s">
        <v>146</v>
      </c>
      <c r="L193" s="47"/>
      <c r="M193" s="214" t="s">
        <v>19</v>
      </c>
      <c r="N193" s="215" t="s">
        <v>43</v>
      </c>
      <c r="O193" s="87"/>
      <c r="P193" s="216">
        <f>O193*H193</f>
        <v>0</v>
      </c>
      <c r="Q193" s="216">
        <v>2.1600000000000001</v>
      </c>
      <c r="R193" s="216">
        <f>Q193*H193</f>
        <v>1.3608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147</v>
      </c>
      <c r="AT193" s="218" t="s">
        <v>142</v>
      </c>
      <c r="AU193" s="218" t="s">
        <v>82</v>
      </c>
      <c r="AY193" s="20" t="s">
        <v>140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80</v>
      </c>
      <c r="BK193" s="219">
        <f>ROUND(I193*H193,2)</f>
        <v>0</v>
      </c>
      <c r="BL193" s="20" t="s">
        <v>147</v>
      </c>
      <c r="BM193" s="218" t="s">
        <v>1049</v>
      </c>
    </row>
    <row r="194" s="2" customFormat="1">
      <c r="A194" s="41"/>
      <c r="B194" s="42"/>
      <c r="C194" s="43"/>
      <c r="D194" s="220" t="s">
        <v>149</v>
      </c>
      <c r="E194" s="43"/>
      <c r="F194" s="221" t="s">
        <v>303</v>
      </c>
      <c r="G194" s="43"/>
      <c r="H194" s="43"/>
      <c r="I194" s="222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149</v>
      </c>
      <c r="AU194" s="20" t="s">
        <v>82</v>
      </c>
    </row>
    <row r="195" s="14" customFormat="1">
      <c r="A195" s="14"/>
      <c r="B195" s="236"/>
      <c r="C195" s="237"/>
      <c r="D195" s="227" t="s">
        <v>155</v>
      </c>
      <c r="E195" s="238" t="s">
        <v>19</v>
      </c>
      <c r="F195" s="239" t="s">
        <v>1050</v>
      </c>
      <c r="G195" s="237"/>
      <c r="H195" s="240">
        <v>0.63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155</v>
      </c>
      <c r="AU195" s="246" t="s">
        <v>82</v>
      </c>
      <c r="AV195" s="14" t="s">
        <v>82</v>
      </c>
      <c r="AW195" s="14" t="s">
        <v>33</v>
      </c>
      <c r="AX195" s="14" t="s">
        <v>80</v>
      </c>
      <c r="AY195" s="246" t="s">
        <v>140</v>
      </c>
    </row>
    <row r="196" s="2" customFormat="1" ht="21.75" customHeight="1">
      <c r="A196" s="41"/>
      <c r="B196" s="42"/>
      <c r="C196" s="207" t="s">
        <v>305</v>
      </c>
      <c r="D196" s="207" t="s">
        <v>142</v>
      </c>
      <c r="E196" s="208" t="s">
        <v>306</v>
      </c>
      <c r="F196" s="209" t="s">
        <v>307</v>
      </c>
      <c r="G196" s="210" t="s">
        <v>185</v>
      </c>
      <c r="H196" s="211">
        <v>1.8899999999999999</v>
      </c>
      <c r="I196" s="212"/>
      <c r="J196" s="213">
        <f>ROUND(I196*H196,2)</f>
        <v>0</v>
      </c>
      <c r="K196" s="209" t="s">
        <v>146</v>
      </c>
      <c r="L196" s="47"/>
      <c r="M196" s="214" t="s">
        <v>19</v>
      </c>
      <c r="N196" s="215" t="s">
        <v>43</v>
      </c>
      <c r="O196" s="87"/>
      <c r="P196" s="216">
        <f>O196*H196</f>
        <v>0</v>
      </c>
      <c r="Q196" s="216">
        <v>2.5018699999999998</v>
      </c>
      <c r="R196" s="216">
        <f>Q196*H196</f>
        <v>4.7285342999999997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147</v>
      </c>
      <c r="AT196" s="218" t="s">
        <v>142</v>
      </c>
      <c r="AU196" s="218" t="s">
        <v>82</v>
      </c>
      <c r="AY196" s="20" t="s">
        <v>140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80</v>
      </c>
      <c r="BK196" s="219">
        <f>ROUND(I196*H196,2)</f>
        <v>0</v>
      </c>
      <c r="BL196" s="20" t="s">
        <v>147</v>
      </c>
      <c r="BM196" s="218" t="s">
        <v>1051</v>
      </c>
    </row>
    <row r="197" s="2" customFormat="1">
      <c r="A197" s="41"/>
      <c r="B197" s="42"/>
      <c r="C197" s="43"/>
      <c r="D197" s="220" t="s">
        <v>149</v>
      </c>
      <c r="E197" s="43"/>
      <c r="F197" s="221" t="s">
        <v>309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149</v>
      </c>
      <c r="AU197" s="20" t="s">
        <v>82</v>
      </c>
    </row>
    <row r="198" s="14" customFormat="1">
      <c r="A198" s="14"/>
      <c r="B198" s="236"/>
      <c r="C198" s="237"/>
      <c r="D198" s="227" t="s">
        <v>155</v>
      </c>
      <c r="E198" s="238" t="s">
        <v>19</v>
      </c>
      <c r="F198" s="239" t="s">
        <v>1052</v>
      </c>
      <c r="G198" s="237"/>
      <c r="H198" s="240">
        <v>1.8899999999999999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6" t="s">
        <v>155</v>
      </c>
      <c r="AU198" s="246" t="s">
        <v>82</v>
      </c>
      <c r="AV198" s="14" t="s">
        <v>82</v>
      </c>
      <c r="AW198" s="14" t="s">
        <v>33</v>
      </c>
      <c r="AX198" s="14" t="s">
        <v>80</v>
      </c>
      <c r="AY198" s="246" t="s">
        <v>140</v>
      </c>
    </row>
    <row r="199" s="2" customFormat="1" ht="16.5" customHeight="1">
      <c r="A199" s="41"/>
      <c r="B199" s="42"/>
      <c r="C199" s="207" t="s">
        <v>311</v>
      </c>
      <c r="D199" s="207" t="s">
        <v>142</v>
      </c>
      <c r="E199" s="208" t="s">
        <v>312</v>
      </c>
      <c r="F199" s="209" t="s">
        <v>313</v>
      </c>
      <c r="G199" s="210" t="s">
        <v>239</v>
      </c>
      <c r="H199" s="211">
        <v>0.067000000000000004</v>
      </c>
      <c r="I199" s="212"/>
      <c r="J199" s="213">
        <f>ROUND(I199*H199,2)</f>
        <v>0</v>
      </c>
      <c r="K199" s="209" t="s">
        <v>146</v>
      </c>
      <c r="L199" s="47"/>
      <c r="M199" s="214" t="s">
        <v>19</v>
      </c>
      <c r="N199" s="215" t="s">
        <v>43</v>
      </c>
      <c r="O199" s="87"/>
      <c r="P199" s="216">
        <f>O199*H199</f>
        <v>0</v>
      </c>
      <c r="Q199" s="216">
        <v>1.06277</v>
      </c>
      <c r="R199" s="216">
        <f>Q199*H199</f>
        <v>0.071205589999999999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147</v>
      </c>
      <c r="AT199" s="218" t="s">
        <v>142</v>
      </c>
      <c r="AU199" s="218" t="s">
        <v>82</v>
      </c>
      <c r="AY199" s="20" t="s">
        <v>140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80</v>
      </c>
      <c r="BK199" s="219">
        <f>ROUND(I199*H199,2)</f>
        <v>0</v>
      </c>
      <c r="BL199" s="20" t="s">
        <v>147</v>
      </c>
      <c r="BM199" s="218" t="s">
        <v>1053</v>
      </c>
    </row>
    <row r="200" s="2" customFormat="1">
      <c r="A200" s="41"/>
      <c r="B200" s="42"/>
      <c r="C200" s="43"/>
      <c r="D200" s="220" t="s">
        <v>149</v>
      </c>
      <c r="E200" s="43"/>
      <c r="F200" s="221" t="s">
        <v>315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149</v>
      </c>
      <c r="AU200" s="20" t="s">
        <v>82</v>
      </c>
    </row>
    <row r="201" s="14" customFormat="1">
      <c r="A201" s="14"/>
      <c r="B201" s="236"/>
      <c r="C201" s="237"/>
      <c r="D201" s="227" t="s">
        <v>155</v>
      </c>
      <c r="E201" s="238" t="s">
        <v>19</v>
      </c>
      <c r="F201" s="239" t="s">
        <v>1054</v>
      </c>
      <c r="G201" s="237"/>
      <c r="H201" s="240">
        <v>0.067000000000000004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155</v>
      </c>
      <c r="AU201" s="246" t="s">
        <v>82</v>
      </c>
      <c r="AV201" s="14" t="s">
        <v>82</v>
      </c>
      <c r="AW201" s="14" t="s">
        <v>33</v>
      </c>
      <c r="AX201" s="14" t="s">
        <v>80</v>
      </c>
      <c r="AY201" s="246" t="s">
        <v>140</v>
      </c>
    </row>
    <row r="202" s="12" customFormat="1" ht="22.8" customHeight="1">
      <c r="A202" s="12"/>
      <c r="B202" s="191"/>
      <c r="C202" s="192"/>
      <c r="D202" s="193" t="s">
        <v>71</v>
      </c>
      <c r="E202" s="205" t="s">
        <v>169</v>
      </c>
      <c r="F202" s="205" t="s">
        <v>317</v>
      </c>
      <c r="G202" s="192"/>
      <c r="H202" s="192"/>
      <c r="I202" s="195"/>
      <c r="J202" s="206">
        <f>BK202</f>
        <v>0</v>
      </c>
      <c r="K202" s="192"/>
      <c r="L202" s="197"/>
      <c r="M202" s="198"/>
      <c r="N202" s="199"/>
      <c r="O202" s="199"/>
      <c r="P202" s="200">
        <f>SUM(P203:P224)</f>
        <v>0</v>
      </c>
      <c r="Q202" s="199"/>
      <c r="R202" s="200">
        <f>SUM(R203:R224)</f>
        <v>4.30368</v>
      </c>
      <c r="S202" s="199"/>
      <c r="T202" s="201">
        <f>SUM(T203:T224)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2" t="s">
        <v>80</v>
      </c>
      <c r="AT202" s="203" t="s">
        <v>71</v>
      </c>
      <c r="AU202" s="203" t="s">
        <v>80</v>
      </c>
      <c r="AY202" s="202" t="s">
        <v>140</v>
      </c>
      <c r="BK202" s="204">
        <f>SUM(BK203:BK224)</f>
        <v>0</v>
      </c>
    </row>
    <row r="203" s="2" customFormat="1" ht="21.75" customHeight="1">
      <c r="A203" s="41"/>
      <c r="B203" s="42"/>
      <c r="C203" s="207" t="s">
        <v>318</v>
      </c>
      <c r="D203" s="207" t="s">
        <v>142</v>
      </c>
      <c r="E203" s="208" t="s">
        <v>330</v>
      </c>
      <c r="F203" s="209" t="s">
        <v>331</v>
      </c>
      <c r="G203" s="210" t="s">
        <v>145</v>
      </c>
      <c r="H203" s="211">
        <v>19.199999999999999</v>
      </c>
      <c r="I203" s="212"/>
      <c r="J203" s="213">
        <f>ROUND(I203*H203,2)</f>
        <v>0</v>
      </c>
      <c r="K203" s="209" t="s">
        <v>146</v>
      </c>
      <c r="L203" s="47"/>
      <c r="M203" s="214" t="s">
        <v>19</v>
      </c>
      <c r="N203" s="215" t="s">
        <v>43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147</v>
      </c>
      <c r="AT203" s="218" t="s">
        <v>142</v>
      </c>
      <c r="AU203" s="218" t="s">
        <v>82</v>
      </c>
      <c r="AY203" s="20" t="s">
        <v>140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80</v>
      </c>
      <c r="BK203" s="219">
        <f>ROUND(I203*H203,2)</f>
        <v>0</v>
      </c>
      <c r="BL203" s="20" t="s">
        <v>147</v>
      </c>
      <c r="BM203" s="218" t="s">
        <v>1055</v>
      </c>
    </row>
    <row r="204" s="2" customFormat="1">
      <c r="A204" s="41"/>
      <c r="B204" s="42"/>
      <c r="C204" s="43"/>
      <c r="D204" s="220" t="s">
        <v>149</v>
      </c>
      <c r="E204" s="43"/>
      <c r="F204" s="221" t="s">
        <v>333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149</v>
      </c>
      <c r="AU204" s="20" t="s">
        <v>82</v>
      </c>
    </row>
    <row r="205" s="13" customFormat="1">
      <c r="A205" s="13"/>
      <c r="B205" s="225"/>
      <c r="C205" s="226"/>
      <c r="D205" s="227" t="s">
        <v>155</v>
      </c>
      <c r="E205" s="228" t="s">
        <v>19</v>
      </c>
      <c r="F205" s="229" t="s">
        <v>190</v>
      </c>
      <c r="G205" s="226"/>
      <c r="H205" s="228" t="s">
        <v>19</v>
      </c>
      <c r="I205" s="230"/>
      <c r="J205" s="226"/>
      <c r="K205" s="226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155</v>
      </c>
      <c r="AU205" s="235" t="s">
        <v>82</v>
      </c>
      <c r="AV205" s="13" t="s">
        <v>80</v>
      </c>
      <c r="AW205" s="13" t="s">
        <v>33</v>
      </c>
      <c r="AX205" s="13" t="s">
        <v>72</v>
      </c>
      <c r="AY205" s="235" t="s">
        <v>140</v>
      </c>
    </row>
    <row r="206" s="14" customFormat="1">
      <c r="A206" s="14"/>
      <c r="B206" s="236"/>
      <c r="C206" s="237"/>
      <c r="D206" s="227" t="s">
        <v>155</v>
      </c>
      <c r="E206" s="238" t="s">
        <v>19</v>
      </c>
      <c r="F206" s="239" t="s">
        <v>1044</v>
      </c>
      <c r="G206" s="237"/>
      <c r="H206" s="240">
        <v>19.199999999999999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155</v>
      </c>
      <c r="AU206" s="246" t="s">
        <v>82</v>
      </c>
      <c r="AV206" s="14" t="s">
        <v>82</v>
      </c>
      <c r="AW206" s="14" t="s">
        <v>33</v>
      </c>
      <c r="AX206" s="14" t="s">
        <v>80</v>
      </c>
      <c r="AY206" s="246" t="s">
        <v>140</v>
      </c>
    </row>
    <row r="207" s="2" customFormat="1" ht="24.15" customHeight="1">
      <c r="A207" s="41"/>
      <c r="B207" s="42"/>
      <c r="C207" s="207" t="s">
        <v>324</v>
      </c>
      <c r="D207" s="207" t="s">
        <v>142</v>
      </c>
      <c r="E207" s="208" t="s">
        <v>336</v>
      </c>
      <c r="F207" s="209" t="s">
        <v>337</v>
      </c>
      <c r="G207" s="210" t="s">
        <v>145</v>
      </c>
      <c r="H207" s="211">
        <v>5.7000000000000002</v>
      </c>
      <c r="I207" s="212"/>
      <c r="J207" s="213">
        <f>ROUND(I207*H207,2)</f>
        <v>0</v>
      </c>
      <c r="K207" s="209" t="s">
        <v>146</v>
      </c>
      <c r="L207" s="47"/>
      <c r="M207" s="214" t="s">
        <v>19</v>
      </c>
      <c r="N207" s="215" t="s">
        <v>43</v>
      </c>
      <c r="O207" s="87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147</v>
      </c>
      <c r="AT207" s="218" t="s">
        <v>142</v>
      </c>
      <c r="AU207" s="218" t="s">
        <v>82</v>
      </c>
      <c r="AY207" s="20" t="s">
        <v>140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80</v>
      </c>
      <c r="BK207" s="219">
        <f>ROUND(I207*H207,2)</f>
        <v>0</v>
      </c>
      <c r="BL207" s="20" t="s">
        <v>147</v>
      </c>
      <c r="BM207" s="218" t="s">
        <v>1056</v>
      </c>
    </row>
    <row r="208" s="2" customFormat="1">
      <c r="A208" s="41"/>
      <c r="B208" s="42"/>
      <c r="C208" s="43"/>
      <c r="D208" s="220" t="s">
        <v>149</v>
      </c>
      <c r="E208" s="43"/>
      <c r="F208" s="221" t="s">
        <v>339</v>
      </c>
      <c r="G208" s="43"/>
      <c r="H208" s="43"/>
      <c r="I208" s="222"/>
      <c r="J208" s="43"/>
      <c r="K208" s="43"/>
      <c r="L208" s="47"/>
      <c r="M208" s="223"/>
      <c r="N208" s="22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149</v>
      </c>
      <c r="AU208" s="20" t="s">
        <v>82</v>
      </c>
    </row>
    <row r="209" s="13" customFormat="1">
      <c r="A209" s="13"/>
      <c r="B209" s="225"/>
      <c r="C209" s="226"/>
      <c r="D209" s="227" t="s">
        <v>155</v>
      </c>
      <c r="E209" s="228" t="s">
        <v>19</v>
      </c>
      <c r="F209" s="229" t="s">
        <v>340</v>
      </c>
      <c r="G209" s="226"/>
      <c r="H209" s="228" t="s">
        <v>19</v>
      </c>
      <c r="I209" s="230"/>
      <c r="J209" s="226"/>
      <c r="K209" s="226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155</v>
      </c>
      <c r="AU209" s="235" t="s">
        <v>82</v>
      </c>
      <c r="AV209" s="13" t="s">
        <v>80</v>
      </c>
      <c r="AW209" s="13" t="s">
        <v>33</v>
      </c>
      <c r="AX209" s="13" t="s">
        <v>72</v>
      </c>
      <c r="AY209" s="235" t="s">
        <v>140</v>
      </c>
    </row>
    <row r="210" s="14" customFormat="1">
      <c r="A210" s="14"/>
      <c r="B210" s="236"/>
      <c r="C210" s="237"/>
      <c r="D210" s="227" t="s">
        <v>155</v>
      </c>
      <c r="E210" s="238" t="s">
        <v>19</v>
      </c>
      <c r="F210" s="239" t="s">
        <v>998</v>
      </c>
      <c r="G210" s="237"/>
      <c r="H210" s="240">
        <v>5.7000000000000002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155</v>
      </c>
      <c r="AU210" s="246" t="s">
        <v>82</v>
      </c>
      <c r="AV210" s="14" t="s">
        <v>82</v>
      </c>
      <c r="AW210" s="14" t="s">
        <v>33</v>
      </c>
      <c r="AX210" s="14" t="s">
        <v>80</v>
      </c>
      <c r="AY210" s="246" t="s">
        <v>140</v>
      </c>
    </row>
    <row r="211" s="2" customFormat="1" ht="16.5" customHeight="1">
      <c r="A211" s="41"/>
      <c r="B211" s="42"/>
      <c r="C211" s="207" t="s">
        <v>329</v>
      </c>
      <c r="D211" s="207" t="s">
        <v>142</v>
      </c>
      <c r="E211" s="208" t="s">
        <v>342</v>
      </c>
      <c r="F211" s="209" t="s">
        <v>343</v>
      </c>
      <c r="G211" s="210" t="s">
        <v>145</v>
      </c>
      <c r="H211" s="211">
        <v>5.7000000000000002</v>
      </c>
      <c r="I211" s="212"/>
      <c r="J211" s="213">
        <f>ROUND(I211*H211,2)</f>
        <v>0</v>
      </c>
      <c r="K211" s="209" t="s">
        <v>146</v>
      </c>
      <c r="L211" s="47"/>
      <c r="M211" s="214" t="s">
        <v>19</v>
      </c>
      <c r="N211" s="215" t="s">
        <v>43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147</v>
      </c>
      <c r="AT211" s="218" t="s">
        <v>142</v>
      </c>
      <c r="AU211" s="218" t="s">
        <v>82</v>
      </c>
      <c r="AY211" s="20" t="s">
        <v>140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80</v>
      </c>
      <c r="BK211" s="219">
        <f>ROUND(I211*H211,2)</f>
        <v>0</v>
      </c>
      <c r="BL211" s="20" t="s">
        <v>147</v>
      </c>
      <c r="BM211" s="218" t="s">
        <v>1057</v>
      </c>
    </row>
    <row r="212" s="2" customFormat="1">
      <c r="A212" s="41"/>
      <c r="B212" s="42"/>
      <c r="C212" s="43"/>
      <c r="D212" s="220" t="s">
        <v>149</v>
      </c>
      <c r="E212" s="43"/>
      <c r="F212" s="221" t="s">
        <v>345</v>
      </c>
      <c r="G212" s="43"/>
      <c r="H212" s="43"/>
      <c r="I212" s="222"/>
      <c r="J212" s="43"/>
      <c r="K212" s="43"/>
      <c r="L212" s="47"/>
      <c r="M212" s="223"/>
      <c r="N212" s="22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149</v>
      </c>
      <c r="AU212" s="20" t="s">
        <v>82</v>
      </c>
    </row>
    <row r="213" s="13" customFormat="1">
      <c r="A213" s="13"/>
      <c r="B213" s="225"/>
      <c r="C213" s="226"/>
      <c r="D213" s="227" t="s">
        <v>155</v>
      </c>
      <c r="E213" s="228" t="s">
        <v>19</v>
      </c>
      <c r="F213" s="229" t="s">
        <v>340</v>
      </c>
      <c r="G213" s="226"/>
      <c r="H213" s="228" t="s">
        <v>19</v>
      </c>
      <c r="I213" s="230"/>
      <c r="J213" s="226"/>
      <c r="K213" s="226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155</v>
      </c>
      <c r="AU213" s="235" t="s">
        <v>82</v>
      </c>
      <c r="AV213" s="13" t="s">
        <v>80</v>
      </c>
      <c r="AW213" s="13" t="s">
        <v>33</v>
      </c>
      <c r="AX213" s="13" t="s">
        <v>72</v>
      </c>
      <c r="AY213" s="235" t="s">
        <v>140</v>
      </c>
    </row>
    <row r="214" s="14" customFormat="1">
      <c r="A214" s="14"/>
      <c r="B214" s="236"/>
      <c r="C214" s="237"/>
      <c r="D214" s="227" t="s">
        <v>155</v>
      </c>
      <c r="E214" s="238" t="s">
        <v>19</v>
      </c>
      <c r="F214" s="239" t="s">
        <v>998</v>
      </c>
      <c r="G214" s="237"/>
      <c r="H214" s="240">
        <v>5.7000000000000002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6" t="s">
        <v>155</v>
      </c>
      <c r="AU214" s="246" t="s">
        <v>82</v>
      </c>
      <c r="AV214" s="14" t="s">
        <v>82</v>
      </c>
      <c r="AW214" s="14" t="s">
        <v>33</v>
      </c>
      <c r="AX214" s="14" t="s">
        <v>80</v>
      </c>
      <c r="AY214" s="246" t="s">
        <v>140</v>
      </c>
    </row>
    <row r="215" s="2" customFormat="1" ht="24.15" customHeight="1">
      <c r="A215" s="41"/>
      <c r="B215" s="42"/>
      <c r="C215" s="207" t="s">
        <v>335</v>
      </c>
      <c r="D215" s="207" t="s">
        <v>142</v>
      </c>
      <c r="E215" s="208" t="s">
        <v>347</v>
      </c>
      <c r="F215" s="209" t="s">
        <v>348</v>
      </c>
      <c r="G215" s="210" t="s">
        <v>145</v>
      </c>
      <c r="H215" s="211">
        <v>5.7000000000000002</v>
      </c>
      <c r="I215" s="212"/>
      <c r="J215" s="213">
        <f>ROUND(I215*H215,2)</f>
        <v>0</v>
      </c>
      <c r="K215" s="209" t="s">
        <v>146</v>
      </c>
      <c r="L215" s="47"/>
      <c r="M215" s="214" t="s">
        <v>19</v>
      </c>
      <c r="N215" s="215" t="s">
        <v>43</v>
      </c>
      <c r="O215" s="87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147</v>
      </c>
      <c r="AT215" s="218" t="s">
        <v>142</v>
      </c>
      <c r="AU215" s="218" t="s">
        <v>82</v>
      </c>
      <c r="AY215" s="20" t="s">
        <v>140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80</v>
      </c>
      <c r="BK215" s="219">
        <f>ROUND(I215*H215,2)</f>
        <v>0</v>
      </c>
      <c r="BL215" s="20" t="s">
        <v>147</v>
      </c>
      <c r="BM215" s="218" t="s">
        <v>1058</v>
      </c>
    </row>
    <row r="216" s="2" customFormat="1">
      <c r="A216" s="41"/>
      <c r="B216" s="42"/>
      <c r="C216" s="43"/>
      <c r="D216" s="220" t="s">
        <v>149</v>
      </c>
      <c r="E216" s="43"/>
      <c r="F216" s="221" t="s">
        <v>350</v>
      </c>
      <c r="G216" s="43"/>
      <c r="H216" s="43"/>
      <c r="I216" s="222"/>
      <c r="J216" s="43"/>
      <c r="K216" s="43"/>
      <c r="L216" s="47"/>
      <c r="M216" s="223"/>
      <c r="N216" s="22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149</v>
      </c>
      <c r="AU216" s="20" t="s">
        <v>82</v>
      </c>
    </row>
    <row r="217" s="13" customFormat="1">
      <c r="A217" s="13"/>
      <c r="B217" s="225"/>
      <c r="C217" s="226"/>
      <c r="D217" s="227" t="s">
        <v>155</v>
      </c>
      <c r="E217" s="228" t="s">
        <v>19</v>
      </c>
      <c r="F217" s="229" t="s">
        <v>340</v>
      </c>
      <c r="G217" s="226"/>
      <c r="H217" s="228" t="s">
        <v>19</v>
      </c>
      <c r="I217" s="230"/>
      <c r="J217" s="226"/>
      <c r="K217" s="226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155</v>
      </c>
      <c r="AU217" s="235" t="s">
        <v>82</v>
      </c>
      <c r="AV217" s="13" t="s">
        <v>80</v>
      </c>
      <c r="AW217" s="13" t="s">
        <v>33</v>
      </c>
      <c r="AX217" s="13" t="s">
        <v>72</v>
      </c>
      <c r="AY217" s="235" t="s">
        <v>140</v>
      </c>
    </row>
    <row r="218" s="14" customFormat="1">
      <c r="A218" s="14"/>
      <c r="B218" s="236"/>
      <c r="C218" s="237"/>
      <c r="D218" s="227" t="s">
        <v>155</v>
      </c>
      <c r="E218" s="238" t="s">
        <v>19</v>
      </c>
      <c r="F218" s="239" t="s">
        <v>998</v>
      </c>
      <c r="G218" s="237"/>
      <c r="H218" s="240">
        <v>5.7000000000000002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6" t="s">
        <v>155</v>
      </c>
      <c r="AU218" s="246" t="s">
        <v>82</v>
      </c>
      <c r="AV218" s="14" t="s">
        <v>82</v>
      </c>
      <c r="AW218" s="14" t="s">
        <v>33</v>
      </c>
      <c r="AX218" s="14" t="s">
        <v>80</v>
      </c>
      <c r="AY218" s="246" t="s">
        <v>140</v>
      </c>
    </row>
    <row r="219" s="2" customFormat="1" ht="37.8" customHeight="1">
      <c r="A219" s="41"/>
      <c r="B219" s="42"/>
      <c r="C219" s="207" t="s">
        <v>341</v>
      </c>
      <c r="D219" s="207" t="s">
        <v>142</v>
      </c>
      <c r="E219" s="208" t="s">
        <v>352</v>
      </c>
      <c r="F219" s="209" t="s">
        <v>353</v>
      </c>
      <c r="G219" s="210" t="s">
        <v>145</v>
      </c>
      <c r="H219" s="211">
        <v>19.199999999999999</v>
      </c>
      <c r="I219" s="212"/>
      <c r="J219" s="213">
        <f>ROUND(I219*H219,2)</f>
        <v>0</v>
      </c>
      <c r="K219" s="209" t="s">
        <v>146</v>
      </c>
      <c r="L219" s="47"/>
      <c r="M219" s="214" t="s">
        <v>19</v>
      </c>
      <c r="N219" s="215" t="s">
        <v>43</v>
      </c>
      <c r="O219" s="87"/>
      <c r="P219" s="216">
        <f>O219*H219</f>
        <v>0</v>
      </c>
      <c r="Q219" s="216">
        <v>0.089219999999999994</v>
      </c>
      <c r="R219" s="216">
        <f>Q219*H219</f>
        <v>1.7130239999999999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147</v>
      </c>
      <c r="AT219" s="218" t="s">
        <v>142</v>
      </c>
      <c r="AU219" s="218" t="s">
        <v>82</v>
      </c>
      <c r="AY219" s="20" t="s">
        <v>140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80</v>
      </c>
      <c r="BK219" s="219">
        <f>ROUND(I219*H219,2)</f>
        <v>0</v>
      </c>
      <c r="BL219" s="20" t="s">
        <v>147</v>
      </c>
      <c r="BM219" s="218" t="s">
        <v>1059</v>
      </c>
    </row>
    <row r="220" s="2" customFormat="1">
      <c r="A220" s="41"/>
      <c r="B220" s="42"/>
      <c r="C220" s="43"/>
      <c r="D220" s="220" t="s">
        <v>149</v>
      </c>
      <c r="E220" s="43"/>
      <c r="F220" s="221" t="s">
        <v>355</v>
      </c>
      <c r="G220" s="43"/>
      <c r="H220" s="43"/>
      <c r="I220" s="222"/>
      <c r="J220" s="43"/>
      <c r="K220" s="43"/>
      <c r="L220" s="47"/>
      <c r="M220" s="223"/>
      <c r="N220" s="22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149</v>
      </c>
      <c r="AU220" s="20" t="s">
        <v>82</v>
      </c>
    </row>
    <row r="221" s="13" customFormat="1">
      <c r="A221" s="13"/>
      <c r="B221" s="225"/>
      <c r="C221" s="226"/>
      <c r="D221" s="227" t="s">
        <v>155</v>
      </c>
      <c r="E221" s="228" t="s">
        <v>19</v>
      </c>
      <c r="F221" s="229" t="s">
        <v>190</v>
      </c>
      <c r="G221" s="226"/>
      <c r="H221" s="228" t="s">
        <v>19</v>
      </c>
      <c r="I221" s="230"/>
      <c r="J221" s="226"/>
      <c r="K221" s="226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155</v>
      </c>
      <c r="AU221" s="235" t="s">
        <v>82</v>
      </c>
      <c r="AV221" s="13" t="s">
        <v>80</v>
      </c>
      <c r="AW221" s="13" t="s">
        <v>33</v>
      </c>
      <c r="AX221" s="13" t="s">
        <v>72</v>
      </c>
      <c r="AY221" s="235" t="s">
        <v>140</v>
      </c>
    </row>
    <row r="222" s="14" customFormat="1">
      <c r="A222" s="14"/>
      <c r="B222" s="236"/>
      <c r="C222" s="237"/>
      <c r="D222" s="227" t="s">
        <v>155</v>
      </c>
      <c r="E222" s="238" t="s">
        <v>19</v>
      </c>
      <c r="F222" s="239" t="s">
        <v>1044</v>
      </c>
      <c r="G222" s="237"/>
      <c r="H222" s="240">
        <v>19.199999999999999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6" t="s">
        <v>155</v>
      </c>
      <c r="AU222" s="246" t="s">
        <v>82</v>
      </c>
      <c r="AV222" s="14" t="s">
        <v>82</v>
      </c>
      <c r="AW222" s="14" t="s">
        <v>33</v>
      </c>
      <c r="AX222" s="14" t="s">
        <v>80</v>
      </c>
      <c r="AY222" s="246" t="s">
        <v>140</v>
      </c>
    </row>
    <row r="223" s="2" customFormat="1" ht="16.5" customHeight="1">
      <c r="A223" s="41"/>
      <c r="B223" s="42"/>
      <c r="C223" s="258" t="s">
        <v>346</v>
      </c>
      <c r="D223" s="258" t="s">
        <v>236</v>
      </c>
      <c r="E223" s="259" t="s">
        <v>357</v>
      </c>
      <c r="F223" s="260" t="s">
        <v>358</v>
      </c>
      <c r="G223" s="261" t="s">
        <v>145</v>
      </c>
      <c r="H223" s="262">
        <v>19.776</v>
      </c>
      <c r="I223" s="263"/>
      <c r="J223" s="264">
        <f>ROUND(I223*H223,2)</f>
        <v>0</v>
      </c>
      <c r="K223" s="260" t="s">
        <v>146</v>
      </c>
      <c r="L223" s="265"/>
      <c r="M223" s="266" t="s">
        <v>19</v>
      </c>
      <c r="N223" s="267" t="s">
        <v>43</v>
      </c>
      <c r="O223" s="87"/>
      <c r="P223" s="216">
        <f>O223*H223</f>
        <v>0</v>
      </c>
      <c r="Q223" s="216">
        <v>0.13100000000000001</v>
      </c>
      <c r="R223" s="216">
        <f>Q223*H223</f>
        <v>2.5906560000000001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198</v>
      </c>
      <c r="AT223" s="218" t="s">
        <v>236</v>
      </c>
      <c r="AU223" s="218" t="s">
        <v>82</v>
      </c>
      <c r="AY223" s="20" t="s">
        <v>140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80</v>
      </c>
      <c r="BK223" s="219">
        <f>ROUND(I223*H223,2)</f>
        <v>0</v>
      </c>
      <c r="BL223" s="20" t="s">
        <v>147</v>
      </c>
      <c r="BM223" s="218" t="s">
        <v>1060</v>
      </c>
    </row>
    <row r="224" s="14" customFormat="1">
      <c r="A224" s="14"/>
      <c r="B224" s="236"/>
      <c r="C224" s="237"/>
      <c r="D224" s="227" t="s">
        <v>155</v>
      </c>
      <c r="E224" s="237"/>
      <c r="F224" s="239" t="s">
        <v>1061</v>
      </c>
      <c r="G224" s="237"/>
      <c r="H224" s="240">
        <v>19.776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6" t="s">
        <v>155</v>
      </c>
      <c r="AU224" s="246" t="s">
        <v>82</v>
      </c>
      <c r="AV224" s="14" t="s">
        <v>82</v>
      </c>
      <c r="AW224" s="14" t="s">
        <v>4</v>
      </c>
      <c r="AX224" s="14" t="s">
        <v>80</v>
      </c>
      <c r="AY224" s="246" t="s">
        <v>140</v>
      </c>
    </row>
    <row r="225" s="12" customFormat="1" ht="22.8" customHeight="1">
      <c r="A225" s="12"/>
      <c r="B225" s="191"/>
      <c r="C225" s="192"/>
      <c r="D225" s="193" t="s">
        <v>71</v>
      </c>
      <c r="E225" s="205" t="s">
        <v>205</v>
      </c>
      <c r="F225" s="205" t="s">
        <v>376</v>
      </c>
      <c r="G225" s="192"/>
      <c r="H225" s="192"/>
      <c r="I225" s="195"/>
      <c r="J225" s="206">
        <f>BK225</f>
        <v>0</v>
      </c>
      <c r="K225" s="192"/>
      <c r="L225" s="197"/>
      <c r="M225" s="198"/>
      <c r="N225" s="199"/>
      <c r="O225" s="199"/>
      <c r="P225" s="200">
        <f>SUM(P226:P271)</f>
        <v>0</v>
      </c>
      <c r="Q225" s="199"/>
      <c r="R225" s="200">
        <f>SUM(R226:R271)</f>
        <v>4.9620687999999999</v>
      </c>
      <c r="S225" s="199"/>
      <c r="T225" s="201">
        <f>SUM(T226:T271)</f>
        <v>0.082000000000000003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2" t="s">
        <v>80</v>
      </c>
      <c r="AT225" s="203" t="s">
        <v>71</v>
      </c>
      <c r="AU225" s="203" t="s">
        <v>80</v>
      </c>
      <c r="AY225" s="202" t="s">
        <v>140</v>
      </c>
      <c r="BK225" s="204">
        <f>SUM(BK226:BK271)</f>
        <v>0</v>
      </c>
    </row>
    <row r="226" s="2" customFormat="1" ht="16.5" customHeight="1">
      <c r="A226" s="41"/>
      <c r="B226" s="42"/>
      <c r="C226" s="207" t="s">
        <v>351</v>
      </c>
      <c r="D226" s="207" t="s">
        <v>142</v>
      </c>
      <c r="E226" s="208" t="s">
        <v>378</v>
      </c>
      <c r="F226" s="209" t="s">
        <v>379</v>
      </c>
      <c r="G226" s="210" t="s">
        <v>380</v>
      </c>
      <c r="H226" s="211">
        <v>1</v>
      </c>
      <c r="I226" s="212"/>
      <c r="J226" s="213">
        <f>ROUND(I226*H226,2)</f>
        <v>0</v>
      </c>
      <c r="K226" s="209" t="s">
        <v>146</v>
      </c>
      <c r="L226" s="47"/>
      <c r="M226" s="214" t="s">
        <v>19</v>
      </c>
      <c r="N226" s="215" t="s">
        <v>43</v>
      </c>
      <c r="O226" s="87"/>
      <c r="P226" s="216">
        <f>O226*H226</f>
        <v>0</v>
      </c>
      <c r="Q226" s="216">
        <v>0.00069999999999999999</v>
      </c>
      <c r="R226" s="216">
        <f>Q226*H226</f>
        <v>0.00069999999999999999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147</v>
      </c>
      <c r="AT226" s="218" t="s">
        <v>142</v>
      </c>
      <c r="AU226" s="218" t="s">
        <v>82</v>
      </c>
      <c r="AY226" s="20" t="s">
        <v>140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80</v>
      </c>
      <c r="BK226" s="219">
        <f>ROUND(I226*H226,2)</f>
        <v>0</v>
      </c>
      <c r="BL226" s="20" t="s">
        <v>147</v>
      </c>
      <c r="BM226" s="218" t="s">
        <v>1062</v>
      </c>
    </row>
    <row r="227" s="2" customFormat="1">
      <c r="A227" s="41"/>
      <c r="B227" s="42"/>
      <c r="C227" s="43"/>
      <c r="D227" s="220" t="s">
        <v>149</v>
      </c>
      <c r="E227" s="43"/>
      <c r="F227" s="221" t="s">
        <v>382</v>
      </c>
      <c r="G227" s="43"/>
      <c r="H227" s="43"/>
      <c r="I227" s="222"/>
      <c r="J227" s="43"/>
      <c r="K227" s="43"/>
      <c r="L227" s="47"/>
      <c r="M227" s="223"/>
      <c r="N227" s="22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149</v>
      </c>
      <c r="AU227" s="20" t="s">
        <v>82</v>
      </c>
    </row>
    <row r="228" s="2" customFormat="1" ht="16.5" customHeight="1">
      <c r="A228" s="41"/>
      <c r="B228" s="42"/>
      <c r="C228" s="207" t="s">
        <v>356</v>
      </c>
      <c r="D228" s="207" t="s">
        <v>142</v>
      </c>
      <c r="E228" s="208" t="s">
        <v>392</v>
      </c>
      <c r="F228" s="209" t="s">
        <v>393</v>
      </c>
      <c r="G228" s="210" t="s">
        <v>380</v>
      </c>
      <c r="H228" s="211">
        <v>1</v>
      </c>
      <c r="I228" s="212"/>
      <c r="J228" s="213">
        <f>ROUND(I228*H228,2)</f>
        <v>0</v>
      </c>
      <c r="K228" s="209" t="s">
        <v>146</v>
      </c>
      <c r="L228" s="47"/>
      <c r="M228" s="214" t="s">
        <v>19</v>
      </c>
      <c r="N228" s="215" t="s">
        <v>43</v>
      </c>
      <c r="O228" s="87"/>
      <c r="P228" s="216">
        <f>O228*H228</f>
        <v>0</v>
      </c>
      <c r="Q228" s="216">
        <v>0.10940999999999999</v>
      </c>
      <c r="R228" s="216">
        <f>Q228*H228</f>
        <v>0.10940999999999999</v>
      </c>
      <c r="S228" s="216">
        <v>0</v>
      </c>
      <c r="T228" s="21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147</v>
      </c>
      <c r="AT228" s="218" t="s">
        <v>142</v>
      </c>
      <c r="AU228" s="218" t="s">
        <v>82</v>
      </c>
      <c r="AY228" s="20" t="s">
        <v>140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20" t="s">
        <v>80</v>
      </c>
      <c r="BK228" s="219">
        <f>ROUND(I228*H228,2)</f>
        <v>0</v>
      </c>
      <c r="BL228" s="20" t="s">
        <v>147</v>
      </c>
      <c r="BM228" s="218" t="s">
        <v>1063</v>
      </c>
    </row>
    <row r="229" s="2" customFormat="1">
      <c r="A229" s="41"/>
      <c r="B229" s="42"/>
      <c r="C229" s="43"/>
      <c r="D229" s="220" t="s">
        <v>149</v>
      </c>
      <c r="E229" s="43"/>
      <c r="F229" s="221" t="s">
        <v>395</v>
      </c>
      <c r="G229" s="43"/>
      <c r="H229" s="43"/>
      <c r="I229" s="222"/>
      <c r="J229" s="43"/>
      <c r="K229" s="43"/>
      <c r="L229" s="47"/>
      <c r="M229" s="223"/>
      <c r="N229" s="22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149</v>
      </c>
      <c r="AU229" s="20" t="s">
        <v>82</v>
      </c>
    </row>
    <row r="230" s="2" customFormat="1" ht="21.75" customHeight="1">
      <c r="A230" s="41"/>
      <c r="B230" s="42"/>
      <c r="C230" s="207" t="s">
        <v>361</v>
      </c>
      <c r="D230" s="207" t="s">
        <v>142</v>
      </c>
      <c r="E230" s="208" t="s">
        <v>401</v>
      </c>
      <c r="F230" s="209" t="s">
        <v>402</v>
      </c>
      <c r="G230" s="210" t="s">
        <v>172</v>
      </c>
      <c r="H230" s="211">
        <v>14.4</v>
      </c>
      <c r="I230" s="212"/>
      <c r="J230" s="213">
        <f>ROUND(I230*H230,2)</f>
        <v>0</v>
      </c>
      <c r="K230" s="209" t="s">
        <v>146</v>
      </c>
      <c r="L230" s="47"/>
      <c r="M230" s="214" t="s">
        <v>19</v>
      </c>
      <c r="N230" s="215" t="s">
        <v>43</v>
      </c>
      <c r="O230" s="87"/>
      <c r="P230" s="216">
        <f>O230*H230</f>
        <v>0</v>
      </c>
      <c r="Q230" s="216">
        <v>0.00033</v>
      </c>
      <c r="R230" s="216">
        <f>Q230*H230</f>
        <v>0.0047520000000000001</v>
      </c>
      <c r="S230" s="216">
        <v>0</v>
      </c>
      <c r="T230" s="21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8" t="s">
        <v>147</v>
      </c>
      <c r="AT230" s="218" t="s">
        <v>142</v>
      </c>
      <c r="AU230" s="218" t="s">
        <v>82</v>
      </c>
      <c r="AY230" s="20" t="s">
        <v>140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20" t="s">
        <v>80</v>
      </c>
      <c r="BK230" s="219">
        <f>ROUND(I230*H230,2)</f>
        <v>0</v>
      </c>
      <c r="BL230" s="20" t="s">
        <v>147</v>
      </c>
      <c r="BM230" s="218" t="s">
        <v>1064</v>
      </c>
    </row>
    <row r="231" s="2" customFormat="1">
      <c r="A231" s="41"/>
      <c r="B231" s="42"/>
      <c r="C231" s="43"/>
      <c r="D231" s="220" t="s">
        <v>149</v>
      </c>
      <c r="E231" s="43"/>
      <c r="F231" s="221" t="s">
        <v>404</v>
      </c>
      <c r="G231" s="43"/>
      <c r="H231" s="43"/>
      <c r="I231" s="222"/>
      <c r="J231" s="43"/>
      <c r="K231" s="43"/>
      <c r="L231" s="47"/>
      <c r="M231" s="223"/>
      <c r="N231" s="22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149</v>
      </c>
      <c r="AU231" s="20" t="s">
        <v>82</v>
      </c>
    </row>
    <row r="232" s="14" customFormat="1">
      <c r="A232" s="14"/>
      <c r="B232" s="236"/>
      <c r="C232" s="237"/>
      <c r="D232" s="227" t="s">
        <v>155</v>
      </c>
      <c r="E232" s="238" t="s">
        <v>19</v>
      </c>
      <c r="F232" s="239" t="s">
        <v>1065</v>
      </c>
      <c r="G232" s="237"/>
      <c r="H232" s="240">
        <v>14.4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6" t="s">
        <v>155</v>
      </c>
      <c r="AU232" s="246" t="s">
        <v>82</v>
      </c>
      <c r="AV232" s="14" t="s">
        <v>82</v>
      </c>
      <c r="AW232" s="14" t="s">
        <v>33</v>
      </c>
      <c r="AX232" s="14" t="s">
        <v>80</v>
      </c>
      <c r="AY232" s="246" t="s">
        <v>140</v>
      </c>
    </row>
    <row r="233" s="2" customFormat="1" ht="24.15" customHeight="1">
      <c r="A233" s="41"/>
      <c r="B233" s="42"/>
      <c r="C233" s="207" t="s">
        <v>366</v>
      </c>
      <c r="D233" s="207" t="s">
        <v>142</v>
      </c>
      <c r="E233" s="208" t="s">
        <v>408</v>
      </c>
      <c r="F233" s="209" t="s">
        <v>409</v>
      </c>
      <c r="G233" s="210" t="s">
        <v>172</v>
      </c>
      <c r="H233" s="211">
        <v>14.4</v>
      </c>
      <c r="I233" s="212"/>
      <c r="J233" s="213">
        <f>ROUND(I233*H233,2)</f>
        <v>0</v>
      </c>
      <c r="K233" s="209" t="s">
        <v>146</v>
      </c>
      <c r="L233" s="47"/>
      <c r="M233" s="214" t="s">
        <v>19</v>
      </c>
      <c r="N233" s="215" t="s">
        <v>43</v>
      </c>
      <c r="O233" s="87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147</v>
      </c>
      <c r="AT233" s="218" t="s">
        <v>142</v>
      </c>
      <c r="AU233" s="218" t="s">
        <v>82</v>
      </c>
      <c r="AY233" s="20" t="s">
        <v>140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80</v>
      </c>
      <c r="BK233" s="219">
        <f>ROUND(I233*H233,2)</f>
        <v>0</v>
      </c>
      <c r="BL233" s="20" t="s">
        <v>147</v>
      </c>
      <c r="BM233" s="218" t="s">
        <v>1066</v>
      </c>
    </row>
    <row r="234" s="2" customFormat="1">
      <c r="A234" s="41"/>
      <c r="B234" s="42"/>
      <c r="C234" s="43"/>
      <c r="D234" s="220" t="s">
        <v>149</v>
      </c>
      <c r="E234" s="43"/>
      <c r="F234" s="221" t="s">
        <v>411</v>
      </c>
      <c r="G234" s="43"/>
      <c r="H234" s="43"/>
      <c r="I234" s="222"/>
      <c r="J234" s="43"/>
      <c r="K234" s="43"/>
      <c r="L234" s="47"/>
      <c r="M234" s="223"/>
      <c r="N234" s="22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149</v>
      </c>
      <c r="AU234" s="20" t="s">
        <v>82</v>
      </c>
    </row>
    <row r="235" s="14" customFormat="1">
      <c r="A235" s="14"/>
      <c r="B235" s="236"/>
      <c r="C235" s="237"/>
      <c r="D235" s="227" t="s">
        <v>155</v>
      </c>
      <c r="E235" s="238" t="s">
        <v>19</v>
      </c>
      <c r="F235" s="239" t="s">
        <v>1065</v>
      </c>
      <c r="G235" s="237"/>
      <c r="H235" s="240">
        <v>14.4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6" t="s">
        <v>155</v>
      </c>
      <c r="AU235" s="246" t="s">
        <v>82</v>
      </c>
      <c r="AV235" s="14" t="s">
        <v>82</v>
      </c>
      <c r="AW235" s="14" t="s">
        <v>33</v>
      </c>
      <c r="AX235" s="14" t="s">
        <v>80</v>
      </c>
      <c r="AY235" s="246" t="s">
        <v>140</v>
      </c>
    </row>
    <row r="236" s="2" customFormat="1" ht="24.15" customHeight="1">
      <c r="A236" s="41"/>
      <c r="B236" s="42"/>
      <c r="C236" s="207" t="s">
        <v>371</v>
      </c>
      <c r="D236" s="207" t="s">
        <v>142</v>
      </c>
      <c r="E236" s="208" t="s">
        <v>413</v>
      </c>
      <c r="F236" s="209" t="s">
        <v>414</v>
      </c>
      <c r="G236" s="210" t="s">
        <v>172</v>
      </c>
      <c r="H236" s="211">
        <v>13</v>
      </c>
      <c r="I236" s="212"/>
      <c r="J236" s="213">
        <f>ROUND(I236*H236,2)</f>
        <v>0</v>
      </c>
      <c r="K236" s="209" t="s">
        <v>146</v>
      </c>
      <c r="L236" s="47"/>
      <c r="M236" s="214" t="s">
        <v>19</v>
      </c>
      <c r="N236" s="215" t="s">
        <v>43</v>
      </c>
      <c r="O236" s="87"/>
      <c r="P236" s="216">
        <f>O236*H236</f>
        <v>0</v>
      </c>
      <c r="Q236" s="216">
        <v>0.15540000000000001</v>
      </c>
      <c r="R236" s="216">
        <f>Q236*H236</f>
        <v>2.0202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147</v>
      </c>
      <c r="AT236" s="218" t="s">
        <v>142</v>
      </c>
      <c r="AU236" s="218" t="s">
        <v>82</v>
      </c>
      <c r="AY236" s="20" t="s">
        <v>140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80</v>
      </c>
      <c r="BK236" s="219">
        <f>ROUND(I236*H236,2)</f>
        <v>0</v>
      </c>
      <c r="BL236" s="20" t="s">
        <v>147</v>
      </c>
      <c r="BM236" s="218" t="s">
        <v>1067</v>
      </c>
    </row>
    <row r="237" s="2" customFormat="1">
      <c r="A237" s="41"/>
      <c r="B237" s="42"/>
      <c r="C237" s="43"/>
      <c r="D237" s="220" t="s">
        <v>149</v>
      </c>
      <c r="E237" s="43"/>
      <c r="F237" s="221" t="s">
        <v>416</v>
      </c>
      <c r="G237" s="43"/>
      <c r="H237" s="43"/>
      <c r="I237" s="222"/>
      <c r="J237" s="43"/>
      <c r="K237" s="43"/>
      <c r="L237" s="47"/>
      <c r="M237" s="223"/>
      <c r="N237" s="22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149</v>
      </c>
      <c r="AU237" s="20" t="s">
        <v>82</v>
      </c>
    </row>
    <row r="238" s="13" customFormat="1">
      <c r="A238" s="13"/>
      <c r="B238" s="225"/>
      <c r="C238" s="226"/>
      <c r="D238" s="227" t="s">
        <v>155</v>
      </c>
      <c r="E238" s="228" t="s">
        <v>19</v>
      </c>
      <c r="F238" s="229" t="s">
        <v>419</v>
      </c>
      <c r="G238" s="226"/>
      <c r="H238" s="228" t="s">
        <v>19</v>
      </c>
      <c r="I238" s="230"/>
      <c r="J238" s="226"/>
      <c r="K238" s="226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155</v>
      </c>
      <c r="AU238" s="235" t="s">
        <v>82</v>
      </c>
      <c r="AV238" s="13" t="s">
        <v>80</v>
      </c>
      <c r="AW238" s="13" t="s">
        <v>33</v>
      </c>
      <c r="AX238" s="13" t="s">
        <v>72</v>
      </c>
      <c r="AY238" s="235" t="s">
        <v>140</v>
      </c>
    </row>
    <row r="239" s="14" customFormat="1">
      <c r="A239" s="14"/>
      <c r="B239" s="236"/>
      <c r="C239" s="237"/>
      <c r="D239" s="227" t="s">
        <v>155</v>
      </c>
      <c r="E239" s="238" t="s">
        <v>19</v>
      </c>
      <c r="F239" s="239" t="s">
        <v>220</v>
      </c>
      <c r="G239" s="237"/>
      <c r="H239" s="240">
        <v>11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6" t="s">
        <v>155</v>
      </c>
      <c r="AU239" s="246" t="s">
        <v>82</v>
      </c>
      <c r="AV239" s="14" t="s">
        <v>82</v>
      </c>
      <c r="AW239" s="14" t="s">
        <v>33</v>
      </c>
      <c r="AX239" s="14" t="s">
        <v>72</v>
      </c>
      <c r="AY239" s="246" t="s">
        <v>140</v>
      </c>
    </row>
    <row r="240" s="13" customFormat="1">
      <c r="A240" s="13"/>
      <c r="B240" s="225"/>
      <c r="C240" s="226"/>
      <c r="D240" s="227" t="s">
        <v>155</v>
      </c>
      <c r="E240" s="228" t="s">
        <v>19</v>
      </c>
      <c r="F240" s="229" t="s">
        <v>420</v>
      </c>
      <c r="G240" s="226"/>
      <c r="H240" s="228" t="s">
        <v>19</v>
      </c>
      <c r="I240" s="230"/>
      <c r="J240" s="226"/>
      <c r="K240" s="226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155</v>
      </c>
      <c r="AU240" s="235" t="s">
        <v>82</v>
      </c>
      <c r="AV240" s="13" t="s">
        <v>80</v>
      </c>
      <c r="AW240" s="13" t="s">
        <v>33</v>
      </c>
      <c r="AX240" s="13" t="s">
        <v>72</v>
      </c>
      <c r="AY240" s="235" t="s">
        <v>140</v>
      </c>
    </row>
    <row r="241" s="14" customFormat="1">
      <c r="A241" s="14"/>
      <c r="B241" s="236"/>
      <c r="C241" s="237"/>
      <c r="D241" s="227" t="s">
        <v>155</v>
      </c>
      <c r="E241" s="238" t="s">
        <v>19</v>
      </c>
      <c r="F241" s="239" t="s">
        <v>82</v>
      </c>
      <c r="G241" s="237"/>
      <c r="H241" s="240">
        <v>2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6" t="s">
        <v>155</v>
      </c>
      <c r="AU241" s="246" t="s">
        <v>82</v>
      </c>
      <c r="AV241" s="14" t="s">
        <v>82</v>
      </c>
      <c r="AW241" s="14" t="s">
        <v>33</v>
      </c>
      <c r="AX241" s="14" t="s">
        <v>72</v>
      </c>
      <c r="AY241" s="246" t="s">
        <v>140</v>
      </c>
    </row>
    <row r="242" s="15" customFormat="1">
      <c r="A242" s="15"/>
      <c r="B242" s="247"/>
      <c r="C242" s="248"/>
      <c r="D242" s="227" t="s">
        <v>155</v>
      </c>
      <c r="E242" s="249" t="s">
        <v>19</v>
      </c>
      <c r="F242" s="250" t="s">
        <v>197</v>
      </c>
      <c r="G242" s="248"/>
      <c r="H242" s="251">
        <v>13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7" t="s">
        <v>155</v>
      </c>
      <c r="AU242" s="257" t="s">
        <v>82</v>
      </c>
      <c r="AV242" s="15" t="s">
        <v>147</v>
      </c>
      <c r="AW242" s="15" t="s">
        <v>33</v>
      </c>
      <c r="AX242" s="15" t="s">
        <v>80</v>
      </c>
      <c r="AY242" s="257" t="s">
        <v>140</v>
      </c>
    </row>
    <row r="243" s="2" customFormat="1" ht="16.5" customHeight="1">
      <c r="A243" s="41"/>
      <c r="B243" s="42"/>
      <c r="C243" s="258" t="s">
        <v>377</v>
      </c>
      <c r="D243" s="258" t="s">
        <v>236</v>
      </c>
      <c r="E243" s="259" t="s">
        <v>422</v>
      </c>
      <c r="F243" s="260" t="s">
        <v>423</v>
      </c>
      <c r="G243" s="261" t="s">
        <v>172</v>
      </c>
      <c r="H243" s="262">
        <v>11.220000000000001</v>
      </c>
      <c r="I243" s="263"/>
      <c r="J243" s="264">
        <f>ROUND(I243*H243,2)</f>
        <v>0</v>
      </c>
      <c r="K243" s="260" t="s">
        <v>146</v>
      </c>
      <c r="L243" s="265"/>
      <c r="M243" s="266" t="s">
        <v>19</v>
      </c>
      <c r="N243" s="267" t="s">
        <v>43</v>
      </c>
      <c r="O243" s="87"/>
      <c r="P243" s="216">
        <f>O243*H243</f>
        <v>0</v>
      </c>
      <c r="Q243" s="216">
        <v>0.048300000000000003</v>
      </c>
      <c r="R243" s="216">
        <f>Q243*H243</f>
        <v>0.54192600000000002</v>
      </c>
      <c r="S243" s="216">
        <v>0</v>
      </c>
      <c r="T243" s="21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8" t="s">
        <v>198</v>
      </c>
      <c r="AT243" s="218" t="s">
        <v>236</v>
      </c>
      <c r="AU243" s="218" t="s">
        <v>82</v>
      </c>
      <c r="AY243" s="20" t="s">
        <v>140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20" t="s">
        <v>80</v>
      </c>
      <c r="BK243" s="219">
        <f>ROUND(I243*H243,2)</f>
        <v>0</v>
      </c>
      <c r="BL243" s="20" t="s">
        <v>147</v>
      </c>
      <c r="BM243" s="218" t="s">
        <v>1068</v>
      </c>
    </row>
    <row r="244" s="14" customFormat="1">
      <c r="A244" s="14"/>
      <c r="B244" s="236"/>
      <c r="C244" s="237"/>
      <c r="D244" s="227" t="s">
        <v>155</v>
      </c>
      <c r="E244" s="237"/>
      <c r="F244" s="239" t="s">
        <v>1069</v>
      </c>
      <c r="G244" s="237"/>
      <c r="H244" s="240">
        <v>11.220000000000001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6" t="s">
        <v>155</v>
      </c>
      <c r="AU244" s="246" t="s">
        <v>82</v>
      </c>
      <c r="AV244" s="14" t="s">
        <v>82</v>
      </c>
      <c r="AW244" s="14" t="s">
        <v>4</v>
      </c>
      <c r="AX244" s="14" t="s">
        <v>80</v>
      </c>
      <c r="AY244" s="246" t="s">
        <v>140</v>
      </c>
    </row>
    <row r="245" s="2" customFormat="1" ht="16.5" customHeight="1">
      <c r="A245" s="41"/>
      <c r="B245" s="42"/>
      <c r="C245" s="258" t="s">
        <v>383</v>
      </c>
      <c r="D245" s="258" t="s">
        <v>236</v>
      </c>
      <c r="E245" s="259" t="s">
        <v>432</v>
      </c>
      <c r="F245" s="260" t="s">
        <v>433</v>
      </c>
      <c r="G245" s="261" t="s">
        <v>172</v>
      </c>
      <c r="H245" s="262">
        <v>2.04</v>
      </c>
      <c r="I245" s="263"/>
      <c r="J245" s="264">
        <f>ROUND(I245*H245,2)</f>
        <v>0</v>
      </c>
      <c r="K245" s="260" t="s">
        <v>146</v>
      </c>
      <c r="L245" s="265"/>
      <c r="M245" s="266" t="s">
        <v>19</v>
      </c>
      <c r="N245" s="267" t="s">
        <v>43</v>
      </c>
      <c r="O245" s="87"/>
      <c r="P245" s="216">
        <f>O245*H245</f>
        <v>0</v>
      </c>
      <c r="Q245" s="216">
        <v>0.065670000000000006</v>
      </c>
      <c r="R245" s="216">
        <f>Q245*H245</f>
        <v>0.13396680000000003</v>
      </c>
      <c r="S245" s="216">
        <v>0</v>
      </c>
      <c r="T245" s="21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198</v>
      </c>
      <c r="AT245" s="218" t="s">
        <v>236</v>
      </c>
      <c r="AU245" s="218" t="s">
        <v>82</v>
      </c>
      <c r="AY245" s="20" t="s">
        <v>140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20" t="s">
        <v>80</v>
      </c>
      <c r="BK245" s="219">
        <f>ROUND(I245*H245,2)</f>
        <v>0</v>
      </c>
      <c r="BL245" s="20" t="s">
        <v>147</v>
      </c>
      <c r="BM245" s="218" t="s">
        <v>1070</v>
      </c>
    </row>
    <row r="246" s="14" customFormat="1">
      <c r="A246" s="14"/>
      <c r="B246" s="236"/>
      <c r="C246" s="237"/>
      <c r="D246" s="227" t="s">
        <v>155</v>
      </c>
      <c r="E246" s="237"/>
      <c r="F246" s="239" t="s">
        <v>435</v>
      </c>
      <c r="G246" s="237"/>
      <c r="H246" s="240">
        <v>2.04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6" t="s">
        <v>155</v>
      </c>
      <c r="AU246" s="246" t="s">
        <v>82</v>
      </c>
      <c r="AV246" s="14" t="s">
        <v>82</v>
      </c>
      <c r="AW246" s="14" t="s">
        <v>4</v>
      </c>
      <c r="AX246" s="14" t="s">
        <v>80</v>
      </c>
      <c r="AY246" s="246" t="s">
        <v>140</v>
      </c>
    </row>
    <row r="247" s="2" customFormat="1" ht="24.15" customHeight="1">
      <c r="A247" s="41"/>
      <c r="B247" s="42"/>
      <c r="C247" s="207" t="s">
        <v>387</v>
      </c>
      <c r="D247" s="207" t="s">
        <v>142</v>
      </c>
      <c r="E247" s="208" t="s">
        <v>437</v>
      </c>
      <c r="F247" s="209" t="s">
        <v>438</v>
      </c>
      <c r="G247" s="210" t="s">
        <v>172</v>
      </c>
      <c r="H247" s="211">
        <v>12.199999999999999</v>
      </c>
      <c r="I247" s="212"/>
      <c r="J247" s="213">
        <f>ROUND(I247*H247,2)</f>
        <v>0</v>
      </c>
      <c r="K247" s="209" t="s">
        <v>146</v>
      </c>
      <c r="L247" s="47"/>
      <c r="M247" s="214" t="s">
        <v>19</v>
      </c>
      <c r="N247" s="215" t="s">
        <v>43</v>
      </c>
      <c r="O247" s="87"/>
      <c r="P247" s="216">
        <f>O247*H247</f>
        <v>0</v>
      </c>
      <c r="Q247" s="216">
        <v>0.1295</v>
      </c>
      <c r="R247" s="216">
        <f>Q247*H247</f>
        <v>1.5798999999999999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147</v>
      </c>
      <c r="AT247" s="218" t="s">
        <v>142</v>
      </c>
      <c r="AU247" s="218" t="s">
        <v>82</v>
      </c>
      <c r="AY247" s="20" t="s">
        <v>140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20" t="s">
        <v>80</v>
      </c>
      <c r="BK247" s="219">
        <f>ROUND(I247*H247,2)</f>
        <v>0</v>
      </c>
      <c r="BL247" s="20" t="s">
        <v>147</v>
      </c>
      <c r="BM247" s="218" t="s">
        <v>1071</v>
      </c>
    </row>
    <row r="248" s="2" customFormat="1">
      <c r="A248" s="41"/>
      <c r="B248" s="42"/>
      <c r="C248" s="43"/>
      <c r="D248" s="220" t="s">
        <v>149</v>
      </c>
      <c r="E248" s="43"/>
      <c r="F248" s="221" t="s">
        <v>440</v>
      </c>
      <c r="G248" s="43"/>
      <c r="H248" s="43"/>
      <c r="I248" s="222"/>
      <c r="J248" s="43"/>
      <c r="K248" s="43"/>
      <c r="L248" s="47"/>
      <c r="M248" s="223"/>
      <c r="N248" s="22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149</v>
      </c>
      <c r="AU248" s="20" t="s">
        <v>82</v>
      </c>
    </row>
    <row r="249" s="13" customFormat="1">
      <c r="A249" s="13"/>
      <c r="B249" s="225"/>
      <c r="C249" s="226"/>
      <c r="D249" s="227" t="s">
        <v>155</v>
      </c>
      <c r="E249" s="228" t="s">
        <v>19</v>
      </c>
      <c r="F249" s="229" t="s">
        <v>441</v>
      </c>
      <c r="G249" s="226"/>
      <c r="H249" s="228" t="s">
        <v>19</v>
      </c>
      <c r="I249" s="230"/>
      <c r="J249" s="226"/>
      <c r="K249" s="226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155</v>
      </c>
      <c r="AU249" s="235" t="s">
        <v>82</v>
      </c>
      <c r="AV249" s="13" t="s">
        <v>80</v>
      </c>
      <c r="AW249" s="13" t="s">
        <v>33</v>
      </c>
      <c r="AX249" s="13" t="s">
        <v>72</v>
      </c>
      <c r="AY249" s="235" t="s">
        <v>140</v>
      </c>
    </row>
    <row r="250" s="14" customFormat="1">
      <c r="A250" s="14"/>
      <c r="B250" s="236"/>
      <c r="C250" s="237"/>
      <c r="D250" s="227" t="s">
        <v>155</v>
      </c>
      <c r="E250" s="238" t="s">
        <v>19</v>
      </c>
      <c r="F250" s="239" t="s">
        <v>1072</v>
      </c>
      <c r="G250" s="237"/>
      <c r="H250" s="240">
        <v>12.199999999999999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6" t="s">
        <v>155</v>
      </c>
      <c r="AU250" s="246" t="s">
        <v>82</v>
      </c>
      <c r="AV250" s="14" t="s">
        <v>82</v>
      </c>
      <c r="AW250" s="14" t="s">
        <v>33</v>
      </c>
      <c r="AX250" s="14" t="s">
        <v>80</v>
      </c>
      <c r="AY250" s="246" t="s">
        <v>140</v>
      </c>
    </row>
    <row r="251" s="2" customFormat="1" ht="16.5" customHeight="1">
      <c r="A251" s="41"/>
      <c r="B251" s="42"/>
      <c r="C251" s="258" t="s">
        <v>391</v>
      </c>
      <c r="D251" s="258" t="s">
        <v>236</v>
      </c>
      <c r="E251" s="259" t="s">
        <v>444</v>
      </c>
      <c r="F251" s="260" t="s">
        <v>445</v>
      </c>
      <c r="G251" s="261" t="s">
        <v>172</v>
      </c>
      <c r="H251" s="262">
        <v>12.444000000000001</v>
      </c>
      <c r="I251" s="263"/>
      <c r="J251" s="264">
        <f>ROUND(I251*H251,2)</f>
        <v>0</v>
      </c>
      <c r="K251" s="260" t="s">
        <v>146</v>
      </c>
      <c r="L251" s="265"/>
      <c r="M251" s="266" t="s">
        <v>19</v>
      </c>
      <c r="N251" s="267" t="s">
        <v>43</v>
      </c>
      <c r="O251" s="87"/>
      <c r="P251" s="216">
        <f>O251*H251</f>
        <v>0</v>
      </c>
      <c r="Q251" s="216">
        <v>0.044999999999999998</v>
      </c>
      <c r="R251" s="216">
        <f>Q251*H251</f>
        <v>0.55998000000000003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198</v>
      </c>
      <c r="AT251" s="218" t="s">
        <v>236</v>
      </c>
      <c r="AU251" s="218" t="s">
        <v>82</v>
      </c>
      <c r="AY251" s="20" t="s">
        <v>140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80</v>
      </c>
      <c r="BK251" s="219">
        <f>ROUND(I251*H251,2)</f>
        <v>0</v>
      </c>
      <c r="BL251" s="20" t="s">
        <v>147</v>
      </c>
      <c r="BM251" s="218" t="s">
        <v>1073</v>
      </c>
    </row>
    <row r="252" s="14" customFormat="1">
      <c r="A252" s="14"/>
      <c r="B252" s="236"/>
      <c r="C252" s="237"/>
      <c r="D252" s="227" t="s">
        <v>155</v>
      </c>
      <c r="E252" s="237"/>
      <c r="F252" s="239" t="s">
        <v>1074</v>
      </c>
      <c r="G252" s="237"/>
      <c r="H252" s="240">
        <v>12.444000000000001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6" t="s">
        <v>155</v>
      </c>
      <c r="AU252" s="246" t="s">
        <v>82</v>
      </c>
      <c r="AV252" s="14" t="s">
        <v>82</v>
      </c>
      <c r="AW252" s="14" t="s">
        <v>4</v>
      </c>
      <c r="AX252" s="14" t="s">
        <v>80</v>
      </c>
      <c r="AY252" s="246" t="s">
        <v>140</v>
      </c>
    </row>
    <row r="253" s="2" customFormat="1" ht="24.15" customHeight="1">
      <c r="A253" s="41"/>
      <c r="B253" s="42"/>
      <c r="C253" s="207" t="s">
        <v>396</v>
      </c>
      <c r="D253" s="207" t="s">
        <v>142</v>
      </c>
      <c r="E253" s="208" t="s">
        <v>449</v>
      </c>
      <c r="F253" s="209" t="s">
        <v>450</v>
      </c>
      <c r="G253" s="210" t="s">
        <v>172</v>
      </c>
      <c r="H253" s="211">
        <v>13</v>
      </c>
      <c r="I253" s="212"/>
      <c r="J253" s="213">
        <f>ROUND(I253*H253,2)</f>
        <v>0</v>
      </c>
      <c r="K253" s="209" t="s">
        <v>146</v>
      </c>
      <c r="L253" s="47"/>
      <c r="M253" s="214" t="s">
        <v>19</v>
      </c>
      <c r="N253" s="215" t="s">
        <v>43</v>
      </c>
      <c r="O253" s="87"/>
      <c r="P253" s="216">
        <f>O253*H253</f>
        <v>0</v>
      </c>
      <c r="Q253" s="216">
        <v>0.00017000000000000001</v>
      </c>
      <c r="R253" s="216">
        <f>Q253*H253</f>
        <v>0.0022100000000000002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147</v>
      </c>
      <c r="AT253" s="218" t="s">
        <v>142</v>
      </c>
      <c r="AU253" s="218" t="s">
        <v>82</v>
      </c>
      <c r="AY253" s="20" t="s">
        <v>140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80</v>
      </c>
      <c r="BK253" s="219">
        <f>ROUND(I253*H253,2)</f>
        <v>0</v>
      </c>
      <c r="BL253" s="20" t="s">
        <v>147</v>
      </c>
      <c r="BM253" s="218" t="s">
        <v>1075</v>
      </c>
    </row>
    <row r="254" s="2" customFormat="1">
      <c r="A254" s="41"/>
      <c r="B254" s="42"/>
      <c r="C254" s="43"/>
      <c r="D254" s="220" t="s">
        <v>149</v>
      </c>
      <c r="E254" s="43"/>
      <c r="F254" s="221" t="s">
        <v>452</v>
      </c>
      <c r="G254" s="43"/>
      <c r="H254" s="43"/>
      <c r="I254" s="222"/>
      <c r="J254" s="43"/>
      <c r="K254" s="43"/>
      <c r="L254" s="47"/>
      <c r="M254" s="223"/>
      <c r="N254" s="22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149</v>
      </c>
      <c r="AU254" s="20" t="s">
        <v>82</v>
      </c>
    </row>
    <row r="255" s="2" customFormat="1" ht="16.5" customHeight="1">
      <c r="A255" s="41"/>
      <c r="B255" s="42"/>
      <c r="C255" s="207" t="s">
        <v>400</v>
      </c>
      <c r="D255" s="207" t="s">
        <v>142</v>
      </c>
      <c r="E255" s="208" t="s">
        <v>454</v>
      </c>
      <c r="F255" s="209" t="s">
        <v>455</v>
      </c>
      <c r="G255" s="210" t="s">
        <v>145</v>
      </c>
      <c r="H255" s="211">
        <v>19.199999999999999</v>
      </c>
      <c r="I255" s="212"/>
      <c r="J255" s="213">
        <f>ROUND(I255*H255,2)</f>
        <v>0</v>
      </c>
      <c r="K255" s="209" t="s">
        <v>146</v>
      </c>
      <c r="L255" s="47"/>
      <c r="M255" s="214" t="s">
        <v>19</v>
      </c>
      <c r="N255" s="215" t="s">
        <v>43</v>
      </c>
      <c r="O255" s="87"/>
      <c r="P255" s="216">
        <f>O255*H255</f>
        <v>0</v>
      </c>
      <c r="Q255" s="216">
        <v>0.00046999999999999999</v>
      </c>
      <c r="R255" s="216">
        <f>Q255*H255</f>
        <v>0.009023999999999999</v>
      </c>
      <c r="S255" s="216">
        <v>0</v>
      </c>
      <c r="T255" s="21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147</v>
      </c>
      <c r="AT255" s="218" t="s">
        <v>142</v>
      </c>
      <c r="AU255" s="218" t="s">
        <v>82</v>
      </c>
      <c r="AY255" s="20" t="s">
        <v>140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20" t="s">
        <v>80</v>
      </c>
      <c r="BK255" s="219">
        <f>ROUND(I255*H255,2)</f>
        <v>0</v>
      </c>
      <c r="BL255" s="20" t="s">
        <v>147</v>
      </c>
      <c r="BM255" s="218" t="s">
        <v>1076</v>
      </c>
    </row>
    <row r="256" s="2" customFormat="1">
      <c r="A256" s="41"/>
      <c r="B256" s="42"/>
      <c r="C256" s="43"/>
      <c r="D256" s="220" t="s">
        <v>149</v>
      </c>
      <c r="E256" s="43"/>
      <c r="F256" s="221" t="s">
        <v>457</v>
      </c>
      <c r="G256" s="43"/>
      <c r="H256" s="43"/>
      <c r="I256" s="222"/>
      <c r="J256" s="43"/>
      <c r="K256" s="43"/>
      <c r="L256" s="47"/>
      <c r="M256" s="223"/>
      <c r="N256" s="224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149</v>
      </c>
      <c r="AU256" s="20" t="s">
        <v>82</v>
      </c>
    </row>
    <row r="257" s="13" customFormat="1">
      <c r="A257" s="13"/>
      <c r="B257" s="225"/>
      <c r="C257" s="226"/>
      <c r="D257" s="227" t="s">
        <v>155</v>
      </c>
      <c r="E257" s="228" t="s">
        <v>19</v>
      </c>
      <c r="F257" s="229" t="s">
        <v>190</v>
      </c>
      <c r="G257" s="226"/>
      <c r="H257" s="228" t="s">
        <v>19</v>
      </c>
      <c r="I257" s="230"/>
      <c r="J257" s="226"/>
      <c r="K257" s="226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155</v>
      </c>
      <c r="AU257" s="235" t="s">
        <v>82</v>
      </c>
      <c r="AV257" s="13" t="s">
        <v>80</v>
      </c>
      <c r="AW257" s="13" t="s">
        <v>33</v>
      </c>
      <c r="AX257" s="13" t="s">
        <v>72</v>
      </c>
      <c r="AY257" s="235" t="s">
        <v>140</v>
      </c>
    </row>
    <row r="258" s="14" customFormat="1">
      <c r="A258" s="14"/>
      <c r="B258" s="236"/>
      <c r="C258" s="237"/>
      <c r="D258" s="227" t="s">
        <v>155</v>
      </c>
      <c r="E258" s="238" t="s">
        <v>19</v>
      </c>
      <c r="F258" s="239" t="s">
        <v>1044</v>
      </c>
      <c r="G258" s="237"/>
      <c r="H258" s="240">
        <v>19.199999999999999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6" t="s">
        <v>155</v>
      </c>
      <c r="AU258" s="246" t="s">
        <v>82</v>
      </c>
      <c r="AV258" s="14" t="s">
        <v>82</v>
      </c>
      <c r="AW258" s="14" t="s">
        <v>33</v>
      </c>
      <c r="AX258" s="14" t="s">
        <v>80</v>
      </c>
      <c r="AY258" s="246" t="s">
        <v>140</v>
      </c>
    </row>
    <row r="259" s="2" customFormat="1" ht="16.5" customHeight="1">
      <c r="A259" s="41"/>
      <c r="B259" s="42"/>
      <c r="C259" s="207" t="s">
        <v>407</v>
      </c>
      <c r="D259" s="207" t="s">
        <v>142</v>
      </c>
      <c r="E259" s="208" t="s">
        <v>460</v>
      </c>
      <c r="F259" s="209" t="s">
        <v>461</v>
      </c>
      <c r="G259" s="210" t="s">
        <v>172</v>
      </c>
      <c r="H259" s="211">
        <v>13</v>
      </c>
      <c r="I259" s="212"/>
      <c r="J259" s="213">
        <f>ROUND(I259*H259,2)</f>
        <v>0</v>
      </c>
      <c r="K259" s="209" t="s">
        <v>146</v>
      </c>
      <c r="L259" s="47"/>
      <c r="M259" s="214" t="s">
        <v>19</v>
      </c>
      <c r="N259" s="215" t="s">
        <v>43</v>
      </c>
      <c r="O259" s="87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8" t="s">
        <v>147</v>
      </c>
      <c r="AT259" s="218" t="s">
        <v>142</v>
      </c>
      <c r="AU259" s="218" t="s">
        <v>82</v>
      </c>
      <c r="AY259" s="20" t="s">
        <v>140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20" t="s">
        <v>80</v>
      </c>
      <c r="BK259" s="219">
        <f>ROUND(I259*H259,2)</f>
        <v>0</v>
      </c>
      <c r="BL259" s="20" t="s">
        <v>147</v>
      </c>
      <c r="BM259" s="218" t="s">
        <v>1077</v>
      </c>
    </row>
    <row r="260" s="2" customFormat="1">
      <c r="A260" s="41"/>
      <c r="B260" s="42"/>
      <c r="C260" s="43"/>
      <c r="D260" s="220" t="s">
        <v>149</v>
      </c>
      <c r="E260" s="43"/>
      <c r="F260" s="221" t="s">
        <v>463</v>
      </c>
      <c r="G260" s="43"/>
      <c r="H260" s="43"/>
      <c r="I260" s="222"/>
      <c r="J260" s="43"/>
      <c r="K260" s="43"/>
      <c r="L260" s="47"/>
      <c r="M260" s="223"/>
      <c r="N260" s="22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149</v>
      </c>
      <c r="AU260" s="20" t="s">
        <v>82</v>
      </c>
    </row>
    <row r="261" s="14" customFormat="1">
      <c r="A261" s="14"/>
      <c r="B261" s="236"/>
      <c r="C261" s="237"/>
      <c r="D261" s="227" t="s">
        <v>155</v>
      </c>
      <c r="E261" s="238" t="s">
        <v>19</v>
      </c>
      <c r="F261" s="239" t="s">
        <v>230</v>
      </c>
      <c r="G261" s="237"/>
      <c r="H261" s="240">
        <v>13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6" t="s">
        <v>155</v>
      </c>
      <c r="AU261" s="246" t="s">
        <v>82</v>
      </c>
      <c r="AV261" s="14" t="s">
        <v>82</v>
      </c>
      <c r="AW261" s="14" t="s">
        <v>33</v>
      </c>
      <c r="AX261" s="14" t="s">
        <v>80</v>
      </c>
      <c r="AY261" s="246" t="s">
        <v>140</v>
      </c>
    </row>
    <row r="262" s="2" customFormat="1" ht="33" customHeight="1">
      <c r="A262" s="41"/>
      <c r="B262" s="42"/>
      <c r="C262" s="207" t="s">
        <v>412</v>
      </c>
      <c r="D262" s="207" t="s">
        <v>142</v>
      </c>
      <c r="E262" s="208" t="s">
        <v>670</v>
      </c>
      <c r="F262" s="209" t="s">
        <v>671</v>
      </c>
      <c r="G262" s="210" t="s">
        <v>380</v>
      </c>
      <c r="H262" s="211">
        <v>1</v>
      </c>
      <c r="I262" s="212"/>
      <c r="J262" s="213">
        <f>ROUND(I262*H262,2)</f>
        <v>0</v>
      </c>
      <c r="K262" s="209" t="s">
        <v>146</v>
      </c>
      <c r="L262" s="47"/>
      <c r="M262" s="214" t="s">
        <v>19</v>
      </c>
      <c r="N262" s="215" t="s">
        <v>43</v>
      </c>
      <c r="O262" s="87"/>
      <c r="P262" s="216">
        <f>O262*H262</f>
        <v>0</v>
      </c>
      <c r="Q262" s="216">
        <v>0</v>
      </c>
      <c r="R262" s="216">
        <f>Q262*H262</f>
        <v>0</v>
      </c>
      <c r="S262" s="216">
        <v>0.082000000000000003</v>
      </c>
      <c r="T262" s="217">
        <f>S262*H262</f>
        <v>0.082000000000000003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147</v>
      </c>
      <c r="AT262" s="218" t="s">
        <v>142</v>
      </c>
      <c r="AU262" s="218" t="s">
        <v>82</v>
      </c>
      <c r="AY262" s="20" t="s">
        <v>140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80</v>
      </c>
      <c r="BK262" s="219">
        <f>ROUND(I262*H262,2)</f>
        <v>0</v>
      </c>
      <c r="BL262" s="20" t="s">
        <v>147</v>
      </c>
      <c r="BM262" s="218" t="s">
        <v>1078</v>
      </c>
    </row>
    <row r="263" s="2" customFormat="1">
      <c r="A263" s="41"/>
      <c r="B263" s="42"/>
      <c r="C263" s="43"/>
      <c r="D263" s="220" t="s">
        <v>149</v>
      </c>
      <c r="E263" s="43"/>
      <c r="F263" s="221" t="s">
        <v>673</v>
      </c>
      <c r="G263" s="43"/>
      <c r="H263" s="43"/>
      <c r="I263" s="222"/>
      <c r="J263" s="43"/>
      <c r="K263" s="43"/>
      <c r="L263" s="47"/>
      <c r="M263" s="223"/>
      <c r="N263" s="22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149</v>
      </c>
      <c r="AU263" s="20" t="s">
        <v>82</v>
      </c>
    </row>
    <row r="264" s="2" customFormat="1" ht="16.5" customHeight="1">
      <c r="A264" s="41"/>
      <c r="B264" s="42"/>
      <c r="C264" s="207" t="s">
        <v>421</v>
      </c>
      <c r="D264" s="207" t="s">
        <v>142</v>
      </c>
      <c r="E264" s="208" t="s">
        <v>1079</v>
      </c>
      <c r="F264" s="209" t="s">
        <v>466</v>
      </c>
      <c r="G264" s="210" t="s">
        <v>467</v>
      </c>
      <c r="H264" s="211">
        <v>1</v>
      </c>
      <c r="I264" s="212"/>
      <c r="J264" s="213">
        <f>ROUND(I264*H264,2)</f>
        <v>0</v>
      </c>
      <c r="K264" s="209" t="s">
        <v>19</v>
      </c>
      <c r="L264" s="47"/>
      <c r="M264" s="214" t="s">
        <v>19</v>
      </c>
      <c r="N264" s="215" t="s">
        <v>43</v>
      </c>
      <c r="O264" s="87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147</v>
      </c>
      <c r="AT264" s="218" t="s">
        <v>142</v>
      </c>
      <c r="AU264" s="218" t="s">
        <v>82</v>
      </c>
      <c r="AY264" s="20" t="s">
        <v>140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80</v>
      </c>
      <c r="BK264" s="219">
        <f>ROUND(I264*H264,2)</f>
        <v>0</v>
      </c>
      <c r="BL264" s="20" t="s">
        <v>147</v>
      </c>
      <c r="BM264" s="218" t="s">
        <v>1080</v>
      </c>
    </row>
    <row r="265" s="13" customFormat="1">
      <c r="A265" s="13"/>
      <c r="B265" s="225"/>
      <c r="C265" s="226"/>
      <c r="D265" s="227" t="s">
        <v>155</v>
      </c>
      <c r="E265" s="228" t="s">
        <v>19</v>
      </c>
      <c r="F265" s="229" t="s">
        <v>469</v>
      </c>
      <c r="G265" s="226"/>
      <c r="H265" s="228" t="s">
        <v>19</v>
      </c>
      <c r="I265" s="230"/>
      <c r="J265" s="226"/>
      <c r="K265" s="226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155</v>
      </c>
      <c r="AU265" s="235" t="s">
        <v>82</v>
      </c>
      <c r="AV265" s="13" t="s">
        <v>80</v>
      </c>
      <c r="AW265" s="13" t="s">
        <v>33</v>
      </c>
      <c r="AX265" s="13" t="s">
        <v>72</v>
      </c>
      <c r="AY265" s="235" t="s">
        <v>140</v>
      </c>
    </row>
    <row r="266" s="13" customFormat="1">
      <c r="A266" s="13"/>
      <c r="B266" s="225"/>
      <c r="C266" s="226"/>
      <c r="D266" s="227" t="s">
        <v>155</v>
      </c>
      <c r="E266" s="228" t="s">
        <v>19</v>
      </c>
      <c r="F266" s="229" t="s">
        <v>1081</v>
      </c>
      <c r="G266" s="226"/>
      <c r="H266" s="228" t="s">
        <v>19</v>
      </c>
      <c r="I266" s="230"/>
      <c r="J266" s="226"/>
      <c r="K266" s="226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155</v>
      </c>
      <c r="AU266" s="235" t="s">
        <v>82</v>
      </c>
      <c r="AV266" s="13" t="s">
        <v>80</v>
      </c>
      <c r="AW266" s="13" t="s">
        <v>33</v>
      </c>
      <c r="AX266" s="13" t="s">
        <v>72</v>
      </c>
      <c r="AY266" s="235" t="s">
        <v>140</v>
      </c>
    </row>
    <row r="267" s="14" customFormat="1">
      <c r="A267" s="14"/>
      <c r="B267" s="236"/>
      <c r="C267" s="237"/>
      <c r="D267" s="227" t="s">
        <v>155</v>
      </c>
      <c r="E267" s="238" t="s">
        <v>19</v>
      </c>
      <c r="F267" s="239" t="s">
        <v>80</v>
      </c>
      <c r="G267" s="237"/>
      <c r="H267" s="240">
        <v>1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6" t="s">
        <v>155</v>
      </c>
      <c r="AU267" s="246" t="s">
        <v>82</v>
      </c>
      <c r="AV267" s="14" t="s">
        <v>82</v>
      </c>
      <c r="AW267" s="14" t="s">
        <v>33</v>
      </c>
      <c r="AX267" s="14" t="s">
        <v>80</v>
      </c>
      <c r="AY267" s="246" t="s">
        <v>140</v>
      </c>
    </row>
    <row r="268" s="2" customFormat="1" ht="16.5" customHeight="1">
      <c r="A268" s="41"/>
      <c r="B268" s="42"/>
      <c r="C268" s="258" t="s">
        <v>426</v>
      </c>
      <c r="D268" s="258" t="s">
        <v>236</v>
      </c>
      <c r="E268" s="259" t="s">
        <v>472</v>
      </c>
      <c r="F268" s="260" t="s">
        <v>473</v>
      </c>
      <c r="G268" s="261" t="s">
        <v>380</v>
      </c>
      <c r="H268" s="262">
        <v>2</v>
      </c>
      <c r="I268" s="263"/>
      <c r="J268" s="264">
        <f>ROUND(I268*H268,2)</f>
        <v>0</v>
      </c>
      <c r="K268" s="260" t="s">
        <v>19</v>
      </c>
      <c r="L268" s="265"/>
      <c r="M268" s="266" t="s">
        <v>19</v>
      </c>
      <c r="N268" s="267" t="s">
        <v>43</v>
      </c>
      <c r="O268" s="87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198</v>
      </c>
      <c r="AT268" s="218" t="s">
        <v>236</v>
      </c>
      <c r="AU268" s="218" t="s">
        <v>82</v>
      </c>
      <c r="AY268" s="20" t="s">
        <v>140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80</v>
      </c>
      <c r="BK268" s="219">
        <f>ROUND(I268*H268,2)</f>
        <v>0</v>
      </c>
      <c r="BL268" s="20" t="s">
        <v>147</v>
      </c>
      <c r="BM268" s="218" t="s">
        <v>1082</v>
      </c>
    </row>
    <row r="269" s="2" customFormat="1" ht="16.5" customHeight="1">
      <c r="A269" s="41"/>
      <c r="B269" s="42"/>
      <c r="C269" s="258" t="s">
        <v>431</v>
      </c>
      <c r="D269" s="258" t="s">
        <v>236</v>
      </c>
      <c r="E269" s="259" t="s">
        <v>476</v>
      </c>
      <c r="F269" s="260" t="s">
        <v>477</v>
      </c>
      <c r="G269" s="261" t="s">
        <v>380</v>
      </c>
      <c r="H269" s="262">
        <v>1</v>
      </c>
      <c r="I269" s="263"/>
      <c r="J269" s="264">
        <f>ROUND(I269*H269,2)</f>
        <v>0</v>
      </c>
      <c r="K269" s="260" t="s">
        <v>19</v>
      </c>
      <c r="L269" s="265"/>
      <c r="M269" s="266" t="s">
        <v>19</v>
      </c>
      <c r="N269" s="267" t="s">
        <v>43</v>
      </c>
      <c r="O269" s="87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198</v>
      </c>
      <c r="AT269" s="218" t="s">
        <v>236</v>
      </c>
      <c r="AU269" s="218" t="s">
        <v>82</v>
      </c>
      <c r="AY269" s="20" t="s">
        <v>140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80</v>
      </c>
      <c r="BK269" s="219">
        <f>ROUND(I269*H269,2)</f>
        <v>0</v>
      </c>
      <c r="BL269" s="20" t="s">
        <v>147</v>
      </c>
      <c r="BM269" s="218" t="s">
        <v>1083</v>
      </c>
    </row>
    <row r="270" s="2" customFormat="1" ht="16.5" customHeight="1">
      <c r="A270" s="41"/>
      <c r="B270" s="42"/>
      <c r="C270" s="258" t="s">
        <v>436</v>
      </c>
      <c r="D270" s="258" t="s">
        <v>236</v>
      </c>
      <c r="E270" s="259" t="s">
        <v>480</v>
      </c>
      <c r="F270" s="260" t="s">
        <v>481</v>
      </c>
      <c r="G270" s="261" t="s">
        <v>380</v>
      </c>
      <c r="H270" s="262">
        <v>1</v>
      </c>
      <c r="I270" s="263"/>
      <c r="J270" s="264">
        <f>ROUND(I270*H270,2)</f>
        <v>0</v>
      </c>
      <c r="K270" s="260" t="s">
        <v>19</v>
      </c>
      <c r="L270" s="265"/>
      <c r="M270" s="266" t="s">
        <v>19</v>
      </c>
      <c r="N270" s="267" t="s">
        <v>43</v>
      </c>
      <c r="O270" s="87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198</v>
      </c>
      <c r="AT270" s="218" t="s">
        <v>236</v>
      </c>
      <c r="AU270" s="218" t="s">
        <v>82</v>
      </c>
      <c r="AY270" s="20" t="s">
        <v>140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80</v>
      </c>
      <c r="BK270" s="219">
        <f>ROUND(I270*H270,2)</f>
        <v>0</v>
      </c>
      <c r="BL270" s="20" t="s">
        <v>147</v>
      </c>
      <c r="BM270" s="218" t="s">
        <v>1084</v>
      </c>
    </row>
    <row r="271" s="2" customFormat="1" ht="16.5" customHeight="1">
      <c r="A271" s="41"/>
      <c r="B271" s="42"/>
      <c r="C271" s="207" t="s">
        <v>443</v>
      </c>
      <c r="D271" s="207" t="s">
        <v>142</v>
      </c>
      <c r="E271" s="208" t="s">
        <v>1085</v>
      </c>
      <c r="F271" s="209" t="s">
        <v>1086</v>
      </c>
      <c r="G271" s="210" t="s">
        <v>467</v>
      </c>
      <c r="H271" s="211">
        <v>1</v>
      </c>
      <c r="I271" s="212"/>
      <c r="J271" s="213">
        <f>ROUND(I271*H271,2)</f>
        <v>0</v>
      </c>
      <c r="K271" s="209" t="s">
        <v>19</v>
      </c>
      <c r="L271" s="47"/>
      <c r="M271" s="214" t="s">
        <v>19</v>
      </c>
      <c r="N271" s="215" t="s">
        <v>43</v>
      </c>
      <c r="O271" s="87"/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147</v>
      </c>
      <c r="AT271" s="218" t="s">
        <v>142</v>
      </c>
      <c r="AU271" s="218" t="s">
        <v>82</v>
      </c>
      <c r="AY271" s="20" t="s">
        <v>140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80</v>
      </c>
      <c r="BK271" s="219">
        <f>ROUND(I271*H271,2)</f>
        <v>0</v>
      </c>
      <c r="BL271" s="20" t="s">
        <v>147</v>
      </c>
      <c r="BM271" s="218" t="s">
        <v>1087</v>
      </c>
    </row>
    <row r="272" s="12" customFormat="1" ht="22.8" customHeight="1">
      <c r="A272" s="12"/>
      <c r="B272" s="191"/>
      <c r="C272" s="192"/>
      <c r="D272" s="193" t="s">
        <v>71</v>
      </c>
      <c r="E272" s="205" t="s">
        <v>487</v>
      </c>
      <c r="F272" s="205" t="s">
        <v>488</v>
      </c>
      <c r="G272" s="192"/>
      <c r="H272" s="192"/>
      <c r="I272" s="195"/>
      <c r="J272" s="206">
        <f>BK272</f>
        <v>0</v>
      </c>
      <c r="K272" s="192"/>
      <c r="L272" s="197"/>
      <c r="M272" s="198"/>
      <c r="N272" s="199"/>
      <c r="O272" s="199"/>
      <c r="P272" s="200">
        <f>SUM(P273:P285)</f>
        <v>0</v>
      </c>
      <c r="Q272" s="199"/>
      <c r="R272" s="200">
        <f>SUM(R273:R285)</f>
        <v>0</v>
      </c>
      <c r="S272" s="199"/>
      <c r="T272" s="201">
        <f>SUM(T273:T285)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2" t="s">
        <v>80</v>
      </c>
      <c r="AT272" s="203" t="s">
        <v>71</v>
      </c>
      <c r="AU272" s="203" t="s">
        <v>80</v>
      </c>
      <c r="AY272" s="202" t="s">
        <v>140</v>
      </c>
      <c r="BK272" s="204">
        <f>SUM(BK273:BK285)</f>
        <v>0</v>
      </c>
    </row>
    <row r="273" s="2" customFormat="1" ht="24.15" customHeight="1">
      <c r="A273" s="41"/>
      <c r="B273" s="42"/>
      <c r="C273" s="207" t="s">
        <v>448</v>
      </c>
      <c r="D273" s="207" t="s">
        <v>142</v>
      </c>
      <c r="E273" s="208" t="s">
        <v>490</v>
      </c>
      <c r="F273" s="209" t="s">
        <v>491</v>
      </c>
      <c r="G273" s="210" t="s">
        <v>239</v>
      </c>
      <c r="H273" s="211">
        <v>4.548</v>
      </c>
      <c r="I273" s="212"/>
      <c r="J273" s="213">
        <f>ROUND(I273*H273,2)</f>
        <v>0</v>
      </c>
      <c r="K273" s="209" t="s">
        <v>146</v>
      </c>
      <c r="L273" s="47"/>
      <c r="M273" s="214" t="s">
        <v>19</v>
      </c>
      <c r="N273" s="215" t="s">
        <v>43</v>
      </c>
      <c r="O273" s="87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147</v>
      </c>
      <c r="AT273" s="218" t="s">
        <v>142</v>
      </c>
      <c r="AU273" s="218" t="s">
        <v>82</v>
      </c>
      <c r="AY273" s="20" t="s">
        <v>140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80</v>
      </c>
      <c r="BK273" s="219">
        <f>ROUND(I273*H273,2)</f>
        <v>0</v>
      </c>
      <c r="BL273" s="20" t="s">
        <v>147</v>
      </c>
      <c r="BM273" s="218" t="s">
        <v>1088</v>
      </c>
    </row>
    <row r="274" s="2" customFormat="1">
      <c r="A274" s="41"/>
      <c r="B274" s="42"/>
      <c r="C274" s="43"/>
      <c r="D274" s="220" t="s">
        <v>149</v>
      </c>
      <c r="E274" s="43"/>
      <c r="F274" s="221" t="s">
        <v>493</v>
      </c>
      <c r="G274" s="43"/>
      <c r="H274" s="43"/>
      <c r="I274" s="222"/>
      <c r="J274" s="43"/>
      <c r="K274" s="43"/>
      <c r="L274" s="47"/>
      <c r="M274" s="223"/>
      <c r="N274" s="22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149</v>
      </c>
      <c r="AU274" s="20" t="s">
        <v>82</v>
      </c>
    </row>
    <row r="275" s="2" customFormat="1" ht="24.15" customHeight="1">
      <c r="A275" s="41"/>
      <c r="B275" s="42"/>
      <c r="C275" s="207" t="s">
        <v>453</v>
      </c>
      <c r="D275" s="207" t="s">
        <v>142</v>
      </c>
      <c r="E275" s="208" t="s">
        <v>495</v>
      </c>
      <c r="F275" s="209" t="s">
        <v>496</v>
      </c>
      <c r="G275" s="210" t="s">
        <v>239</v>
      </c>
      <c r="H275" s="211">
        <v>63.671999999999997</v>
      </c>
      <c r="I275" s="212"/>
      <c r="J275" s="213">
        <f>ROUND(I275*H275,2)</f>
        <v>0</v>
      </c>
      <c r="K275" s="209" t="s">
        <v>146</v>
      </c>
      <c r="L275" s="47"/>
      <c r="M275" s="214" t="s">
        <v>19</v>
      </c>
      <c r="N275" s="215" t="s">
        <v>43</v>
      </c>
      <c r="O275" s="87"/>
      <c r="P275" s="216">
        <f>O275*H275</f>
        <v>0</v>
      </c>
      <c r="Q275" s="216">
        <v>0</v>
      </c>
      <c r="R275" s="216">
        <f>Q275*H275</f>
        <v>0</v>
      </c>
      <c r="S275" s="216">
        <v>0</v>
      </c>
      <c r="T275" s="21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8" t="s">
        <v>147</v>
      </c>
      <c r="AT275" s="218" t="s">
        <v>142</v>
      </c>
      <c r="AU275" s="218" t="s">
        <v>82</v>
      </c>
      <c r="AY275" s="20" t="s">
        <v>140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20" t="s">
        <v>80</v>
      </c>
      <c r="BK275" s="219">
        <f>ROUND(I275*H275,2)</f>
        <v>0</v>
      </c>
      <c r="BL275" s="20" t="s">
        <v>147</v>
      </c>
      <c r="BM275" s="218" t="s">
        <v>1089</v>
      </c>
    </row>
    <row r="276" s="2" customFormat="1">
      <c r="A276" s="41"/>
      <c r="B276" s="42"/>
      <c r="C276" s="43"/>
      <c r="D276" s="220" t="s">
        <v>149</v>
      </c>
      <c r="E276" s="43"/>
      <c r="F276" s="221" t="s">
        <v>498</v>
      </c>
      <c r="G276" s="43"/>
      <c r="H276" s="43"/>
      <c r="I276" s="222"/>
      <c r="J276" s="43"/>
      <c r="K276" s="43"/>
      <c r="L276" s="47"/>
      <c r="M276" s="223"/>
      <c r="N276" s="224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149</v>
      </c>
      <c r="AU276" s="20" t="s">
        <v>82</v>
      </c>
    </row>
    <row r="277" s="14" customFormat="1">
      <c r="A277" s="14"/>
      <c r="B277" s="236"/>
      <c r="C277" s="237"/>
      <c r="D277" s="227" t="s">
        <v>155</v>
      </c>
      <c r="E277" s="238" t="s">
        <v>19</v>
      </c>
      <c r="F277" s="239" t="s">
        <v>1090</v>
      </c>
      <c r="G277" s="237"/>
      <c r="H277" s="240">
        <v>63.671999999999997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6" t="s">
        <v>155</v>
      </c>
      <c r="AU277" s="246" t="s">
        <v>82</v>
      </c>
      <c r="AV277" s="14" t="s">
        <v>82</v>
      </c>
      <c r="AW277" s="14" t="s">
        <v>33</v>
      </c>
      <c r="AX277" s="14" t="s">
        <v>80</v>
      </c>
      <c r="AY277" s="246" t="s">
        <v>140</v>
      </c>
    </row>
    <row r="278" s="2" customFormat="1" ht="16.5" customHeight="1">
      <c r="A278" s="41"/>
      <c r="B278" s="42"/>
      <c r="C278" s="207" t="s">
        <v>459</v>
      </c>
      <c r="D278" s="207" t="s">
        <v>142</v>
      </c>
      <c r="E278" s="208" t="s">
        <v>501</v>
      </c>
      <c r="F278" s="209" t="s">
        <v>502</v>
      </c>
      <c r="G278" s="210" t="s">
        <v>239</v>
      </c>
      <c r="H278" s="211">
        <v>4.548</v>
      </c>
      <c r="I278" s="212"/>
      <c r="J278" s="213">
        <f>ROUND(I278*H278,2)</f>
        <v>0</v>
      </c>
      <c r="K278" s="209" t="s">
        <v>146</v>
      </c>
      <c r="L278" s="47"/>
      <c r="M278" s="214" t="s">
        <v>19</v>
      </c>
      <c r="N278" s="215" t="s">
        <v>43</v>
      </c>
      <c r="O278" s="87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147</v>
      </c>
      <c r="AT278" s="218" t="s">
        <v>142</v>
      </c>
      <c r="AU278" s="218" t="s">
        <v>82</v>
      </c>
      <c r="AY278" s="20" t="s">
        <v>140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80</v>
      </c>
      <c r="BK278" s="219">
        <f>ROUND(I278*H278,2)</f>
        <v>0</v>
      </c>
      <c r="BL278" s="20" t="s">
        <v>147</v>
      </c>
      <c r="BM278" s="218" t="s">
        <v>1091</v>
      </c>
    </row>
    <row r="279" s="2" customFormat="1">
      <c r="A279" s="41"/>
      <c r="B279" s="42"/>
      <c r="C279" s="43"/>
      <c r="D279" s="220" t="s">
        <v>149</v>
      </c>
      <c r="E279" s="43"/>
      <c r="F279" s="221" t="s">
        <v>504</v>
      </c>
      <c r="G279" s="43"/>
      <c r="H279" s="43"/>
      <c r="I279" s="222"/>
      <c r="J279" s="43"/>
      <c r="K279" s="43"/>
      <c r="L279" s="47"/>
      <c r="M279" s="223"/>
      <c r="N279" s="224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149</v>
      </c>
      <c r="AU279" s="20" t="s">
        <v>82</v>
      </c>
    </row>
    <row r="280" s="2" customFormat="1" ht="24.15" customHeight="1">
      <c r="A280" s="41"/>
      <c r="B280" s="42"/>
      <c r="C280" s="207" t="s">
        <v>164</v>
      </c>
      <c r="D280" s="207" t="s">
        <v>142</v>
      </c>
      <c r="E280" s="208" t="s">
        <v>506</v>
      </c>
      <c r="F280" s="209" t="s">
        <v>507</v>
      </c>
      <c r="G280" s="210" t="s">
        <v>239</v>
      </c>
      <c r="H280" s="211">
        <v>2.665</v>
      </c>
      <c r="I280" s="212"/>
      <c r="J280" s="213">
        <f>ROUND(I280*H280,2)</f>
        <v>0</v>
      </c>
      <c r="K280" s="209" t="s">
        <v>146</v>
      </c>
      <c r="L280" s="47"/>
      <c r="M280" s="214" t="s">
        <v>19</v>
      </c>
      <c r="N280" s="215" t="s">
        <v>43</v>
      </c>
      <c r="O280" s="87"/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8" t="s">
        <v>147</v>
      </c>
      <c r="AT280" s="218" t="s">
        <v>142</v>
      </c>
      <c r="AU280" s="218" t="s">
        <v>82</v>
      </c>
      <c r="AY280" s="20" t="s">
        <v>140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20" t="s">
        <v>80</v>
      </c>
      <c r="BK280" s="219">
        <f>ROUND(I280*H280,2)</f>
        <v>0</v>
      </c>
      <c r="BL280" s="20" t="s">
        <v>147</v>
      </c>
      <c r="BM280" s="218" t="s">
        <v>1092</v>
      </c>
    </row>
    <row r="281" s="2" customFormat="1">
      <c r="A281" s="41"/>
      <c r="B281" s="42"/>
      <c r="C281" s="43"/>
      <c r="D281" s="220" t="s">
        <v>149</v>
      </c>
      <c r="E281" s="43"/>
      <c r="F281" s="221" t="s">
        <v>509</v>
      </c>
      <c r="G281" s="43"/>
      <c r="H281" s="43"/>
      <c r="I281" s="222"/>
      <c r="J281" s="43"/>
      <c r="K281" s="43"/>
      <c r="L281" s="47"/>
      <c r="M281" s="223"/>
      <c r="N281" s="224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149</v>
      </c>
      <c r="AU281" s="20" t="s">
        <v>82</v>
      </c>
    </row>
    <row r="282" s="14" customFormat="1">
      <c r="A282" s="14"/>
      <c r="B282" s="236"/>
      <c r="C282" s="237"/>
      <c r="D282" s="227" t="s">
        <v>155</v>
      </c>
      <c r="E282" s="238" t="s">
        <v>19</v>
      </c>
      <c r="F282" s="239" t="s">
        <v>825</v>
      </c>
      <c r="G282" s="237"/>
      <c r="H282" s="240">
        <v>2.665</v>
      </c>
      <c r="I282" s="241"/>
      <c r="J282" s="237"/>
      <c r="K282" s="237"/>
      <c r="L282" s="242"/>
      <c r="M282" s="243"/>
      <c r="N282" s="244"/>
      <c r="O282" s="244"/>
      <c r="P282" s="244"/>
      <c r="Q282" s="244"/>
      <c r="R282" s="244"/>
      <c r="S282" s="244"/>
      <c r="T282" s="24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6" t="s">
        <v>155</v>
      </c>
      <c r="AU282" s="246" t="s">
        <v>82</v>
      </c>
      <c r="AV282" s="14" t="s">
        <v>82</v>
      </c>
      <c r="AW282" s="14" t="s">
        <v>33</v>
      </c>
      <c r="AX282" s="14" t="s">
        <v>80</v>
      </c>
      <c r="AY282" s="246" t="s">
        <v>140</v>
      </c>
    </row>
    <row r="283" s="2" customFormat="1" ht="24.15" customHeight="1">
      <c r="A283" s="41"/>
      <c r="B283" s="42"/>
      <c r="C283" s="207" t="s">
        <v>471</v>
      </c>
      <c r="D283" s="207" t="s">
        <v>142</v>
      </c>
      <c r="E283" s="208" t="s">
        <v>517</v>
      </c>
      <c r="F283" s="209" t="s">
        <v>518</v>
      </c>
      <c r="G283" s="210" t="s">
        <v>239</v>
      </c>
      <c r="H283" s="211">
        <v>1.8009999999999999</v>
      </c>
      <c r="I283" s="212"/>
      <c r="J283" s="213">
        <f>ROUND(I283*H283,2)</f>
        <v>0</v>
      </c>
      <c r="K283" s="209" t="s">
        <v>146</v>
      </c>
      <c r="L283" s="47"/>
      <c r="M283" s="214" t="s">
        <v>19</v>
      </c>
      <c r="N283" s="215" t="s">
        <v>43</v>
      </c>
      <c r="O283" s="87"/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8" t="s">
        <v>147</v>
      </c>
      <c r="AT283" s="218" t="s">
        <v>142</v>
      </c>
      <c r="AU283" s="218" t="s">
        <v>82</v>
      </c>
      <c r="AY283" s="20" t="s">
        <v>140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20" t="s">
        <v>80</v>
      </c>
      <c r="BK283" s="219">
        <f>ROUND(I283*H283,2)</f>
        <v>0</v>
      </c>
      <c r="BL283" s="20" t="s">
        <v>147</v>
      </c>
      <c r="BM283" s="218" t="s">
        <v>1093</v>
      </c>
    </row>
    <row r="284" s="2" customFormat="1">
      <c r="A284" s="41"/>
      <c r="B284" s="42"/>
      <c r="C284" s="43"/>
      <c r="D284" s="220" t="s">
        <v>149</v>
      </c>
      <c r="E284" s="43"/>
      <c r="F284" s="221" t="s">
        <v>520</v>
      </c>
      <c r="G284" s="43"/>
      <c r="H284" s="43"/>
      <c r="I284" s="222"/>
      <c r="J284" s="43"/>
      <c r="K284" s="43"/>
      <c r="L284" s="47"/>
      <c r="M284" s="223"/>
      <c r="N284" s="22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149</v>
      </c>
      <c r="AU284" s="20" t="s">
        <v>82</v>
      </c>
    </row>
    <row r="285" s="14" customFormat="1">
      <c r="A285" s="14"/>
      <c r="B285" s="236"/>
      <c r="C285" s="237"/>
      <c r="D285" s="227" t="s">
        <v>155</v>
      </c>
      <c r="E285" s="238" t="s">
        <v>19</v>
      </c>
      <c r="F285" s="239" t="s">
        <v>1094</v>
      </c>
      <c r="G285" s="237"/>
      <c r="H285" s="240">
        <v>1.8009999999999999</v>
      </c>
      <c r="I285" s="241"/>
      <c r="J285" s="237"/>
      <c r="K285" s="237"/>
      <c r="L285" s="242"/>
      <c r="M285" s="243"/>
      <c r="N285" s="244"/>
      <c r="O285" s="244"/>
      <c r="P285" s="244"/>
      <c r="Q285" s="244"/>
      <c r="R285" s="244"/>
      <c r="S285" s="244"/>
      <c r="T285" s="24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6" t="s">
        <v>155</v>
      </c>
      <c r="AU285" s="246" t="s">
        <v>82</v>
      </c>
      <c r="AV285" s="14" t="s">
        <v>82</v>
      </c>
      <c r="AW285" s="14" t="s">
        <v>33</v>
      </c>
      <c r="AX285" s="14" t="s">
        <v>80</v>
      </c>
      <c r="AY285" s="246" t="s">
        <v>140</v>
      </c>
    </row>
    <row r="286" s="12" customFormat="1" ht="22.8" customHeight="1">
      <c r="A286" s="12"/>
      <c r="B286" s="191"/>
      <c r="C286" s="192"/>
      <c r="D286" s="193" t="s">
        <v>71</v>
      </c>
      <c r="E286" s="205" t="s">
        <v>522</v>
      </c>
      <c r="F286" s="205" t="s">
        <v>523</v>
      </c>
      <c r="G286" s="192"/>
      <c r="H286" s="192"/>
      <c r="I286" s="195"/>
      <c r="J286" s="206">
        <f>BK286</f>
        <v>0</v>
      </c>
      <c r="K286" s="192"/>
      <c r="L286" s="197"/>
      <c r="M286" s="198"/>
      <c r="N286" s="199"/>
      <c r="O286" s="199"/>
      <c r="P286" s="200">
        <f>SUM(P287:P288)</f>
        <v>0</v>
      </c>
      <c r="Q286" s="199"/>
      <c r="R286" s="200">
        <f>SUM(R287:R288)</f>
        <v>0</v>
      </c>
      <c r="S286" s="199"/>
      <c r="T286" s="201">
        <f>SUM(T287:T288)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2" t="s">
        <v>80</v>
      </c>
      <c r="AT286" s="203" t="s">
        <v>71</v>
      </c>
      <c r="AU286" s="203" t="s">
        <v>80</v>
      </c>
      <c r="AY286" s="202" t="s">
        <v>140</v>
      </c>
      <c r="BK286" s="204">
        <f>SUM(BK287:BK288)</f>
        <v>0</v>
      </c>
    </row>
    <row r="287" s="2" customFormat="1" ht="24.15" customHeight="1">
      <c r="A287" s="41"/>
      <c r="B287" s="42"/>
      <c r="C287" s="207" t="s">
        <v>475</v>
      </c>
      <c r="D287" s="207" t="s">
        <v>142</v>
      </c>
      <c r="E287" s="208" t="s">
        <v>525</v>
      </c>
      <c r="F287" s="209" t="s">
        <v>526</v>
      </c>
      <c r="G287" s="210" t="s">
        <v>239</v>
      </c>
      <c r="H287" s="211">
        <v>59.039999999999999</v>
      </c>
      <c r="I287" s="212"/>
      <c r="J287" s="213">
        <f>ROUND(I287*H287,2)</f>
        <v>0</v>
      </c>
      <c r="K287" s="209" t="s">
        <v>146</v>
      </c>
      <c r="L287" s="47"/>
      <c r="M287" s="214" t="s">
        <v>19</v>
      </c>
      <c r="N287" s="215" t="s">
        <v>43</v>
      </c>
      <c r="O287" s="87"/>
      <c r="P287" s="216">
        <f>O287*H287</f>
        <v>0</v>
      </c>
      <c r="Q287" s="216">
        <v>0</v>
      </c>
      <c r="R287" s="216">
        <f>Q287*H287</f>
        <v>0</v>
      </c>
      <c r="S287" s="216">
        <v>0</v>
      </c>
      <c r="T287" s="217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8" t="s">
        <v>147</v>
      </c>
      <c r="AT287" s="218" t="s">
        <v>142</v>
      </c>
      <c r="AU287" s="218" t="s">
        <v>82</v>
      </c>
      <c r="AY287" s="20" t="s">
        <v>140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20" t="s">
        <v>80</v>
      </c>
      <c r="BK287" s="219">
        <f>ROUND(I287*H287,2)</f>
        <v>0</v>
      </c>
      <c r="BL287" s="20" t="s">
        <v>147</v>
      </c>
      <c r="BM287" s="218" t="s">
        <v>1095</v>
      </c>
    </row>
    <row r="288" s="2" customFormat="1">
      <c r="A288" s="41"/>
      <c r="B288" s="42"/>
      <c r="C288" s="43"/>
      <c r="D288" s="220" t="s">
        <v>149</v>
      </c>
      <c r="E288" s="43"/>
      <c r="F288" s="221" t="s">
        <v>528</v>
      </c>
      <c r="G288" s="43"/>
      <c r="H288" s="43"/>
      <c r="I288" s="222"/>
      <c r="J288" s="43"/>
      <c r="K288" s="43"/>
      <c r="L288" s="47"/>
      <c r="M288" s="223"/>
      <c r="N288" s="224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149</v>
      </c>
      <c r="AU288" s="20" t="s">
        <v>82</v>
      </c>
    </row>
    <row r="289" s="12" customFormat="1" ht="25.92" customHeight="1">
      <c r="A289" s="12"/>
      <c r="B289" s="191"/>
      <c r="C289" s="192"/>
      <c r="D289" s="193" t="s">
        <v>71</v>
      </c>
      <c r="E289" s="194" t="s">
        <v>236</v>
      </c>
      <c r="F289" s="194" t="s">
        <v>942</v>
      </c>
      <c r="G289" s="192"/>
      <c r="H289" s="192"/>
      <c r="I289" s="195"/>
      <c r="J289" s="196">
        <f>BK289</f>
        <v>0</v>
      </c>
      <c r="K289" s="192"/>
      <c r="L289" s="197"/>
      <c r="M289" s="198"/>
      <c r="N289" s="199"/>
      <c r="O289" s="199"/>
      <c r="P289" s="200">
        <f>P290+P316</f>
        <v>0</v>
      </c>
      <c r="Q289" s="199"/>
      <c r="R289" s="200">
        <f>R290+R316</f>
        <v>1.2851936608519998</v>
      </c>
      <c r="S289" s="199"/>
      <c r="T289" s="201">
        <f>T290+T316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2" t="s">
        <v>158</v>
      </c>
      <c r="AT289" s="203" t="s">
        <v>71</v>
      </c>
      <c r="AU289" s="203" t="s">
        <v>72</v>
      </c>
      <c r="AY289" s="202" t="s">
        <v>140</v>
      </c>
      <c r="BK289" s="204">
        <f>BK290+BK316</f>
        <v>0</v>
      </c>
    </row>
    <row r="290" s="12" customFormat="1" ht="22.8" customHeight="1">
      <c r="A290" s="12"/>
      <c r="B290" s="191"/>
      <c r="C290" s="192"/>
      <c r="D290" s="193" t="s">
        <v>71</v>
      </c>
      <c r="E290" s="205" t="s">
        <v>943</v>
      </c>
      <c r="F290" s="205" t="s">
        <v>944</v>
      </c>
      <c r="G290" s="192"/>
      <c r="H290" s="192"/>
      <c r="I290" s="195"/>
      <c r="J290" s="206">
        <f>BK290</f>
        <v>0</v>
      </c>
      <c r="K290" s="192"/>
      <c r="L290" s="197"/>
      <c r="M290" s="198"/>
      <c r="N290" s="199"/>
      <c r="O290" s="199"/>
      <c r="P290" s="200">
        <f>SUM(P291:P315)</f>
        <v>0</v>
      </c>
      <c r="Q290" s="199"/>
      <c r="R290" s="200">
        <f>SUM(R291:R315)</f>
        <v>0.013900000000000001</v>
      </c>
      <c r="S290" s="199"/>
      <c r="T290" s="201">
        <f>SUM(T291:T315)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2" t="s">
        <v>158</v>
      </c>
      <c r="AT290" s="203" t="s">
        <v>71</v>
      </c>
      <c r="AU290" s="203" t="s">
        <v>80</v>
      </c>
      <c r="AY290" s="202" t="s">
        <v>140</v>
      </c>
      <c r="BK290" s="204">
        <f>SUM(BK291:BK315)</f>
        <v>0</v>
      </c>
    </row>
    <row r="291" s="2" customFormat="1" ht="16.5" customHeight="1">
      <c r="A291" s="41"/>
      <c r="B291" s="42"/>
      <c r="C291" s="207" t="s">
        <v>479</v>
      </c>
      <c r="D291" s="207" t="s">
        <v>142</v>
      </c>
      <c r="E291" s="208" t="s">
        <v>1096</v>
      </c>
      <c r="F291" s="209" t="s">
        <v>1097</v>
      </c>
      <c r="G291" s="210" t="s">
        <v>380</v>
      </c>
      <c r="H291" s="211">
        <v>1</v>
      </c>
      <c r="I291" s="212"/>
      <c r="J291" s="213">
        <f>ROUND(I291*H291,2)</f>
        <v>0</v>
      </c>
      <c r="K291" s="209" t="s">
        <v>146</v>
      </c>
      <c r="L291" s="47"/>
      <c r="M291" s="214" t="s">
        <v>19</v>
      </c>
      <c r="N291" s="215" t="s">
        <v>43</v>
      </c>
      <c r="O291" s="87"/>
      <c r="P291" s="216">
        <f>O291*H291</f>
        <v>0</v>
      </c>
      <c r="Q291" s="216">
        <v>0</v>
      </c>
      <c r="R291" s="216">
        <f>Q291*H291</f>
        <v>0</v>
      </c>
      <c r="S291" s="216">
        <v>0</v>
      </c>
      <c r="T291" s="21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8" t="s">
        <v>516</v>
      </c>
      <c r="AT291" s="218" t="s">
        <v>142</v>
      </c>
      <c r="AU291" s="218" t="s">
        <v>82</v>
      </c>
      <c r="AY291" s="20" t="s">
        <v>140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20" t="s">
        <v>80</v>
      </c>
      <c r="BK291" s="219">
        <f>ROUND(I291*H291,2)</f>
        <v>0</v>
      </c>
      <c r="BL291" s="20" t="s">
        <v>516</v>
      </c>
      <c r="BM291" s="218" t="s">
        <v>1098</v>
      </c>
    </row>
    <row r="292" s="2" customFormat="1">
      <c r="A292" s="41"/>
      <c r="B292" s="42"/>
      <c r="C292" s="43"/>
      <c r="D292" s="220" t="s">
        <v>149</v>
      </c>
      <c r="E292" s="43"/>
      <c r="F292" s="221" t="s">
        <v>1099</v>
      </c>
      <c r="G292" s="43"/>
      <c r="H292" s="43"/>
      <c r="I292" s="222"/>
      <c r="J292" s="43"/>
      <c r="K292" s="43"/>
      <c r="L292" s="47"/>
      <c r="M292" s="223"/>
      <c r="N292" s="224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149</v>
      </c>
      <c r="AU292" s="20" t="s">
        <v>82</v>
      </c>
    </row>
    <row r="293" s="2" customFormat="1" ht="16.5" customHeight="1">
      <c r="A293" s="41"/>
      <c r="B293" s="42"/>
      <c r="C293" s="207" t="s">
        <v>483</v>
      </c>
      <c r="D293" s="207" t="s">
        <v>142</v>
      </c>
      <c r="E293" s="208" t="s">
        <v>1100</v>
      </c>
      <c r="F293" s="209" t="s">
        <v>1101</v>
      </c>
      <c r="G293" s="210" t="s">
        <v>380</v>
      </c>
      <c r="H293" s="211">
        <v>1</v>
      </c>
      <c r="I293" s="212"/>
      <c r="J293" s="213">
        <f>ROUND(I293*H293,2)</f>
        <v>0</v>
      </c>
      <c r="K293" s="209" t="s">
        <v>146</v>
      </c>
      <c r="L293" s="47"/>
      <c r="M293" s="214" t="s">
        <v>19</v>
      </c>
      <c r="N293" s="215" t="s">
        <v>43</v>
      </c>
      <c r="O293" s="87"/>
      <c r="P293" s="216">
        <f>O293*H293</f>
        <v>0</v>
      </c>
      <c r="Q293" s="216">
        <v>0</v>
      </c>
      <c r="R293" s="216">
        <f>Q293*H293</f>
        <v>0</v>
      </c>
      <c r="S293" s="216">
        <v>0</v>
      </c>
      <c r="T293" s="21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8" t="s">
        <v>516</v>
      </c>
      <c r="AT293" s="218" t="s">
        <v>142</v>
      </c>
      <c r="AU293" s="218" t="s">
        <v>82</v>
      </c>
      <c r="AY293" s="20" t="s">
        <v>140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20" t="s">
        <v>80</v>
      </c>
      <c r="BK293" s="219">
        <f>ROUND(I293*H293,2)</f>
        <v>0</v>
      </c>
      <c r="BL293" s="20" t="s">
        <v>516</v>
      </c>
      <c r="BM293" s="218" t="s">
        <v>1102</v>
      </c>
    </row>
    <row r="294" s="2" customFormat="1">
      <c r="A294" s="41"/>
      <c r="B294" s="42"/>
      <c r="C294" s="43"/>
      <c r="D294" s="220" t="s">
        <v>149</v>
      </c>
      <c r="E294" s="43"/>
      <c r="F294" s="221" t="s">
        <v>1103</v>
      </c>
      <c r="G294" s="43"/>
      <c r="H294" s="43"/>
      <c r="I294" s="222"/>
      <c r="J294" s="43"/>
      <c r="K294" s="43"/>
      <c r="L294" s="47"/>
      <c r="M294" s="223"/>
      <c r="N294" s="224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149</v>
      </c>
      <c r="AU294" s="20" t="s">
        <v>82</v>
      </c>
    </row>
    <row r="295" s="2" customFormat="1" ht="16.5" customHeight="1">
      <c r="A295" s="41"/>
      <c r="B295" s="42"/>
      <c r="C295" s="207" t="s">
        <v>489</v>
      </c>
      <c r="D295" s="207" t="s">
        <v>142</v>
      </c>
      <c r="E295" s="208" t="s">
        <v>945</v>
      </c>
      <c r="F295" s="209" t="s">
        <v>946</v>
      </c>
      <c r="G295" s="210" t="s">
        <v>380</v>
      </c>
      <c r="H295" s="211">
        <v>1</v>
      </c>
      <c r="I295" s="212"/>
      <c r="J295" s="213">
        <f>ROUND(I295*H295,2)</f>
        <v>0</v>
      </c>
      <c r="K295" s="209" t="s">
        <v>146</v>
      </c>
      <c r="L295" s="47"/>
      <c r="M295" s="214" t="s">
        <v>19</v>
      </c>
      <c r="N295" s="215" t="s">
        <v>43</v>
      </c>
      <c r="O295" s="87"/>
      <c r="P295" s="216">
        <f>O295*H295</f>
        <v>0</v>
      </c>
      <c r="Q295" s="216">
        <v>0</v>
      </c>
      <c r="R295" s="216">
        <f>Q295*H295</f>
        <v>0</v>
      </c>
      <c r="S295" s="216">
        <v>0</v>
      </c>
      <c r="T295" s="21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8" t="s">
        <v>516</v>
      </c>
      <c r="AT295" s="218" t="s">
        <v>142</v>
      </c>
      <c r="AU295" s="218" t="s">
        <v>82</v>
      </c>
      <c r="AY295" s="20" t="s">
        <v>140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20" t="s">
        <v>80</v>
      </c>
      <c r="BK295" s="219">
        <f>ROUND(I295*H295,2)</f>
        <v>0</v>
      </c>
      <c r="BL295" s="20" t="s">
        <v>516</v>
      </c>
      <c r="BM295" s="218" t="s">
        <v>1104</v>
      </c>
    </row>
    <row r="296" s="2" customFormat="1">
      <c r="A296" s="41"/>
      <c r="B296" s="42"/>
      <c r="C296" s="43"/>
      <c r="D296" s="220" t="s">
        <v>149</v>
      </c>
      <c r="E296" s="43"/>
      <c r="F296" s="221" t="s">
        <v>948</v>
      </c>
      <c r="G296" s="43"/>
      <c r="H296" s="43"/>
      <c r="I296" s="222"/>
      <c r="J296" s="43"/>
      <c r="K296" s="43"/>
      <c r="L296" s="47"/>
      <c r="M296" s="223"/>
      <c r="N296" s="224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149</v>
      </c>
      <c r="AU296" s="20" t="s">
        <v>82</v>
      </c>
    </row>
    <row r="297" s="2" customFormat="1" ht="24.15" customHeight="1">
      <c r="A297" s="41"/>
      <c r="B297" s="42"/>
      <c r="C297" s="207" t="s">
        <v>494</v>
      </c>
      <c r="D297" s="207" t="s">
        <v>142</v>
      </c>
      <c r="E297" s="208" t="s">
        <v>949</v>
      </c>
      <c r="F297" s="209" t="s">
        <v>950</v>
      </c>
      <c r="G297" s="210" t="s">
        <v>172</v>
      </c>
      <c r="H297" s="211">
        <v>13.9</v>
      </c>
      <c r="I297" s="212"/>
      <c r="J297" s="213">
        <f>ROUND(I297*H297,2)</f>
        <v>0</v>
      </c>
      <c r="K297" s="209" t="s">
        <v>146</v>
      </c>
      <c r="L297" s="47"/>
      <c r="M297" s="214" t="s">
        <v>19</v>
      </c>
      <c r="N297" s="215" t="s">
        <v>43</v>
      </c>
      <c r="O297" s="87"/>
      <c r="P297" s="216">
        <f>O297*H297</f>
        <v>0</v>
      </c>
      <c r="Q297" s="216">
        <v>0</v>
      </c>
      <c r="R297" s="216">
        <f>Q297*H297</f>
        <v>0</v>
      </c>
      <c r="S297" s="216">
        <v>0</v>
      </c>
      <c r="T297" s="217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8" t="s">
        <v>516</v>
      </c>
      <c r="AT297" s="218" t="s">
        <v>142</v>
      </c>
      <c r="AU297" s="218" t="s">
        <v>82</v>
      </c>
      <c r="AY297" s="20" t="s">
        <v>140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20" t="s">
        <v>80</v>
      </c>
      <c r="BK297" s="219">
        <f>ROUND(I297*H297,2)</f>
        <v>0</v>
      </c>
      <c r="BL297" s="20" t="s">
        <v>516</v>
      </c>
      <c r="BM297" s="218" t="s">
        <v>1105</v>
      </c>
    </row>
    <row r="298" s="2" customFormat="1">
      <c r="A298" s="41"/>
      <c r="B298" s="42"/>
      <c r="C298" s="43"/>
      <c r="D298" s="220" t="s">
        <v>149</v>
      </c>
      <c r="E298" s="43"/>
      <c r="F298" s="221" t="s">
        <v>952</v>
      </c>
      <c r="G298" s="43"/>
      <c r="H298" s="43"/>
      <c r="I298" s="222"/>
      <c r="J298" s="43"/>
      <c r="K298" s="43"/>
      <c r="L298" s="47"/>
      <c r="M298" s="223"/>
      <c r="N298" s="224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149</v>
      </c>
      <c r="AU298" s="20" t="s">
        <v>82</v>
      </c>
    </row>
    <row r="299" s="14" customFormat="1">
      <c r="A299" s="14"/>
      <c r="B299" s="236"/>
      <c r="C299" s="237"/>
      <c r="D299" s="227" t="s">
        <v>155</v>
      </c>
      <c r="E299" s="238" t="s">
        <v>19</v>
      </c>
      <c r="F299" s="239" t="s">
        <v>1106</v>
      </c>
      <c r="G299" s="237"/>
      <c r="H299" s="240">
        <v>13.9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6" t="s">
        <v>155</v>
      </c>
      <c r="AU299" s="246" t="s">
        <v>82</v>
      </c>
      <c r="AV299" s="14" t="s">
        <v>82</v>
      </c>
      <c r="AW299" s="14" t="s">
        <v>33</v>
      </c>
      <c r="AX299" s="14" t="s">
        <v>80</v>
      </c>
      <c r="AY299" s="246" t="s">
        <v>140</v>
      </c>
    </row>
    <row r="300" s="2" customFormat="1" ht="16.5" customHeight="1">
      <c r="A300" s="41"/>
      <c r="B300" s="42"/>
      <c r="C300" s="258" t="s">
        <v>500</v>
      </c>
      <c r="D300" s="258" t="s">
        <v>236</v>
      </c>
      <c r="E300" s="259" t="s">
        <v>953</v>
      </c>
      <c r="F300" s="260" t="s">
        <v>954</v>
      </c>
      <c r="G300" s="261" t="s">
        <v>277</v>
      </c>
      <c r="H300" s="262">
        <v>13.9</v>
      </c>
      <c r="I300" s="263"/>
      <c r="J300" s="264">
        <f>ROUND(I300*H300,2)</f>
        <v>0</v>
      </c>
      <c r="K300" s="260" t="s">
        <v>146</v>
      </c>
      <c r="L300" s="265"/>
      <c r="M300" s="266" t="s">
        <v>19</v>
      </c>
      <c r="N300" s="267" t="s">
        <v>43</v>
      </c>
      <c r="O300" s="87"/>
      <c r="P300" s="216">
        <f>O300*H300</f>
        <v>0</v>
      </c>
      <c r="Q300" s="216">
        <v>0.001</v>
      </c>
      <c r="R300" s="216">
        <f>Q300*H300</f>
        <v>0.013900000000000001</v>
      </c>
      <c r="S300" s="216">
        <v>0</v>
      </c>
      <c r="T300" s="217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8" t="s">
        <v>955</v>
      </c>
      <c r="AT300" s="218" t="s">
        <v>236</v>
      </c>
      <c r="AU300" s="218" t="s">
        <v>82</v>
      </c>
      <c r="AY300" s="20" t="s">
        <v>140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20" t="s">
        <v>80</v>
      </c>
      <c r="BK300" s="219">
        <f>ROUND(I300*H300,2)</f>
        <v>0</v>
      </c>
      <c r="BL300" s="20" t="s">
        <v>955</v>
      </c>
      <c r="BM300" s="218" t="s">
        <v>1107</v>
      </c>
    </row>
    <row r="301" s="2" customFormat="1" ht="37.8" customHeight="1">
      <c r="A301" s="41"/>
      <c r="B301" s="42"/>
      <c r="C301" s="207" t="s">
        <v>505</v>
      </c>
      <c r="D301" s="207" t="s">
        <v>142</v>
      </c>
      <c r="E301" s="208" t="s">
        <v>957</v>
      </c>
      <c r="F301" s="209" t="s">
        <v>958</v>
      </c>
      <c r="G301" s="210" t="s">
        <v>172</v>
      </c>
      <c r="H301" s="211">
        <v>29.699999999999999</v>
      </c>
      <c r="I301" s="212"/>
      <c r="J301" s="213">
        <f>ROUND(I301*H301,2)</f>
        <v>0</v>
      </c>
      <c r="K301" s="209" t="s">
        <v>146</v>
      </c>
      <c r="L301" s="47"/>
      <c r="M301" s="214" t="s">
        <v>19</v>
      </c>
      <c r="N301" s="215" t="s">
        <v>43</v>
      </c>
      <c r="O301" s="87"/>
      <c r="P301" s="216">
        <f>O301*H301</f>
        <v>0</v>
      </c>
      <c r="Q301" s="216">
        <v>0</v>
      </c>
      <c r="R301" s="216">
        <f>Q301*H301</f>
        <v>0</v>
      </c>
      <c r="S301" s="216">
        <v>0</v>
      </c>
      <c r="T301" s="217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18" t="s">
        <v>516</v>
      </c>
      <c r="AT301" s="218" t="s">
        <v>142</v>
      </c>
      <c r="AU301" s="218" t="s">
        <v>82</v>
      </c>
      <c r="AY301" s="20" t="s">
        <v>140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20" t="s">
        <v>80</v>
      </c>
      <c r="BK301" s="219">
        <f>ROUND(I301*H301,2)</f>
        <v>0</v>
      </c>
      <c r="BL301" s="20" t="s">
        <v>516</v>
      </c>
      <c r="BM301" s="218" t="s">
        <v>1108</v>
      </c>
    </row>
    <row r="302" s="2" customFormat="1">
      <c r="A302" s="41"/>
      <c r="B302" s="42"/>
      <c r="C302" s="43"/>
      <c r="D302" s="220" t="s">
        <v>149</v>
      </c>
      <c r="E302" s="43"/>
      <c r="F302" s="221" t="s">
        <v>960</v>
      </c>
      <c r="G302" s="43"/>
      <c r="H302" s="43"/>
      <c r="I302" s="222"/>
      <c r="J302" s="43"/>
      <c r="K302" s="43"/>
      <c r="L302" s="47"/>
      <c r="M302" s="223"/>
      <c r="N302" s="224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149</v>
      </c>
      <c r="AU302" s="20" t="s">
        <v>82</v>
      </c>
    </row>
    <row r="303" s="14" customFormat="1">
      <c r="A303" s="14"/>
      <c r="B303" s="236"/>
      <c r="C303" s="237"/>
      <c r="D303" s="227" t="s">
        <v>155</v>
      </c>
      <c r="E303" s="238" t="s">
        <v>19</v>
      </c>
      <c r="F303" s="239" t="s">
        <v>1109</v>
      </c>
      <c r="G303" s="237"/>
      <c r="H303" s="240">
        <v>29.699999999999999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6" t="s">
        <v>155</v>
      </c>
      <c r="AU303" s="246" t="s">
        <v>82</v>
      </c>
      <c r="AV303" s="14" t="s">
        <v>82</v>
      </c>
      <c r="AW303" s="14" t="s">
        <v>33</v>
      </c>
      <c r="AX303" s="14" t="s">
        <v>80</v>
      </c>
      <c r="AY303" s="246" t="s">
        <v>140</v>
      </c>
    </row>
    <row r="304" s="2" customFormat="1" ht="16.5" customHeight="1">
      <c r="A304" s="41"/>
      <c r="B304" s="42"/>
      <c r="C304" s="258" t="s">
        <v>511</v>
      </c>
      <c r="D304" s="258" t="s">
        <v>236</v>
      </c>
      <c r="E304" s="259" t="s">
        <v>961</v>
      </c>
      <c r="F304" s="260" t="s">
        <v>962</v>
      </c>
      <c r="G304" s="261" t="s">
        <v>172</v>
      </c>
      <c r="H304" s="262">
        <v>32.670000000000002</v>
      </c>
      <c r="I304" s="263"/>
      <c r="J304" s="264">
        <f>ROUND(I304*H304,2)</f>
        <v>0</v>
      </c>
      <c r="K304" s="260" t="s">
        <v>19</v>
      </c>
      <c r="L304" s="265"/>
      <c r="M304" s="266" t="s">
        <v>19</v>
      </c>
      <c r="N304" s="267" t="s">
        <v>43</v>
      </c>
      <c r="O304" s="87"/>
      <c r="P304" s="216">
        <f>O304*H304</f>
        <v>0</v>
      </c>
      <c r="Q304" s="216">
        <v>0</v>
      </c>
      <c r="R304" s="216">
        <f>Q304*H304</f>
        <v>0</v>
      </c>
      <c r="S304" s="216">
        <v>0</v>
      </c>
      <c r="T304" s="21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8" t="s">
        <v>963</v>
      </c>
      <c r="AT304" s="218" t="s">
        <v>236</v>
      </c>
      <c r="AU304" s="218" t="s">
        <v>82</v>
      </c>
      <c r="AY304" s="20" t="s">
        <v>140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20" t="s">
        <v>80</v>
      </c>
      <c r="BK304" s="219">
        <f>ROUND(I304*H304,2)</f>
        <v>0</v>
      </c>
      <c r="BL304" s="20" t="s">
        <v>516</v>
      </c>
      <c r="BM304" s="218" t="s">
        <v>1110</v>
      </c>
    </row>
    <row r="305" s="14" customFormat="1">
      <c r="A305" s="14"/>
      <c r="B305" s="236"/>
      <c r="C305" s="237"/>
      <c r="D305" s="227" t="s">
        <v>155</v>
      </c>
      <c r="E305" s="238" t="s">
        <v>19</v>
      </c>
      <c r="F305" s="239" t="s">
        <v>1111</v>
      </c>
      <c r="G305" s="237"/>
      <c r="H305" s="240">
        <v>32.670000000000002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6" t="s">
        <v>155</v>
      </c>
      <c r="AU305" s="246" t="s">
        <v>82</v>
      </c>
      <c r="AV305" s="14" t="s">
        <v>82</v>
      </c>
      <c r="AW305" s="14" t="s">
        <v>33</v>
      </c>
      <c r="AX305" s="14" t="s">
        <v>80</v>
      </c>
      <c r="AY305" s="246" t="s">
        <v>140</v>
      </c>
    </row>
    <row r="306" s="2" customFormat="1" ht="16.5" customHeight="1">
      <c r="A306" s="41"/>
      <c r="B306" s="42"/>
      <c r="C306" s="207" t="s">
        <v>516</v>
      </c>
      <c r="D306" s="207" t="s">
        <v>142</v>
      </c>
      <c r="E306" s="208" t="s">
        <v>1112</v>
      </c>
      <c r="F306" s="209" t="s">
        <v>1113</v>
      </c>
      <c r="G306" s="210" t="s">
        <v>380</v>
      </c>
      <c r="H306" s="211">
        <v>1</v>
      </c>
      <c r="I306" s="212"/>
      <c r="J306" s="213">
        <f>ROUND(I306*H306,2)</f>
        <v>0</v>
      </c>
      <c r="K306" s="209" t="s">
        <v>146</v>
      </c>
      <c r="L306" s="47"/>
      <c r="M306" s="214" t="s">
        <v>19</v>
      </c>
      <c r="N306" s="215" t="s">
        <v>43</v>
      </c>
      <c r="O306" s="87"/>
      <c r="P306" s="216">
        <f>O306*H306</f>
        <v>0</v>
      </c>
      <c r="Q306" s="216">
        <v>0</v>
      </c>
      <c r="R306" s="216">
        <f>Q306*H306</f>
        <v>0</v>
      </c>
      <c r="S306" s="216">
        <v>0</v>
      </c>
      <c r="T306" s="217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8" t="s">
        <v>516</v>
      </c>
      <c r="AT306" s="218" t="s">
        <v>142</v>
      </c>
      <c r="AU306" s="218" t="s">
        <v>82</v>
      </c>
      <c r="AY306" s="20" t="s">
        <v>140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20" t="s">
        <v>80</v>
      </c>
      <c r="BK306" s="219">
        <f>ROUND(I306*H306,2)</f>
        <v>0</v>
      </c>
      <c r="BL306" s="20" t="s">
        <v>516</v>
      </c>
      <c r="BM306" s="218" t="s">
        <v>1114</v>
      </c>
    </row>
    <row r="307" s="2" customFormat="1">
      <c r="A307" s="41"/>
      <c r="B307" s="42"/>
      <c r="C307" s="43"/>
      <c r="D307" s="220" t="s">
        <v>149</v>
      </c>
      <c r="E307" s="43"/>
      <c r="F307" s="221" t="s">
        <v>1115</v>
      </c>
      <c r="G307" s="43"/>
      <c r="H307" s="43"/>
      <c r="I307" s="222"/>
      <c r="J307" s="43"/>
      <c r="K307" s="43"/>
      <c r="L307" s="47"/>
      <c r="M307" s="223"/>
      <c r="N307" s="224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149</v>
      </c>
      <c r="AU307" s="20" t="s">
        <v>82</v>
      </c>
    </row>
    <row r="308" s="2" customFormat="1" ht="16.5" customHeight="1">
      <c r="A308" s="41"/>
      <c r="B308" s="42"/>
      <c r="C308" s="207" t="s">
        <v>524</v>
      </c>
      <c r="D308" s="207" t="s">
        <v>142</v>
      </c>
      <c r="E308" s="208" t="s">
        <v>1116</v>
      </c>
      <c r="F308" s="209" t="s">
        <v>1117</v>
      </c>
      <c r="G308" s="210" t="s">
        <v>380</v>
      </c>
      <c r="H308" s="211">
        <v>1</v>
      </c>
      <c r="I308" s="212"/>
      <c r="J308" s="213">
        <f>ROUND(I308*H308,2)</f>
        <v>0</v>
      </c>
      <c r="K308" s="209" t="s">
        <v>146</v>
      </c>
      <c r="L308" s="47"/>
      <c r="M308" s="214" t="s">
        <v>19</v>
      </c>
      <c r="N308" s="215" t="s">
        <v>43</v>
      </c>
      <c r="O308" s="87"/>
      <c r="P308" s="216">
        <f>O308*H308</f>
        <v>0</v>
      </c>
      <c r="Q308" s="216">
        <v>0</v>
      </c>
      <c r="R308" s="216">
        <f>Q308*H308</f>
        <v>0</v>
      </c>
      <c r="S308" s="216">
        <v>0</v>
      </c>
      <c r="T308" s="21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8" t="s">
        <v>516</v>
      </c>
      <c r="AT308" s="218" t="s">
        <v>142</v>
      </c>
      <c r="AU308" s="218" t="s">
        <v>82</v>
      </c>
      <c r="AY308" s="20" t="s">
        <v>140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20" t="s">
        <v>80</v>
      </c>
      <c r="BK308" s="219">
        <f>ROUND(I308*H308,2)</f>
        <v>0</v>
      </c>
      <c r="BL308" s="20" t="s">
        <v>516</v>
      </c>
      <c r="BM308" s="218" t="s">
        <v>1118</v>
      </c>
    </row>
    <row r="309" s="2" customFormat="1">
      <c r="A309" s="41"/>
      <c r="B309" s="42"/>
      <c r="C309" s="43"/>
      <c r="D309" s="220" t="s">
        <v>149</v>
      </c>
      <c r="E309" s="43"/>
      <c r="F309" s="221" t="s">
        <v>1119</v>
      </c>
      <c r="G309" s="43"/>
      <c r="H309" s="43"/>
      <c r="I309" s="222"/>
      <c r="J309" s="43"/>
      <c r="K309" s="43"/>
      <c r="L309" s="47"/>
      <c r="M309" s="223"/>
      <c r="N309" s="224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149</v>
      </c>
      <c r="AU309" s="20" t="s">
        <v>82</v>
      </c>
    </row>
    <row r="310" s="2" customFormat="1" ht="16.5" customHeight="1">
      <c r="A310" s="41"/>
      <c r="B310" s="42"/>
      <c r="C310" s="207" t="s">
        <v>533</v>
      </c>
      <c r="D310" s="207" t="s">
        <v>142</v>
      </c>
      <c r="E310" s="208" t="s">
        <v>1120</v>
      </c>
      <c r="F310" s="209" t="s">
        <v>1121</v>
      </c>
      <c r="G310" s="210" t="s">
        <v>380</v>
      </c>
      <c r="H310" s="211">
        <v>1</v>
      </c>
      <c r="I310" s="212"/>
      <c r="J310" s="213">
        <f>ROUND(I310*H310,2)</f>
        <v>0</v>
      </c>
      <c r="K310" s="209" t="s">
        <v>146</v>
      </c>
      <c r="L310" s="47"/>
      <c r="M310" s="214" t="s">
        <v>19</v>
      </c>
      <c r="N310" s="215" t="s">
        <v>43</v>
      </c>
      <c r="O310" s="87"/>
      <c r="P310" s="216">
        <f>O310*H310</f>
        <v>0</v>
      </c>
      <c r="Q310" s="216">
        <v>0</v>
      </c>
      <c r="R310" s="216">
        <f>Q310*H310</f>
        <v>0</v>
      </c>
      <c r="S310" s="216">
        <v>0</v>
      </c>
      <c r="T310" s="217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8" t="s">
        <v>516</v>
      </c>
      <c r="AT310" s="218" t="s">
        <v>142</v>
      </c>
      <c r="AU310" s="218" t="s">
        <v>82</v>
      </c>
      <c r="AY310" s="20" t="s">
        <v>140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20" t="s">
        <v>80</v>
      </c>
      <c r="BK310" s="219">
        <f>ROUND(I310*H310,2)</f>
        <v>0</v>
      </c>
      <c r="BL310" s="20" t="s">
        <v>516</v>
      </c>
      <c r="BM310" s="218" t="s">
        <v>1122</v>
      </c>
    </row>
    <row r="311" s="2" customFormat="1">
      <c r="A311" s="41"/>
      <c r="B311" s="42"/>
      <c r="C311" s="43"/>
      <c r="D311" s="220" t="s">
        <v>149</v>
      </c>
      <c r="E311" s="43"/>
      <c r="F311" s="221" t="s">
        <v>1123</v>
      </c>
      <c r="G311" s="43"/>
      <c r="H311" s="43"/>
      <c r="I311" s="222"/>
      <c r="J311" s="43"/>
      <c r="K311" s="43"/>
      <c r="L311" s="47"/>
      <c r="M311" s="223"/>
      <c r="N311" s="224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149</v>
      </c>
      <c r="AU311" s="20" t="s">
        <v>82</v>
      </c>
    </row>
    <row r="312" s="2" customFormat="1" ht="16.5" customHeight="1">
      <c r="A312" s="41"/>
      <c r="B312" s="42"/>
      <c r="C312" s="207" t="s">
        <v>540</v>
      </c>
      <c r="D312" s="207" t="s">
        <v>142</v>
      </c>
      <c r="E312" s="208" t="s">
        <v>966</v>
      </c>
      <c r="F312" s="209" t="s">
        <v>967</v>
      </c>
      <c r="G312" s="210" t="s">
        <v>380</v>
      </c>
      <c r="H312" s="211">
        <v>1</v>
      </c>
      <c r="I312" s="212"/>
      <c r="J312" s="213">
        <f>ROUND(I312*H312,2)</f>
        <v>0</v>
      </c>
      <c r="K312" s="209" t="s">
        <v>146</v>
      </c>
      <c r="L312" s="47"/>
      <c r="M312" s="214" t="s">
        <v>19</v>
      </c>
      <c r="N312" s="215" t="s">
        <v>43</v>
      </c>
      <c r="O312" s="87"/>
      <c r="P312" s="216">
        <f>O312*H312</f>
        <v>0</v>
      </c>
      <c r="Q312" s="216">
        <v>0</v>
      </c>
      <c r="R312" s="216">
        <f>Q312*H312</f>
        <v>0</v>
      </c>
      <c r="S312" s="216">
        <v>0</v>
      </c>
      <c r="T312" s="217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18" t="s">
        <v>516</v>
      </c>
      <c r="AT312" s="218" t="s">
        <v>142</v>
      </c>
      <c r="AU312" s="218" t="s">
        <v>82</v>
      </c>
      <c r="AY312" s="20" t="s">
        <v>140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20" t="s">
        <v>80</v>
      </c>
      <c r="BK312" s="219">
        <f>ROUND(I312*H312,2)</f>
        <v>0</v>
      </c>
      <c r="BL312" s="20" t="s">
        <v>516</v>
      </c>
      <c r="BM312" s="218" t="s">
        <v>1124</v>
      </c>
    </row>
    <row r="313" s="2" customFormat="1">
      <c r="A313" s="41"/>
      <c r="B313" s="42"/>
      <c r="C313" s="43"/>
      <c r="D313" s="220" t="s">
        <v>149</v>
      </c>
      <c r="E313" s="43"/>
      <c r="F313" s="221" t="s">
        <v>969</v>
      </c>
      <c r="G313" s="43"/>
      <c r="H313" s="43"/>
      <c r="I313" s="222"/>
      <c r="J313" s="43"/>
      <c r="K313" s="43"/>
      <c r="L313" s="47"/>
      <c r="M313" s="223"/>
      <c r="N313" s="224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149</v>
      </c>
      <c r="AU313" s="20" t="s">
        <v>82</v>
      </c>
    </row>
    <row r="314" s="2" customFormat="1" ht="24.15" customHeight="1">
      <c r="A314" s="41"/>
      <c r="B314" s="42"/>
      <c r="C314" s="207" t="s">
        <v>544</v>
      </c>
      <c r="D314" s="207" t="s">
        <v>142</v>
      </c>
      <c r="E314" s="208" t="s">
        <v>970</v>
      </c>
      <c r="F314" s="209" t="s">
        <v>971</v>
      </c>
      <c r="G314" s="210" t="s">
        <v>380</v>
      </c>
      <c r="H314" s="211">
        <v>4</v>
      </c>
      <c r="I314" s="212"/>
      <c r="J314" s="213">
        <f>ROUND(I314*H314,2)</f>
        <v>0</v>
      </c>
      <c r="K314" s="209" t="s">
        <v>146</v>
      </c>
      <c r="L314" s="47"/>
      <c r="M314" s="214" t="s">
        <v>19</v>
      </c>
      <c r="N314" s="215" t="s">
        <v>43</v>
      </c>
      <c r="O314" s="87"/>
      <c r="P314" s="216">
        <f>O314*H314</f>
        <v>0</v>
      </c>
      <c r="Q314" s="216">
        <v>0</v>
      </c>
      <c r="R314" s="216">
        <f>Q314*H314</f>
        <v>0</v>
      </c>
      <c r="S314" s="216">
        <v>0</v>
      </c>
      <c r="T314" s="217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18" t="s">
        <v>249</v>
      </c>
      <c r="AT314" s="218" t="s">
        <v>142</v>
      </c>
      <c r="AU314" s="218" t="s">
        <v>82</v>
      </c>
      <c r="AY314" s="20" t="s">
        <v>140</v>
      </c>
      <c r="BE314" s="219">
        <f>IF(N314="základní",J314,0)</f>
        <v>0</v>
      </c>
      <c r="BF314" s="219">
        <f>IF(N314="snížená",J314,0)</f>
        <v>0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20" t="s">
        <v>80</v>
      </c>
      <c r="BK314" s="219">
        <f>ROUND(I314*H314,2)</f>
        <v>0</v>
      </c>
      <c r="BL314" s="20" t="s">
        <v>249</v>
      </c>
      <c r="BM314" s="218" t="s">
        <v>1125</v>
      </c>
    </row>
    <row r="315" s="2" customFormat="1">
      <c r="A315" s="41"/>
      <c r="B315" s="42"/>
      <c r="C315" s="43"/>
      <c r="D315" s="220" t="s">
        <v>149</v>
      </c>
      <c r="E315" s="43"/>
      <c r="F315" s="221" t="s">
        <v>973</v>
      </c>
      <c r="G315" s="43"/>
      <c r="H315" s="43"/>
      <c r="I315" s="222"/>
      <c r="J315" s="43"/>
      <c r="K315" s="43"/>
      <c r="L315" s="47"/>
      <c r="M315" s="223"/>
      <c r="N315" s="224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149</v>
      </c>
      <c r="AU315" s="20" t="s">
        <v>82</v>
      </c>
    </row>
    <row r="316" s="12" customFormat="1" ht="22.8" customHeight="1">
      <c r="A316" s="12"/>
      <c r="B316" s="191"/>
      <c r="C316" s="192"/>
      <c r="D316" s="193" t="s">
        <v>71</v>
      </c>
      <c r="E316" s="205" t="s">
        <v>974</v>
      </c>
      <c r="F316" s="205" t="s">
        <v>975</v>
      </c>
      <c r="G316" s="192"/>
      <c r="H316" s="192"/>
      <c r="I316" s="195"/>
      <c r="J316" s="206">
        <f>BK316</f>
        <v>0</v>
      </c>
      <c r="K316" s="192"/>
      <c r="L316" s="197"/>
      <c r="M316" s="198"/>
      <c r="N316" s="199"/>
      <c r="O316" s="199"/>
      <c r="P316" s="200">
        <f>SUM(P317:P328)</f>
        <v>0</v>
      </c>
      <c r="Q316" s="199"/>
      <c r="R316" s="200">
        <f>SUM(R317:R328)</f>
        <v>1.2712936608519998</v>
      </c>
      <c r="S316" s="199"/>
      <c r="T316" s="201">
        <f>SUM(T317:T328)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2" t="s">
        <v>158</v>
      </c>
      <c r="AT316" s="203" t="s">
        <v>71</v>
      </c>
      <c r="AU316" s="203" t="s">
        <v>80</v>
      </c>
      <c r="AY316" s="202" t="s">
        <v>140</v>
      </c>
      <c r="BK316" s="204">
        <f>SUM(BK317:BK328)</f>
        <v>0</v>
      </c>
    </row>
    <row r="317" s="2" customFormat="1" ht="16.5" customHeight="1">
      <c r="A317" s="41"/>
      <c r="B317" s="42"/>
      <c r="C317" s="207" t="s">
        <v>551</v>
      </c>
      <c r="D317" s="207" t="s">
        <v>142</v>
      </c>
      <c r="E317" s="208" t="s">
        <v>1126</v>
      </c>
      <c r="F317" s="209" t="s">
        <v>1127</v>
      </c>
      <c r="G317" s="210" t="s">
        <v>185</v>
      </c>
      <c r="H317" s="211">
        <v>0.56299999999999994</v>
      </c>
      <c r="I317" s="212"/>
      <c r="J317" s="213">
        <f>ROUND(I317*H317,2)</f>
        <v>0</v>
      </c>
      <c r="K317" s="209" t="s">
        <v>146</v>
      </c>
      <c r="L317" s="47"/>
      <c r="M317" s="214" t="s">
        <v>19</v>
      </c>
      <c r="N317" s="215" t="s">
        <v>43</v>
      </c>
      <c r="O317" s="87"/>
      <c r="P317" s="216">
        <f>O317*H317</f>
        <v>0</v>
      </c>
      <c r="Q317" s="216">
        <v>2.2563422040000001</v>
      </c>
      <c r="R317" s="216">
        <f>Q317*H317</f>
        <v>1.2703206608519999</v>
      </c>
      <c r="S317" s="216">
        <v>0</v>
      </c>
      <c r="T317" s="217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18" t="s">
        <v>516</v>
      </c>
      <c r="AT317" s="218" t="s">
        <v>142</v>
      </c>
      <c r="AU317" s="218" t="s">
        <v>82</v>
      </c>
      <c r="AY317" s="20" t="s">
        <v>140</v>
      </c>
      <c r="BE317" s="219">
        <f>IF(N317="základní",J317,0)</f>
        <v>0</v>
      </c>
      <c r="BF317" s="219">
        <f>IF(N317="snížená",J317,0)</f>
        <v>0</v>
      </c>
      <c r="BG317" s="219">
        <f>IF(N317="zákl. přenesená",J317,0)</f>
        <v>0</v>
      </c>
      <c r="BH317" s="219">
        <f>IF(N317="sníž. přenesená",J317,0)</f>
        <v>0</v>
      </c>
      <c r="BI317" s="219">
        <f>IF(N317="nulová",J317,0)</f>
        <v>0</v>
      </c>
      <c r="BJ317" s="20" t="s">
        <v>80</v>
      </c>
      <c r="BK317" s="219">
        <f>ROUND(I317*H317,2)</f>
        <v>0</v>
      </c>
      <c r="BL317" s="20" t="s">
        <v>516</v>
      </c>
      <c r="BM317" s="218" t="s">
        <v>1128</v>
      </c>
    </row>
    <row r="318" s="2" customFormat="1">
      <c r="A318" s="41"/>
      <c r="B318" s="42"/>
      <c r="C318" s="43"/>
      <c r="D318" s="220" t="s">
        <v>149</v>
      </c>
      <c r="E318" s="43"/>
      <c r="F318" s="221" t="s">
        <v>1129</v>
      </c>
      <c r="G318" s="43"/>
      <c r="H318" s="43"/>
      <c r="I318" s="222"/>
      <c r="J318" s="43"/>
      <c r="K318" s="43"/>
      <c r="L318" s="47"/>
      <c r="M318" s="223"/>
      <c r="N318" s="224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149</v>
      </c>
      <c r="AU318" s="20" t="s">
        <v>82</v>
      </c>
    </row>
    <row r="319" s="13" customFormat="1">
      <c r="A319" s="13"/>
      <c r="B319" s="225"/>
      <c r="C319" s="226"/>
      <c r="D319" s="227" t="s">
        <v>155</v>
      </c>
      <c r="E319" s="228" t="s">
        <v>19</v>
      </c>
      <c r="F319" s="229" t="s">
        <v>1130</v>
      </c>
      <c r="G319" s="226"/>
      <c r="H319" s="228" t="s">
        <v>19</v>
      </c>
      <c r="I319" s="230"/>
      <c r="J319" s="226"/>
      <c r="K319" s="226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155</v>
      </c>
      <c r="AU319" s="235" t="s">
        <v>82</v>
      </c>
      <c r="AV319" s="13" t="s">
        <v>80</v>
      </c>
      <c r="AW319" s="13" t="s">
        <v>33</v>
      </c>
      <c r="AX319" s="13" t="s">
        <v>72</v>
      </c>
      <c r="AY319" s="235" t="s">
        <v>140</v>
      </c>
    </row>
    <row r="320" s="14" customFormat="1">
      <c r="A320" s="14"/>
      <c r="B320" s="236"/>
      <c r="C320" s="237"/>
      <c r="D320" s="227" t="s">
        <v>155</v>
      </c>
      <c r="E320" s="238" t="s">
        <v>19</v>
      </c>
      <c r="F320" s="239" t="s">
        <v>1007</v>
      </c>
      <c r="G320" s="237"/>
      <c r="H320" s="240">
        <v>0.56299999999999994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6" t="s">
        <v>155</v>
      </c>
      <c r="AU320" s="246" t="s">
        <v>82</v>
      </c>
      <c r="AV320" s="14" t="s">
        <v>82</v>
      </c>
      <c r="AW320" s="14" t="s">
        <v>33</v>
      </c>
      <c r="AX320" s="14" t="s">
        <v>80</v>
      </c>
      <c r="AY320" s="246" t="s">
        <v>140</v>
      </c>
    </row>
    <row r="321" s="2" customFormat="1" ht="24.15" customHeight="1">
      <c r="A321" s="41"/>
      <c r="B321" s="42"/>
      <c r="C321" s="207" t="s">
        <v>555</v>
      </c>
      <c r="D321" s="207" t="s">
        <v>142</v>
      </c>
      <c r="E321" s="208" t="s">
        <v>976</v>
      </c>
      <c r="F321" s="209" t="s">
        <v>977</v>
      </c>
      <c r="G321" s="210" t="s">
        <v>172</v>
      </c>
      <c r="H321" s="211">
        <v>25.699999999999999</v>
      </c>
      <c r="I321" s="212"/>
      <c r="J321" s="213">
        <f>ROUND(I321*H321,2)</f>
        <v>0</v>
      </c>
      <c r="K321" s="209" t="s">
        <v>146</v>
      </c>
      <c r="L321" s="47"/>
      <c r="M321" s="214" t="s">
        <v>19</v>
      </c>
      <c r="N321" s="215" t="s">
        <v>43</v>
      </c>
      <c r="O321" s="87"/>
      <c r="P321" s="216">
        <f>O321*H321</f>
        <v>0</v>
      </c>
      <c r="Q321" s="216">
        <v>0</v>
      </c>
      <c r="R321" s="216">
        <f>Q321*H321</f>
        <v>0</v>
      </c>
      <c r="S321" s="216">
        <v>0</v>
      </c>
      <c r="T321" s="217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18" t="s">
        <v>516</v>
      </c>
      <c r="AT321" s="218" t="s">
        <v>142</v>
      </c>
      <c r="AU321" s="218" t="s">
        <v>82</v>
      </c>
      <c r="AY321" s="20" t="s">
        <v>140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20" t="s">
        <v>80</v>
      </c>
      <c r="BK321" s="219">
        <f>ROUND(I321*H321,2)</f>
        <v>0</v>
      </c>
      <c r="BL321" s="20" t="s">
        <v>516</v>
      </c>
      <c r="BM321" s="218" t="s">
        <v>1131</v>
      </c>
    </row>
    <row r="322" s="2" customFormat="1">
      <c r="A322" s="41"/>
      <c r="B322" s="42"/>
      <c r="C322" s="43"/>
      <c r="D322" s="220" t="s">
        <v>149</v>
      </c>
      <c r="E322" s="43"/>
      <c r="F322" s="221" t="s">
        <v>979</v>
      </c>
      <c r="G322" s="43"/>
      <c r="H322" s="43"/>
      <c r="I322" s="222"/>
      <c r="J322" s="43"/>
      <c r="K322" s="43"/>
      <c r="L322" s="47"/>
      <c r="M322" s="223"/>
      <c r="N322" s="224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149</v>
      </c>
      <c r="AU322" s="20" t="s">
        <v>82</v>
      </c>
    </row>
    <row r="323" s="14" customFormat="1">
      <c r="A323" s="14"/>
      <c r="B323" s="236"/>
      <c r="C323" s="237"/>
      <c r="D323" s="227" t="s">
        <v>155</v>
      </c>
      <c r="E323" s="238" t="s">
        <v>19</v>
      </c>
      <c r="F323" s="239" t="s">
        <v>1132</v>
      </c>
      <c r="G323" s="237"/>
      <c r="H323" s="240">
        <v>25.699999999999999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6" t="s">
        <v>155</v>
      </c>
      <c r="AU323" s="246" t="s">
        <v>82</v>
      </c>
      <c r="AV323" s="14" t="s">
        <v>82</v>
      </c>
      <c r="AW323" s="14" t="s">
        <v>33</v>
      </c>
      <c r="AX323" s="14" t="s">
        <v>80</v>
      </c>
      <c r="AY323" s="246" t="s">
        <v>140</v>
      </c>
    </row>
    <row r="324" s="2" customFormat="1" ht="16.5" customHeight="1">
      <c r="A324" s="41"/>
      <c r="B324" s="42"/>
      <c r="C324" s="258" t="s">
        <v>560</v>
      </c>
      <c r="D324" s="258" t="s">
        <v>236</v>
      </c>
      <c r="E324" s="259" t="s">
        <v>980</v>
      </c>
      <c r="F324" s="260" t="s">
        <v>981</v>
      </c>
      <c r="G324" s="261" t="s">
        <v>172</v>
      </c>
      <c r="H324" s="262">
        <v>29.555</v>
      </c>
      <c r="I324" s="263"/>
      <c r="J324" s="264">
        <f>ROUND(I324*H324,2)</f>
        <v>0</v>
      </c>
      <c r="K324" s="260" t="s">
        <v>19</v>
      </c>
      <c r="L324" s="265"/>
      <c r="M324" s="266" t="s">
        <v>19</v>
      </c>
      <c r="N324" s="267" t="s">
        <v>43</v>
      </c>
      <c r="O324" s="87"/>
      <c r="P324" s="216">
        <f>O324*H324</f>
        <v>0</v>
      </c>
      <c r="Q324" s="216">
        <v>0</v>
      </c>
      <c r="R324" s="216">
        <f>Q324*H324</f>
        <v>0</v>
      </c>
      <c r="S324" s="216">
        <v>0</v>
      </c>
      <c r="T324" s="217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8" t="s">
        <v>963</v>
      </c>
      <c r="AT324" s="218" t="s">
        <v>236</v>
      </c>
      <c r="AU324" s="218" t="s">
        <v>82</v>
      </c>
      <c r="AY324" s="20" t="s">
        <v>140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20" t="s">
        <v>80</v>
      </c>
      <c r="BK324" s="219">
        <f>ROUND(I324*H324,2)</f>
        <v>0</v>
      </c>
      <c r="BL324" s="20" t="s">
        <v>516</v>
      </c>
      <c r="BM324" s="218" t="s">
        <v>1133</v>
      </c>
    </row>
    <row r="325" s="14" customFormat="1">
      <c r="A325" s="14"/>
      <c r="B325" s="236"/>
      <c r="C325" s="237"/>
      <c r="D325" s="227" t="s">
        <v>155</v>
      </c>
      <c r="E325" s="238" t="s">
        <v>19</v>
      </c>
      <c r="F325" s="239" t="s">
        <v>1134</v>
      </c>
      <c r="G325" s="237"/>
      <c r="H325" s="240">
        <v>29.555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6" t="s">
        <v>155</v>
      </c>
      <c r="AU325" s="246" t="s">
        <v>82</v>
      </c>
      <c r="AV325" s="14" t="s">
        <v>82</v>
      </c>
      <c r="AW325" s="14" t="s">
        <v>33</v>
      </c>
      <c r="AX325" s="14" t="s">
        <v>80</v>
      </c>
      <c r="AY325" s="246" t="s">
        <v>140</v>
      </c>
    </row>
    <row r="326" s="2" customFormat="1" ht="21.75" customHeight="1">
      <c r="A326" s="41"/>
      <c r="B326" s="42"/>
      <c r="C326" s="207" t="s">
        <v>565</v>
      </c>
      <c r="D326" s="207" t="s">
        <v>142</v>
      </c>
      <c r="E326" s="208" t="s">
        <v>984</v>
      </c>
      <c r="F326" s="209" t="s">
        <v>985</v>
      </c>
      <c r="G326" s="210" t="s">
        <v>172</v>
      </c>
      <c r="H326" s="211">
        <v>13.9</v>
      </c>
      <c r="I326" s="212"/>
      <c r="J326" s="213">
        <f>ROUND(I326*H326,2)</f>
        <v>0</v>
      </c>
      <c r="K326" s="209" t="s">
        <v>146</v>
      </c>
      <c r="L326" s="47"/>
      <c r="M326" s="214" t="s">
        <v>19</v>
      </c>
      <c r="N326" s="215" t="s">
        <v>43</v>
      </c>
      <c r="O326" s="87"/>
      <c r="P326" s="216">
        <f>O326*H326</f>
        <v>0</v>
      </c>
      <c r="Q326" s="216">
        <v>6.9999999999999994E-05</v>
      </c>
      <c r="R326" s="216">
        <f>Q326*H326</f>
        <v>0.00097299999999999991</v>
      </c>
      <c r="S326" s="216">
        <v>0</v>
      </c>
      <c r="T326" s="217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18" t="s">
        <v>516</v>
      </c>
      <c r="AT326" s="218" t="s">
        <v>142</v>
      </c>
      <c r="AU326" s="218" t="s">
        <v>82</v>
      </c>
      <c r="AY326" s="20" t="s">
        <v>140</v>
      </c>
      <c r="BE326" s="219">
        <f>IF(N326="základní",J326,0)</f>
        <v>0</v>
      </c>
      <c r="BF326" s="219">
        <f>IF(N326="snížená",J326,0)</f>
        <v>0</v>
      </c>
      <c r="BG326" s="219">
        <f>IF(N326="zákl. přenesená",J326,0)</f>
        <v>0</v>
      </c>
      <c r="BH326" s="219">
        <f>IF(N326="sníž. přenesená",J326,0)</f>
        <v>0</v>
      </c>
      <c r="BI326" s="219">
        <f>IF(N326="nulová",J326,0)</f>
        <v>0</v>
      </c>
      <c r="BJ326" s="20" t="s">
        <v>80</v>
      </c>
      <c r="BK326" s="219">
        <f>ROUND(I326*H326,2)</f>
        <v>0</v>
      </c>
      <c r="BL326" s="20" t="s">
        <v>516</v>
      </c>
      <c r="BM326" s="218" t="s">
        <v>1135</v>
      </c>
    </row>
    <row r="327" s="2" customFormat="1">
      <c r="A327" s="41"/>
      <c r="B327" s="42"/>
      <c r="C327" s="43"/>
      <c r="D327" s="220" t="s">
        <v>149</v>
      </c>
      <c r="E327" s="43"/>
      <c r="F327" s="221" t="s">
        <v>987</v>
      </c>
      <c r="G327" s="43"/>
      <c r="H327" s="43"/>
      <c r="I327" s="222"/>
      <c r="J327" s="43"/>
      <c r="K327" s="43"/>
      <c r="L327" s="47"/>
      <c r="M327" s="223"/>
      <c r="N327" s="224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149</v>
      </c>
      <c r="AU327" s="20" t="s">
        <v>82</v>
      </c>
    </row>
    <row r="328" s="14" customFormat="1">
      <c r="A328" s="14"/>
      <c r="B328" s="236"/>
      <c r="C328" s="237"/>
      <c r="D328" s="227" t="s">
        <v>155</v>
      </c>
      <c r="E328" s="238" t="s">
        <v>19</v>
      </c>
      <c r="F328" s="239" t="s">
        <v>1106</v>
      </c>
      <c r="G328" s="237"/>
      <c r="H328" s="240">
        <v>13.9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6" t="s">
        <v>155</v>
      </c>
      <c r="AU328" s="246" t="s">
        <v>82</v>
      </c>
      <c r="AV328" s="14" t="s">
        <v>82</v>
      </c>
      <c r="AW328" s="14" t="s">
        <v>33</v>
      </c>
      <c r="AX328" s="14" t="s">
        <v>80</v>
      </c>
      <c r="AY328" s="246" t="s">
        <v>140</v>
      </c>
    </row>
    <row r="329" s="12" customFormat="1" ht="25.92" customHeight="1">
      <c r="A329" s="12"/>
      <c r="B329" s="191"/>
      <c r="C329" s="192"/>
      <c r="D329" s="193" t="s">
        <v>71</v>
      </c>
      <c r="E329" s="194" t="s">
        <v>529</v>
      </c>
      <c r="F329" s="194" t="s">
        <v>530</v>
      </c>
      <c r="G329" s="192"/>
      <c r="H329" s="192"/>
      <c r="I329" s="195"/>
      <c r="J329" s="196">
        <f>BK329</f>
        <v>0</v>
      </c>
      <c r="K329" s="192"/>
      <c r="L329" s="197"/>
      <c r="M329" s="198"/>
      <c r="N329" s="199"/>
      <c r="O329" s="199"/>
      <c r="P329" s="200">
        <f>P330+P338+P346</f>
        <v>0</v>
      </c>
      <c r="Q329" s="199"/>
      <c r="R329" s="200">
        <f>R330+R338+R346</f>
        <v>0</v>
      </c>
      <c r="S329" s="199"/>
      <c r="T329" s="201">
        <f>T330+T338+T346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02" t="s">
        <v>169</v>
      </c>
      <c r="AT329" s="203" t="s">
        <v>71</v>
      </c>
      <c r="AU329" s="203" t="s">
        <v>72</v>
      </c>
      <c r="AY329" s="202" t="s">
        <v>140</v>
      </c>
      <c r="BK329" s="204">
        <f>BK330+BK338+BK346</f>
        <v>0</v>
      </c>
    </row>
    <row r="330" s="12" customFormat="1" ht="22.8" customHeight="1">
      <c r="A330" s="12"/>
      <c r="B330" s="191"/>
      <c r="C330" s="192"/>
      <c r="D330" s="193" t="s">
        <v>71</v>
      </c>
      <c r="E330" s="205" t="s">
        <v>531</v>
      </c>
      <c r="F330" s="205" t="s">
        <v>532</v>
      </c>
      <c r="G330" s="192"/>
      <c r="H330" s="192"/>
      <c r="I330" s="195"/>
      <c r="J330" s="206">
        <f>BK330</f>
        <v>0</v>
      </c>
      <c r="K330" s="192"/>
      <c r="L330" s="197"/>
      <c r="M330" s="198"/>
      <c r="N330" s="199"/>
      <c r="O330" s="199"/>
      <c r="P330" s="200">
        <f>SUM(P331:P337)</f>
        <v>0</v>
      </c>
      <c r="Q330" s="199"/>
      <c r="R330" s="200">
        <f>SUM(R331:R337)</f>
        <v>0</v>
      </c>
      <c r="S330" s="199"/>
      <c r="T330" s="201">
        <f>SUM(T331:T337)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02" t="s">
        <v>169</v>
      </c>
      <c r="AT330" s="203" t="s">
        <v>71</v>
      </c>
      <c r="AU330" s="203" t="s">
        <v>80</v>
      </c>
      <c r="AY330" s="202" t="s">
        <v>140</v>
      </c>
      <c r="BK330" s="204">
        <f>SUM(BK331:BK337)</f>
        <v>0</v>
      </c>
    </row>
    <row r="331" s="2" customFormat="1" ht="16.5" customHeight="1">
      <c r="A331" s="41"/>
      <c r="B331" s="42"/>
      <c r="C331" s="207" t="s">
        <v>571</v>
      </c>
      <c r="D331" s="207" t="s">
        <v>142</v>
      </c>
      <c r="E331" s="208" t="s">
        <v>534</v>
      </c>
      <c r="F331" s="209" t="s">
        <v>535</v>
      </c>
      <c r="G331" s="210" t="s">
        <v>536</v>
      </c>
      <c r="H331" s="211">
        <v>10</v>
      </c>
      <c r="I331" s="212"/>
      <c r="J331" s="213">
        <f>ROUND(I331*H331,2)</f>
        <v>0</v>
      </c>
      <c r="K331" s="209" t="s">
        <v>19</v>
      </c>
      <c r="L331" s="47"/>
      <c r="M331" s="214" t="s">
        <v>19</v>
      </c>
      <c r="N331" s="215" t="s">
        <v>43</v>
      </c>
      <c r="O331" s="87"/>
      <c r="P331" s="216">
        <f>O331*H331</f>
        <v>0</v>
      </c>
      <c r="Q331" s="216">
        <v>0</v>
      </c>
      <c r="R331" s="216">
        <f>Q331*H331</f>
        <v>0</v>
      </c>
      <c r="S331" s="216">
        <v>0</v>
      </c>
      <c r="T331" s="217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8" t="s">
        <v>537</v>
      </c>
      <c r="AT331" s="218" t="s">
        <v>142</v>
      </c>
      <c r="AU331" s="218" t="s">
        <v>82</v>
      </c>
      <c r="AY331" s="20" t="s">
        <v>140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20" t="s">
        <v>80</v>
      </c>
      <c r="BK331" s="219">
        <f>ROUND(I331*H331,2)</f>
        <v>0</v>
      </c>
      <c r="BL331" s="20" t="s">
        <v>537</v>
      </c>
      <c r="BM331" s="218" t="s">
        <v>1136</v>
      </c>
    </row>
    <row r="332" s="13" customFormat="1">
      <c r="A332" s="13"/>
      <c r="B332" s="225"/>
      <c r="C332" s="226"/>
      <c r="D332" s="227" t="s">
        <v>155</v>
      </c>
      <c r="E332" s="228" t="s">
        <v>19</v>
      </c>
      <c r="F332" s="229" t="s">
        <v>539</v>
      </c>
      <c r="G332" s="226"/>
      <c r="H332" s="228" t="s">
        <v>19</v>
      </c>
      <c r="I332" s="230"/>
      <c r="J332" s="226"/>
      <c r="K332" s="226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155</v>
      </c>
      <c r="AU332" s="235" t="s">
        <v>82</v>
      </c>
      <c r="AV332" s="13" t="s">
        <v>80</v>
      </c>
      <c r="AW332" s="13" t="s">
        <v>33</v>
      </c>
      <c r="AX332" s="13" t="s">
        <v>72</v>
      </c>
      <c r="AY332" s="235" t="s">
        <v>140</v>
      </c>
    </row>
    <row r="333" s="14" customFormat="1">
      <c r="A333" s="14"/>
      <c r="B333" s="236"/>
      <c r="C333" s="237"/>
      <c r="D333" s="227" t="s">
        <v>155</v>
      </c>
      <c r="E333" s="238" t="s">
        <v>19</v>
      </c>
      <c r="F333" s="239" t="s">
        <v>211</v>
      </c>
      <c r="G333" s="237"/>
      <c r="H333" s="240">
        <v>10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6" t="s">
        <v>155</v>
      </c>
      <c r="AU333" s="246" t="s">
        <v>82</v>
      </c>
      <c r="AV333" s="14" t="s">
        <v>82</v>
      </c>
      <c r="AW333" s="14" t="s">
        <v>33</v>
      </c>
      <c r="AX333" s="14" t="s">
        <v>80</v>
      </c>
      <c r="AY333" s="246" t="s">
        <v>140</v>
      </c>
    </row>
    <row r="334" s="2" customFormat="1" ht="16.5" customHeight="1">
      <c r="A334" s="41"/>
      <c r="B334" s="42"/>
      <c r="C334" s="207" t="s">
        <v>1137</v>
      </c>
      <c r="D334" s="207" t="s">
        <v>142</v>
      </c>
      <c r="E334" s="208" t="s">
        <v>541</v>
      </c>
      <c r="F334" s="209" t="s">
        <v>542</v>
      </c>
      <c r="G334" s="210" t="s">
        <v>536</v>
      </c>
      <c r="H334" s="211">
        <v>10</v>
      </c>
      <c r="I334" s="212"/>
      <c r="J334" s="213">
        <f>ROUND(I334*H334,2)</f>
        <v>0</v>
      </c>
      <c r="K334" s="209" t="s">
        <v>19</v>
      </c>
      <c r="L334" s="47"/>
      <c r="M334" s="214" t="s">
        <v>19</v>
      </c>
      <c r="N334" s="215" t="s">
        <v>43</v>
      </c>
      <c r="O334" s="87"/>
      <c r="P334" s="216">
        <f>O334*H334</f>
        <v>0</v>
      </c>
      <c r="Q334" s="216">
        <v>0</v>
      </c>
      <c r="R334" s="216">
        <f>Q334*H334</f>
        <v>0</v>
      </c>
      <c r="S334" s="216">
        <v>0</v>
      </c>
      <c r="T334" s="217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18" t="s">
        <v>537</v>
      </c>
      <c r="AT334" s="218" t="s">
        <v>142</v>
      </c>
      <c r="AU334" s="218" t="s">
        <v>82</v>
      </c>
      <c r="AY334" s="20" t="s">
        <v>140</v>
      </c>
      <c r="BE334" s="219">
        <f>IF(N334="základní",J334,0)</f>
        <v>0</v>
      </c>
      <c r="BF334" s="219">
        <f>IF(N334="snížená",J334,0)</f>
        <v>0</v>
      </c>
      <c r="BG334" s="219">
        <f>IF(N334="zákl. přenesená",J334,0)</f>
        <v>0</v>
      </c>
      <c r="BH334" s="219">
        <f>IF(N334="sníž. přenesená",J334,0)</f>
        <v>0</v>
      </c>
      <c r="BI334" s="219">
        <f>IF(N334="nulová",J334,0)</f>
        <v>0</v>
      </c>
      <c r="BJ334" s="20" t="s">
        <v>80</v>
      </c>
      <c r="BK334" s="219">
        <f>ROUND(I334*H334,2)</f>
        <v>0</v>
      </c>
      <c r="BL334" s="20" t="s">
        <v>537</v>
      </c>
      <c r="BM334" s="218" t="s">
        <v>1138</v>
      </c>
    </row>
    <row r="335" s="2" customFormat="1" ht="16.5" customHeight="1">
      <c r="A335" s="41"/>
      <c r="B335" s="42"/>
      <c r="C335" s="207" t="s">
        <v>1139</v>
      </c>
      <c r="D335" s="207" t="s">
        <v>142</v>
      </c>
      <c r="E335" s="208" t="s">
        <v>545</v>
      </c>
      <c r="F335" s="209" t="s">
        <v>546</v>
      </c>
      <c r="G335" s="210" t="s">
        <v>536</v>
      </c>
      <c r="H335" s="211">
        <v>10</v>
      </c>
      <c r="I335" s="212"/>
      <c r="J335" s="213">
        <f>ROUND(I335*H335,2)</f>
        <v>0</v>
      </c>
      <c r="K335" s="209" t="s">
        <v>19</v>
      </c>
      <c r="L335" s="47"/>
      <c r="M335" s="214" t="s">
        <v>19</v>
      </c>
      <c r="N335" s="215" t="s">
        <v>43</v>
      </c>
      <c r="O335" s="87"/>
      <c r="P335" s="216">
        <f>O335*H335</f>
        <v>0</v>
      </c>
      <c r="Q335" s="216">
        <v>0</v>
      </c>
      <c r="R335" s="216">
        <f>Q335*H335</f>
        <v>0</v>
      </c>
      <c r="S335" s="216">
        <v>0</v>
      </c>
      <c r="T335" s="217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18" t="s">
        <v>537</v>
      </c>
      <c r="AT335" s="218" t="s">
        <v>142</v>
      </c>
      <c r="AU335" s="218" t="s">
        <v>82</v>
      </c>
      <c r="AY335" s="20" t="s">
        <v>140</v>
      </c>
      <c r="BE335" s="219">
        <f>IF(N335="základní",J335,0)</f>
        <v>0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20" t="s">
        <v>80</v>
      </c>
      <c r="BK335" s="219">
        <f>ROUND(I335*H335,2)</f>
        <v>0</v>
      </c>
      <c r="BL335" s="20" t="s">
        <v>537</v>
      </c>
      <c r="BM335" s="218" t="s">
        <v>1140</v>
      </c>
    </row>
    <row r="336" s="13" customFormat="1">
      <c r="A336" s="13"/>
      <c r="B336" s="225"/>
      <c r="C336" s="226"/>
      <c r="D336" s="227" t="s">
        <v>155</v>
      </c>
      <c r="E336" s="228" t="s">
        <v>19</v>
      </c>
      <c r="F336" s="229" t="s">
        <v>548</v>
      </c>
      <c r="G336" s="226"/>
      <c r="H336" s="228" t="s">
        <v>19</v>
      </c>
      <c r="I336" s="230"/>
      <c r="J336" s="226"/>
      <c r="K336" s="226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155</v>
      </c>
      <c r="AU336" s="235" t="s">
        <v>82</v>
      </c>
      <c r="AV336" s="13" t="s">
        <v>80</v>
      </c>
      <c r="AW336" s="13" t="s">
        <v>33</v>
      </c>
      <c r="AX336" s="13" t="s">
        <v>72</v>
      </c>
      <c r="AY336" s="235" t="s">
        <v>140</v>
      </c>
    </row>
    <row r="337" s="14" customFormat="1">
      <c r="A337" s="14"/>
      <c r="B337" s="236"/>
      <c r="C337" s="237"/>
      <c r="D337" s="227" t="s">
        <v>155</v>
      </c>
      <c r="E337" s="238" t="s">
        <v>19</v>
      </c>
      <c r="F337" s="239" t="s">
        <v>211</v>
      </c>
      <c r="G337" s="237"/>
      <c r="H337" s="240">
        <v>10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6" t="s">
        <v>155</v>
      </c>
      <c r="AU337" s="246" t="s">
        <v>82</v>
      </c>
      <c r="AV337" s="14" t="s">
        <v>82</v>
      </c>
      <c r="AW337" s="14" t="s">
        <v>33</v>
      </c>
      <c r="AX337" s="14" t="s">
        <v>80</v>
      </c>
      <c r="AY337" s="246" t="s">
        <v>140</v>
      </c>
    </row>
    <row r="338" s="12" customFormat="1" ht="22.8" customHeight="1">
      <c r="A338" s="12"/>
      <c r="B338" s="191"/>
      <c r="C338" s="192"/>
      <c r="D338" s="193" t="s">
        <v>71</v>
      </c>
      <c r="E338" s="205" t="s">
        <v>549</v>
      </c>
      <c r="F338" s="205" t="s">
        <v>550</v>
      </c>
      <c r="G338" s="192"/>
      <c r="H338" s="192"/>
      <c r="I338" s="195"/>
      <c r="J338" s="206">
        <f>BK338</f>
        <v>0</v>
      </c>
      <c r="K338" s="192"/>
      <c r="L338" s="197"/>
      <c r="M338" s="198"/>
      <c r="N338" s="199"/>
      <c r="O338" s="199"/>
      <c r="P338" s="200">
        <f>SUM(P339:P345)</f>
        <v>0</v>
      </c>
      <c r="Q338" s="199"/>
      <c r="R338" s="200">
        <f>SUM(R339:R345)</f>
        <v>0</v>
      </c>
      <c r="S338" s="199"/>
      <c r="T338" s="201">
        <f>SUM(T339:T345)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02" t="s">
        <v>169</v>
      </c>
      <c r="AT338" s="203" t="s">
        <v>71</v>
      </c>
      <c r="AU338" s="203" t="s">
        <v>80</v>
      </c>
      <c r="AY338" s="202" t="s">
        <v>140</v>
      </c>
      <c r="BK338" s="204">
        <f>SUM(BK339:BK345)</f>
        <v>0</v>
      </c>
    </row>
    <row r="339" s="2" customFormat="1" ht="16.5" customHeight="1">
      <c r="A339" s="41"/>
      <c r="B339" s="42"/>
      <c r="C339" s="207" t="s">
        <v>1141</v>
      </c>
      <c r="D339" s="207" t="s">
        <v>142</v>
      </c>
      <c r="E339" s="208" t="s">
        <v>552</v>
      </c>
      <c r="F339" s="209" t="s">
        <v>553</v>
      </c>
      <c r="G339" s="210" t="s">
        <v>467</v>
      </c>
      <c r="H339" s="211">
        <v>1</v>
      </c>
      <c r="I339" s="212"/>
      <c r="J339" s="213">
        <f>ROUND(I339*H339,2)</f>
        <v>0</v>
      </c>
      <c r="K339" s="209" t="s">
        <v>19</v>
      </c>
      <c r="L339" s="47"/>
      <c r="M339" s="214" t="s">
        <v>19</v>
      </c>
      <c r="N339" s="215" t="s">
        <v>43</v>
      </c>
      <c r="O339" s="87"/>
      <c r="P339" s="216">
        <f>O339*H339</f>
        <v>0</v>
      </c>
      <c r="Q339" s="216">
        <v>0</v>
      </c>
      <c r="R339" s="216">
        <f>Q339*H339</f>
        <v>0</v>
      </c>
      <c r="S339" s="216">
        <v>0</v>
      </c>
      <c r="T339" s="217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18" t="s">
        <v>537</v>
      </c>
      <c r="AT339" s="218" t="s">
        <v>142</v>
      </c>
      <c r="AU339" s="218" t="s">
        <v>82</v>
      </c>
      <c r="AY339" s="20" t="s">
        <v>140</v>
      </c>
      <c r="BE339" s="219">
        <f>IF(N339="základní",J339,0)</f>
        <v>0</v>
      </c>
      <c r="BF339" s="219">
        <f>IF(N339="snížená",J339,0)</f>
        <v>0</v>
      </c>
      <c r="BG339" s="219">
        <f>IF(N339="zákl. přenesená",J339,0)</f>
        <v>0</v>
      </c>
      <c r="BH339" s="219">
        <f>IF(N339="sníž. přenesená",J339,0)</f>
        <v>0</v>
      </c>
      <c r="BI339" s="219">
        <f>IF(N339="nulová",J339,0)</f>
        <v>0</v>
      </c>
      <c r="BJ339" s="20" t="s">
        <v>80</v>
      </c>
      <c r="BK339" s="219">
        <f>ROUND(I339*H339,2)</f>
        <v>0</v>
      </c>
      <c r="BL339" s="20" t="s">
        <v>537</v>
      </c>
      <c r="BM339" s="218" t="s">
        <v>1142</v>
      </c>
    </row>
    <row r="340" s="2" customFormat="1" ht="16.5" customHeight="1">
      <c r="A340" s="41"/>
      <c r="B340" s="42"/>
      <c r="C340" s="207" t="s">
        <v>1143</v>
      </c>
      <c r="D340" s="207" t="s">
        <v>142</v>
      </c>
      <c r="E340" s="208" t="s">
        <v>556</v>
      </c>
      <c r="F340" s="209" t="s">
        <v>557</v>
      </c>
      <c r="G340" s="210" t="s">
        <v>558</v>
      </c>
      <c r="H340" s="211">
        <v>1</v>
      </c>
      <c r="I340" s="212"/>
      <c r="J340" s="213">
        <f>ROUND(I340*H340,2)</f>
        <v>0</v>
      </c>
      <c r="K340" s="209" t="s">
        <v>19</v>
      </c>
      <c r="L340" s="47"/>
      <c r="M340" s="214" t="s">
        <v>19</v>
      </c>
      <c r="N340" s="215" t="s">
        <v>43</v>
      </c>
      <c r="O340" s="87"/>
      <c r="P340" s="216">
        <f>O340*H340</f>
        <v>0</v>
      </c>
      <c r="Q340" s="216">
        <v>0</v>
      </c>
      <c r="R340" s="216">
        <f>Q340*H340</f>
        <v>0</v>
      </c>
      <c r="S340" s="216">
        <v>0</v>
      </c>
      <c r="T340" s="217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18" t="s">
        <v>537</v>
      </c>
      <c r="AT340" s="218" t="s">
        <v>142</v>
      </c>
      <c r="AU340" s="218" t="s">
        <v>82</v>
      </c>
      <c r="AY340" s="20" t="s">
        <v>140</v>
      </c>
      <c r="BE340" s="219">
        <f>IF(N340="základní",J340,0)</f>
        <v>0</v>
      </c>
      <c r="BF340" s="219">
        <f>IF(N340="snížená",J340,0)</f>
        <v>0</v>
      </c>
      <c r="BG340" s="219">
        <f>IF(N340="zákl. přenesená",J340,0)</f>
        <v>0</v>
      </c>
      <c r="BH340" s="219">
        <f>IF(N340="sníž. přenesená",J340,0)</f>
        <v>0</v>
      </c>
      <c r="BI340" s="219">
        <f>IF(N340="nulová",J340,0)</f>
        <v>0</v>
      </c>
      <c r="BJ340" s="20" t="s">
        <v>80</v>
      </c>
      <c r="BK340" s="219">
        <f>ROUND(I340*H340,2)</f>
        <v>0</v>
      </c>
      <c r="BL340" s="20" t="s">
        <v>537</v>
      </c>
      <c r="BM340" s="218" t="s">
        <v>1144</v>
      </c>
    </row>
    <row r="341" s="14" customFormat="1">
      <c r="A341" s="14"/>
      <c r="B341" s="236"/>
      <c r="C341" s="237"/>
      <c r="D341" s="227" t="s">
        <v>155</v>
      </c>
      <c r="E341" s="238" t="s">
        <v>19</v>
      </c>
      <c r="F341" s="239" t="s">
        <v>80</v>
      </c>
      <c r="G341" s="237"/>
      <c r="H341" s="240">
        <v>1</v>
      </c>
      <c r="I341" s="241"/>
      <c r="J341" s="237"/>
      <c r="K341" s="237"/>
      <c r="L341" s="242"/>
      <c r="M341" s="243"/>
      <c r="N341" s="244"/>
      <c r="O341" s="244"/>
      <c r="P341" s="244"/>
      <c r="Q341" s="244"/>
      <c r="R341" s="244"/>
      <c r="S341" s="244"/>
      <c r="T341" s="24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6" t="s">
        <v>155</v>
      </c>
      <c r="AU341" s="246" t="s">
        <v>82</v>
      </c>
      <c r="AV341" s="14" t="s">
        <v>82</v>
      </c>
      <c r="AW341" s="14" t="s">
        <v>33</v>
      </c>
      <c r="AX341" s="14" t="s">
        <v>80</v>
      </c>
      <c r="AY341" s="246" t="s">
        <v>140</v>
      </c>
    </row>
    <row r="342" s="2" customFormat="1" ht="16.5" customHeight="1">
      <c r="A342" s="41"/>
      <c r="B342" s="42"/>
      <c r="C342" s="207" t="s">
        <v>1145</v>
      </c>
      <c r="D342" s="207" t="s">
        <v>142</v>
      </c>
      <c r="E342" s="208" t="s">
        <v>561</v>
      </c>
      <c r="F342" s="209" t="s">
        <v>562</v>
      </c>
      <c r="G342" s="210" t="s">
        <v>558</v>
      </c>
      <c r="H342" s="211">
        <v>1</v>
      </c>
      <c r="I342" s="212"/>
      <c r="J342" s="213">
        <f>ROUND(I342*H342,2)</f>
        <v>0</v>
      </c>
      <c r="K342" s="209" t="s">
        <v>19</v>
      </c>
      <c r="L342" s="47"/>
      <c r="M342" s="214" t="s">
        <v>19</v>
      </c>
      <c r="N342" s="215" t="s">
        <v>43</v>
      </c>
      <c r="O342" s="87"/>
      <c r="P342" s="216">
        <f>O342*H342</f>
        <v>0</v>
      </c>
      <c r="Q342" s="216">
        <v>0</v>
      </c>
      <c r="R342" s="216">
        <f>Q342*H342</f>
        <v>0</v>
      </c>
      <c r="S342" s="216">
        <v>0</v>
      </c>
      <c r="T342" s="217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8" t="s">
        <v>537</v>
      </c>
      <c r="AT342" s="218" t="s">
        <v>142</v>
      </c>
      <c r="AU342" s="218" t="s">
        <v>82</v>
      </c>
      <c r="AY342" s="20" t="s">
        <v>140</v>
      </c>
      <c r="BE342" s="219">
        <f>IF(N342="základní",J342,0)</f>
        <v>0</v>
      </c>
      <c r="BF342" s="219">
        <f>IF(N342="snížená",J342,0)</f>
        <v>0</v>
      </c>
      <c r="BG342" s="219">
        <f>IF(N342="zákl. přenesená",J342,0)</f>
        <v>0</v>
      </c>
      <c r="BH342" s="219">
        <f>IF(N342="sníž. přenesená",J342,0)</f>
        <v>0</v>
      </c>
      <c r="BI342" s="219">
        <f>IF(N342="nulová",J342,0)</f>
        <v>0</v>
      </c>
      <c r="BJ342" s="20" t="s">
        <v>80</v>
      </c>
      <c r="BK342" s="219">
        <f>ROUND(I342*H342,2)</f>
        <v>0</v>
      </c>
      <c r="BL342" s="20" t="s">
        <v>537</v>
      </c>
      <c r="BM342" s="218" t="s">
        <v>1146</v>
      </c>
    </row>
    <row r="343" s="13" customFormat="1">
      <c r="A343" s="13"/>
      <c r="B343" s="225"/>
      <c r="C343" s="226"/>
      <c r="D343" s="227" t="s">
        <v>155</v>
      </c>
      <c r="E343" s="228" t="s">
        <v>19</v>
      </c>
      <c r="F343" s="229" t="s">
        <v>564</v>
      </c>
      <c r="G343" s="226"/>
      <c r="H343" s="228" t="s">
        <v>19</v>
      </c>
      <c r="I343" s="230"/>
      <c r="J343" s="226"/>
      <c r="K343" s="226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155</v>
      </c>
      <c r="AU343" s="235" t="s">
        <v>82</v>
      </c>
      <c r="AV343" s="13" t="s">
        <v>80</v>
      </c>
      <c r="AW343" s="13" t="s">
        <v>33</v>
      </c>
      <c r="AX343" s="13" t="s">
        <v>72</v>
      </c>
      <c r="AY343" s="235" t="s">
        <v>140</v>
      </c>
    </row>
    <row r="344" s="14" customFormat="1">
      <c r="A344" s="14"/>
      <c r="B344" s="236"/>
      <c r="C344" s="237"/>
      <c r="D344" s="227" t="s">
        <v>155</v>
      </c>
      <c r="E344" s="238" t="s">
        <v>19</v>
      </c>
      <c r="F344" s="239" t="s">
        <v>80</v>
      </c>
      <c r="G344" s="237"/>
      <c r="H344" s="240">
        <v>1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6" t="s">
        <v>155</v>
      </c>
      <c r="AU344" s="246" t="s">
        <v>82</v>
      </c>
      <c r="AV344" s="14" t="s">
        <v>82</v>
      </c>
      <c r="AW344" s="14" t="s">
        <v>33</v>
      </c>
      <c r="AX344" s="14" t="s">
        <v>80</v>
      </c>
      <c r="AY344" s="246" t="s">
        <v>140</v>
      </c>
    </row>
    <row r="345" s="2" customFormat="1" ht="16.5" customHeight="1">
      <c r="A345" s="41"/>
      <c r="B345" s="42"/>
      <c r="C345" s="207" t="s">
        <v>1147</v>
      </c>
      <c r="D345" s="207" t="s">
        <v>142</v>
      </c>
      <c r="E345" s="208" t="s">
        <v>566</v>
      </c>
      <c r="F345" s="209" t="s">
        <v>567</v>
      </c>
      <c r="G345" s="210" t="s">
        <v>380</v>
      </c>
      <c r="H345" s="211">
        <v>1</v>
      </c>
      <c r="I345" s="212"/>
      <c r="J345" s="213">
        <f>ROUND(I345*H345,2)</f>
        <v>0</v>
      </c>
      <c r="K345" s="209" t="s">
        <v>19</v>
      </c>
      <c r="L345" s="47"/>
      <c r="M345" s="214" t="s">
        <v>19</v>
      </c>
      <c r="N345" s="215" t="s">
        <v>43</v>
      </c>
      <c r="O345" s="87"/>
      <c r="P345" s="216">
        <f>O345*H345</f>
        <v>0</v>
      </c>
      <c r="Q345" s="216">
        <v>0</v>
      </c>
      <c r="R345" s="216">
        <f>Q345*H345</f>
        <v>0</v>
      </c>
      <c r="S345" s="216">
        <v>0</v>
      </c>
      <c r="T345" s="217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18" t="s">
        <v>537</v>
      </c>
      <c r="AT345" s="218" t="s">
        <v>142</v>
      </c>
      <c r="AU345" s="218" t="s">
        <v>82</v>
      </c>
      <c r="AY345" s="20" t="s">
        <v>140</v>
      </c>
      <c r="BE345" s="219">
        <f>IF(N345="základní",J345,0)</f>
        <v>0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20" t="s">
        <v>80</v>
      </c>
      <c r="BK345" s="219">
        <f>ROUND(I345*H345,2)</f>
        <v>0</v>
      </c>
      <c r="BL345" s="20" t="s">
        <v>537</v>
      </c>
      <c r="BM345" s="218" t="s">
        <v>1148</v>
      </c>
    </row>
    <row r="346" s="12" customFormat="1" ht="22.8" customHeight="1">
      <c r="A346" s="12"/>
      <c r="B346" s="191"/>
      <c r="C346" s="192"/>
      <c r="D346" s="193" t="s">
        <v>71</v>
      </c>
      <c r="E346" s="205" t="s">
        <v>569</v>
      </c>
      <c r="F346" s="205" t="s">
        <v>570</v>
      </c>
      <c r="G346" s="192"/>
      <c r="H346" s="192"/>
      <c r="I346" s="195"/>
      <c r="J346" s="206">
        <f>BK346</f>
        <v>0</v>
      </c>
      <c r="K346" s="192"/>
      <c r="L346" s="197"/>
      <c r="M346" s="198"/>
      <c r="N346" s="199"/>
      <c r="O346" s="199"/>
      <c r="P346" s="200">
        <f>P347</f>
        <v>0</v>
      </c>
      <c r="Q346" s="199"/>
      <c r="R346" s="200">
        <f>R347</f>
        <v>0</v>
      </c>
      <c r="S346" s="199"/>
      <c r="T346" s="201">
        <f>T347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02" t="s">
        <v>169</v>
      </c>
      <c r="AT346" s="203" t="s">
        <v>71</v>
      </c>
      <c r="AU346" s="203" t="s">
        <v>80</v>
      </c>
      <c r="AY346" s="202" t="s">
        <v>140</v>
      </c>
      <c r="BK346" s="204">
        <f>BK347</f>
        <v>0</v>
      </c>
    </row>
    <row r="347" s="2" customFormat="1" ht="16.5" customHeight="1">
      <c r="A347" s="41"/>
      <c r="B347" s="42"/>
      <c r="C347" s="207" t="s">
        <v>1149</v>
      </c>
      <c r="D347" s="207" t="s">
        <v>142</v>
      </c>
      <c r="E347" s="208" t="s">
        <v>572</v>
      </c>
      <c r="F347" s="209" t="s">
        <v>573</v>
      </c>
      <c r="G347" s="210" t="s">
        <v>467</v>
      </c>
      <c r="H347" s="211">
        <v>2</v>
      </c>
      <c r="I347" s="212"/>
      <c r="J347" s="213">
        <f>ROUND(I347*H347,2)</f>
        <v>0</v>
      </c>
      <c r="K347" s="209" t="s">
        <v>19</v>
      </c>
      <c r="L347" s="47"/>
      <c r="M347" s="268" t="s">
        <v>19</v>
      </c>
      <c r="N347" s="269" t="s">
        <v>43</v>
      </c>
      <c r="O347" s="270"/>
      <c r="P347" s="271">
        <f>O347*H347</f>
        <v>0</v>
      </c>
      <c r="Q347" s="271">
        <v>0</v>
      </c>
      <c r="R347" s="271">
        <f>Q347*H347</f>
        <v>0</v>
      </c>
      <c r="S347" s="271">
        <v>0</v>
      </c>
      <c r="T347" s="272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18" t="s">
        <v>537</v>
      </c>
      <c r="AT347" s="218" t="s">
        <v>142</v>
      </c>
      <c r="AU347" s="218" t="s">
        <v>82</v>
      </c>
      <c r="AY347" s="20" t="s">
        <v>140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20" t="s">
        <v>80</v>
      </c>
      <c r="BK347" s="219">
        <f>ROUND(I347*H347,2)</f>
        <v>0</v>
      </c>
      <c r="BL347" s="20" t="s">
        <v>537</v>
      </c>
      <c r="BM347" s="218" t="s">
        <v>1150</v>
      </c>
    </row>
    <row r="348" s="2" customFormat="1" ht="6.96" customHeight="1">
      <c r="A348" s="41"/>
      <c r="B348" s="62"/>
      <c r="C348" s="63"/>
      <c r="D348" s="63"/>
      <c r="E348" s="63"/>
      <c r="F348" s="63"/>
      <c r="G348" s="63"/>
      <c r="H348" s="63"/>
      <c r="I348" s="63"/>
      <c r="J348" s="63"/>
      <c r="K348" s="63"/>
      <c r="L348" s="47"/>
      <c r="M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</row>
  </sheetData>
  <sheetProtection sheet="1" autoFilter="0" formatColumns="0" formatRows="0" objects="1" scenarios="1" spinCount="100000" saltValue="TxyEu8yKkExLf1B6ZyYRkO93AUeB59BDRyN6CCMwxtAPkjK8A/sF743/VhSgU1uy/xpz6WBD63rjmbLJCa9ZJw==" hashValue="iPOWnYSmEoB0pqhaCbs36j5hdMgCt2Vb76N0awiwMjSaJnAqt+arp5LKBOUNRZyHMgsIbDHBWBf/ysrBaWLTMA==" algorithmName="SHA-512" password="CC35"/>
  <autoFilter ref="C92:K347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7" r:id="rId1" display="https://podminky.urs.cz/item/CS_URS_2024_01/113107143"/>
    <hyperlink ref="F101" r:id="rId2" display="https://podminky.urs.cz/item/CS_URS_2024_01/113202111"/>
    <hyperlink ref="F104" r:id="rId3" display="https://podminky.urs.cz/item/CS_URS_2024_01/121151103"/>
    <hyperlink ref="F107" r:id="rId4" display="https://podminky.urs.cz/item/CS_URS_2024_01/122251101"/>
    <hyperlink ref="F117" r:id="rId5" display="https://podminky.urs.cz/item/CS_URS_2024_01/131213701"/>
    <hyperlink ref="F124" r:id="rId6" display="https://podminky.urs.cz/item/CS_URS_2024_01/131251102"/>
    <hyperlink ref="F127" r:id="rId7" display="https://podminky.urs.cz/item/CS_URS_2024_01/132212131"/>
    <hyperlink ref="F131" r:id="rId8" display="https://podminky.urs.cz/item/CS_URS_2024_01/162751117"/>
    <hyperlink ref="F140" r:id="rId9" display="https://podminky.urs.cz/item/CS_URS_2024_01/162751119"/>
    <hyperlink ref="F143" r:id="rId10" display="https://podminky.urs.cz/item/CS_URS_2024_01/167151101"/>
    <hyperlink ref="F145" r:id="rId11" display="https://podminky.urs.cz/item/CS_URS_2024_01/171151112"/>
    <hyperlink ref="F155" r:id="rId12" display="https://podminky.urs.cz/item/CS_URS_2024_01/171201231"/>
    <hyperlink ref="F158" r:id="rId13" display="https://podminky.urs.cz/item/CS_URS_2024_01/171251201"/>
    <hyperlink ref="F161" r:id="rId14" display="https://podminky.urs.cz/item/CS_URS_2024_01/174111101"/>
    <hyperlink ref="F173" r:id="rId15" display="https://podminky.urs.cz/item/CS_URS_2024_01/175111101"/>
    <hyperlink ref="F178" r:id="rId16" display="https://podminky.urs.cz/item/CS_URS_2024_01/181411131"/>
    <hyperlink ref="F183" r:id="rId17" display="https://podminky.urs.cz/item/CS_URS_2024_01/181951112"/>
    <hyperlink ref="F187" r:id="rId18" display="https://podminky.urs.cz/item/CS_URS_2024_01/182303111"/>
    <hyperlink ref="F194" r:id="rId19" display="https://podminky.urs.cz/item/CS_URS_2024_01/271542211"/>
    <hyperlink ref="F197" r:id="rId20" display="https://podminky.urs.cz/item/CS_URS_2024_01/273321411"/>
    <hyperlink ref="F200" r:id="rId21" display="https://podminky.urs.cz/item/CS_URS_2024_01/273362021"/>
    <hyperlink ref="F204" r:id="rId22" display="https://podminky.urs.cz/item/CS_URS_2024_01/564871011"/>
    <hyperlink ref="F208" r:id="rId23" display="https://podminky.urs.cz/item/CS_URS_2024_01/565145101"/>
    <hyperlink ref="F212" r:id="rId24" display="https://podminky.urs.cz/item/CS_URS_2024_01/573211108"/>
    <hyperlink ref="F216" r:id="rId25" display="https://podminky.urs.cz/item/CS_URS_2024_01/577134031"/>
    <hyperlink ref="F220" r:id="rId26" display="https://podminky.urs.cz/item/CS_URS_2024_01/596211110"/>
    <hyperlink ref="F227" r:id="rId27" display="https://podminky.urs.cz/item/CS_URS_2024_01/914111111"/>
    <hyperlink ref="F229" r:id="rId28" display="https://podminky.urs.cz/item/CS_URS_2024_01/914511111"/>
    <hyperlink ref="F231" r:id="rId29" display="https://podminky.urs.cz/item/CS_URS_2024_01/915211116"/>
    <hyperlink ref="F234" r:id="rId30" display="https://podminky.urs.cz/item/CS_URS_2024_01/915611111"/>
    <hyperlink ref="F237" r:id="rId31" display="https://podminky.urs.cz/item/CS_URS_2024_01/916131213"/>
    <hyperlink ref="F248" r:id="rId32" display="https://podminky.urs.cz/item/CS_URS_2024_01/916231213"/>
    <hyperlink ref="F254" r:id="rId33" display="https://podminky.urs.cz/item/CS_URS_2024_01/919122122"/>
    <hyperlink ref="F256" r:id="rId34" display="https://podminky.urs.cz/item/CS_URS_2024_01/919726122"/>
    <hyperlink ref="F260" r:id="rId35" display="https://podminky.urs.cz/item/CS_URS_2024_01/919735113"/>
    <hyperlink ref="F263" r:id="rId36" display="https://podminky.urs.cz/item/CS_URS_2024_01/966006132"/>
    <hyperlink ref="F274" r:id="rId37" display="https://podminky.urs.cz/item/CS_URS_2024_01/997221571"/>
    <hyperlink ref="F276" r:id="rId38" display="https://podminky.urs.cz/item/CS_URS_2024_01/997221579"/>
    <hyperlink ref="F279" r:id="rId39" display="https://podminky.urs.cz/item/CS_URS_2024_01/997221612"/>
    <hyperlink ref="F281" r:id="rId40" display="https://podminky.urs.cz/item/CS_URS_2024_01/997221861"/>
    <hyperlink ref="F284" r:id="rId41" display="https://podminky.urs.cz/item/CS_URS_2024_01/997221875"/>
    <hyperlink ref="F288" r:id="rId42" display="https://podminky.urs.cz/item/CS_URS_2024_01/998223011"/>
    <hyperlink ref="F292" r:id="rId43" display="https://podminky.urs.cz/item/CS_URS_2024_01/210202013"/>
    <hyperlink ref="F294" r:id="rId44" display="https://podminky.urs.cz/item/CS_URS_2024_01/210204002"/>
    <hyperlink ref="F296" r:id="rId45" display="https://podminky.urs.cz/item/CS_URS_2024_01/210204204"/>
    <hyperlink ref="F298" r:id="rId46" display="https://podminky.urs.cz/item/CS_URS_2024_01/210220020"/>
    <hyperlink ref="F302" r:id="rId47" display="https://podminky.urs.cz/item/CS_URS_2024_01/210800411"/>
    <hyperlink ref="F307" r:id="rId48" display="https://podminky.urs.cz/item/CS_URS_2024_01/218202013"/>
    <hyperlink ref="F309" r:id="rId49" display="https://podminky.urs.cz/item/CS_URS_2024_01/218204002"/>
    <hyperlink ref="F311" r:id="rId50" display="https://podminky.urs.cz/item/CS_URS_2024_01/218204122"/>
    <hyperlink ref="F313" r:id="rId51" display="https://podminky.urs.cz/item/CS_URS_2024_01/218204204"/>
    <hyperlink ref="F315" r:id="rId52" display="https://podminky.urs.cz/item/CS_URS_2024_01/741130025"/>
    <hyperlink ref="F318" r:id="rId53" display="https://podminky.urs.cz/item/CS_URS_2024_01/460080014"/>
    <hyperlink ref="F322" r:id="rId54" display="https://podminky.urs.cz/item/CS_URS_2024_01/460510054"/>
    <hyperlink ref="F327" r:id="rId55" display="https://podminky.urs.cz/item/CS_URS_2024_01/4606711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Polopodzemní kontejnery Březencká IV. etapa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1151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22. 5. 2024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ROUND(J90,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ROUND((SUM(BE90:BE295)),  2)</f>
        <v>0</v>
      </c>
      <c r="G33" s="41"/>
      <c r="H33" s="41"/>
      <c r="I33" s="151">
        <v>0.20999999999999999</v>
      </c>
      <c r="J33" s="150">
        <f>ROUND(((SUM(BE90:BE295))*I33),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ROUND((SUM(BF90:BF295)),  2)</f>
        <v>0</v>
      </c>
      <c r="G34" s="41"/>
      <c r="H34" s="41"/>
      <c r="I34" s="151">
        <v>0.12</v>
      </c>
      <c r="J34" s="150">
        <f>ROUND(((SUM(BF90:BF295))*I34),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ROUND((SUM(BG90:BG295)),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ROUND((SUM(BH90:BH295)),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ROUND((SUM(BI90:BI295)),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Polopodzemní kontejnery Březencká IV. etapa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06 - Lokalita 9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Chomutov</v>
      </c>
      <c r="G52" s="43"/>
      <c r="H52" s="43"/>
      <c r="I52" s="35" t="s">
        <v>23</v>
      </c>
      <c r="J52" s="75" t="str">
        <f>IF(J12="","",J12)</f>
        <v>22. 5. 2024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Chomutov</v>
      </c>
      <c r="G54" s="43"/>
      <c r="H54" s="43"/>
      <c r="I54" s="35" t="s">
        <v>31</v>
      </c>
      <c r="J54" s="39" t="str">
        <f>E21</f>
        <v>KAP Atelier s.r.o.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Jaroslav Kudláček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114</v>
      </c>
      <c r="E60" s="171"/>
      <c r="F60" s="171"/>
      <c r="G60" s="171"/>
      <c r="H60" s="171"/>
      <c r="I60" s="171"/>
      <c r="J60" s="172">
        <f>J91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115</v>
      </c>
      <c r="E61" s="177"/>
      <c r="F61" s="177"/>
      <c r="G61" s="177"/>
      <c r="H61" s="177"/>
      <c r="I61" s="177"/>
      <c r="J61" s="178">
        <f>J92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116</v>
      </c>
      <c r="E62" s="177"/>
      <c r="F62" s="177"/>
      <c r="G62" s="177"/>
      <c r="H62" s="177"/>
      <c r="I62" s="177"/>
      <c r="J62" s="178">
        <f>J176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117</v>
      </c>
      <c r="E63" s="177"/>
      <c r="F63" s="177"/>
      <c r="G63" s="177"/>
      <c r="H63" s="177"/>
      <c r="I63" s="177"/>
      <c r="J63" s="178">
        <f>J186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118</v>
      </c>
      <c r="E64" s="177"/>
      <c r="F64" s="177"/>
      <c r="G64" s="177"/>
      <c r="H64" s="177"/>
      <c r="I64" s="177"/>
      <c r="J64" s="178">
        <f>J217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119</v>
      </c>
      <c r="E65" s="177"/>
      <c r="F65" s="177"/>
      <c r="G65" s="177"/>
      <c r="H65" s="177"/>
      <c r="I65" s="177"/>
      <c r="J65" s="178">
        <f>J257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120</v>
      </c>
      <c r="E66" s="177"/>
      <c r="F66" s="177"/>
      <c r="G66" s="177"/>
      <c r="H66" s="177"/>
      <c r="I66" s="177"/>
      <c r="J66" s="178">
        <f>J274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8"/>
      <c r="C67" s="169"/>
      <c r="D67" s="170" t="s">
        <v>121</v>
      </c>
      <c r="E67" s="171"/>
      <c r="F67" s="171"/>
      <c r="G67" s="171"/>
      <c r="H67" s="171"/>
      <c r="I67" s="171"/>
      <c r="J67" s="172">
        <f>J277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4"/>
      <c r="C68" s="175"/>
      <c r="D68" s="176" t="s">
        <v>122</v>
      </c>
      <c r="E68" s="177"/>
      <c r="F68" s="177"/>
      <c r="G68" s="177"/>
      <c r="H68" s="177"/>
      <c r="I68" s="177"/>
      <c r="J68" s="178">
        <f>J278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123</v>
      </c>
      <c r="E69" s="177"/>
      <c r="F69" s="177"/>
      <c r="G69" s="177"/>
      <c r="H69" s="177"/>
      <c r="I69" s="177"/>
      <c r="J69" s="178">
        <f>J286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124</v>
      </c>
      <c r="E70" s="177"/>
      <c r="F70" s="177"/>
      <c r="G70" s="177"/>
      <c r="H70" s="177"/>
      <c r="I70" s="177"/>
      <c r="J70" s="178">
        <f>J294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125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63" t="str">
        <f>E7</f>
        <v>Polopodzemní kontejnery Březencká IV. etapa</v>
      </c>
      <c r="F80" s="35"/>
      <c r="G80" s="35"/>
      <c r="H80" s="35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108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SO 06 - Lokalita 9</v>
      </c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>Chomutov</v>
      </c>
      <c r="G84" s="43"/>
      <c r="H84" s="43"/>
      <c r="I84" s="35" t="s">
        <v>23</v>
      </c>
      <c r="J84" s="75" t="str">
        <f>IF(J12="","",J12)</f>
        <v>22. 5. 2024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>Statutární město Chomutov</v>
      </c>
      <c r="G86" s="43"/>
      <c r="H86" s="43"/>
      <c r="I86" s="35" t="s">
        <v>31</v>
      </c>
      <c r="J86" s="39" t="str">
        <f>E21</f>
        <v>KAP Atelier s.r.o.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29</v>
      </c>
      <c r="D87" s="43"/>
      <c r="E87" s="43"/>
      <c r="F87" s="30" t="str">
        <f>IF(E18="","",E18)</f>
        <v>Vyplň údaj</v>
      </c>
      <c r="G87" s="43"/>
      <c r="H87" s="43"/>
      <c r="I87" s="35" t="s">
        <v>34</v>
      </c>
      <c r="J87" s="39" t="str">
        <f>E24</f>
        <v>Jaroslav Kudláček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0"/>
      <c r="B89" s="181"/>
      <c r="C89" s="182" t="s">
        <v>126</v>
      </c>
      <c r="D89" s="183" t="s">
        <v>57</v>
      </c>
      <c r="E89" s="183" t="s">
        <v>53</v>
      </c>
      <c r="F89" s="183" t="s">
        <v>54</v>
      </c>
      <c r="G89" s="183" t="s">
        <v>127</v>
      </c>
      <c r="H89" s="183" t="s">
        <v>128</v>
      </c>
      <c r="I89" s="183" t="s">
        <v>129</v>
      </c>
      <c r="J89" s="183" t="s">
        <v>112</v>
      </c>
      <c r="K89" s="184" t="s">
        <v>130</v>
      </c>
      <c r="L89" s="185"/>
      <c r="M89" s="95" t="s">
        <v>19</v>
      </c>
      <c r="N89" s="96" t="s">
        <v>42</v>
      </c>
      <c r="O89" s="96" t="s">
        <v>131</v>
      </c>
      <c r="P89" s="96" t="s">
        <v>132</v>
      </c>
      <c r="Q89" s="96" t="s">
        <v>133</v>
      </c>
      <c r="R89" s="96" t="s">
        <v>134</v>
      </c>
      <c r="S89" s="96" t="s">
        <v>135</v>
      </c>
      <c r="T89" s="97" t="s">
        <v>136</v>
      </c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</row>
    <row r="90" s="2" customFormat="1" ht="22.8" customHeight="1">
      <c r="A90" s="41"/>
      <c r="B90" s="42"/>
      <c r="C90" s="102" t="s">
        <v>137</v>
      </c>
      <c r="D90" s="43"/>
      <c r="E90" s="43"/>
      <c r="F90" s="43"/>
      <c r="G90" s="43"/>
      <c r="H90" s="43"/>
      <c r="I90" s="43"/>
      <c r="J90" s="186">
        <f>BK90</f>
        <v>0</v>
      </c>
      <c r="K90" s="43"/>
      <c r="L90" s="47"/>
      <c r="M90" s="98"/>
      <c r="N90" s="187"/>
      <c r="O90" s="99"/>
      <c r="P90" s="188">
        <f>P91+P277</f>
        <v>0</v>
      </c>
      <c r="Q90" s="99"/>
      <c r="R90" s="188">
        <f>R91+R277</f>
        <v>52.196579079999999</v>
      </c>
      <c r="S90" s="99"/>
      <c r="T90" s="189">
        <f>T91+T277</f>
        <v>29.801999999999996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71</v>
      </c>
      <c r="AU90" s="20" t="s">
        <v>113</v>
      </c>
      <c r="BK90" s="190">
        <f>BK91+BK277</f>
        <v>0</v>
      </c>
    </row>
    <row r="91" s="12" customFormat="1" ht="25.92" customHeight="1">
      <c r="A91" s="12"/>
      <c r="B91" s="191"/>
      <c r="C91" s="192"/>
      <c r="D91" s="193" t="s">
        <v>71</v>
      </c>
      <c r="E91" s="194" t="s">
        <v>138</v>
      </c>
      <c r="F91" s="194" t="s">
        <v>139</v>
      </c>
      <c r="G91" s="192"/>
      <c r="H91" s="192"/>
      <c r="I91" s="195"/>
      <c r="J91" s="196">
        <f>BK91</f>
        <v>0</v>
      </c>
      <c r="K91" s="192"/>
      <c r="L91" s="197"/>
      <c r="M91" s="198"/>
      <c r="N91" s="199"/>
      <c r="O91" s="199"/>
      <c r="P91" s="200">
        <f>P92+P176+P186+P217+P257+P274</f>
        <v>0</v>
      </c>
      <c r="Q91" s="199"/>
      <c r="R91" s="200">
        <f>R92+R176+R186+R217+R257+R274</f>
        <v>52.196579079999999</v>
      </c>
      <c r="S91" s="199"/>
      <c r="T91" s="201">
        <f>T92+T176+T186+T217+T257+T274</f>
        <v>29.801999999999996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80</v>
      </c>
      <c r="AT91" s="203" t="s">
        <v>71</v>
      </c>
      <c r="AU91" s="203" t="s">
        <v>72</v>
      </c>
      <c r="AY91" s="202" t="s">
        <v>140</v>
      </c>
      <c r="BK91" s="204">
        <f>BK92+BK176+BK186+BK217+BK257+BK274</f>
        <v>0</v>
      </c>
    </row>
    <row r="92" s="12" customFormat="1" ht="22.8" customHeight="1">
      <c r="A92" s="12"/>
      <c r="B92" s="191"/>
      <c r="C92" s="192"/>
      <c r="D92" s="193" t="s">
        <v>71</v>
      </c>
      <c r="E92" s="205" t="s">
        <v>80</v>
      </c>
      <c r="F92" s="205" t="s">
        <v>141</v>
      </c>
      <c r="G92" s="192"/>
      <c r="H92" s="192"/>
      <c r="I92" s="195"/>
      <c r="J92" s="206">
        <f>BK92</f>
        <v>0</v>
      </c>
      <c r="K92" s="192"/>
      <c r="L92" s="197"/>
      <c r="M92" s="198"/>
      <c r="N92" s="199"/>
      <c r="O92" s="199"/>
      <c r="P92" s="200">
        <f>SUM(P93:P175)</f>
        <v>0</v>
      </c>
      <c r="Q92" s="199"/>
      <c r="R92" s="200">
        <f>SUM(R93:R175)</f>
        <v>38.332100000000004</v>
      </c>
      <c r="S92" s="199"/>
      <c r="T92" s="201">
        <f>SUM(T93:T175)</f>
        <v>29.801999999999996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80</v>
      </c>
      <c r="AT92" s="203" t="s">
        <v>71</v>
      </c>
      <c r="AU92" s="203" t="s">
        <v>80</v>
      </c>
      <c r="AY92" s="202" t="s">
        <v>140</v>
      </c>
      <c r="BK92" s="204">
        <f>SUM(BK93:BK175)</f>
        <v>0</v>
      </c>
    </row>
    <row r="93" s="2" customFormat="1" ht="37.8" customHeight="1">
      <c r="A93" s="41"/>
      <c r="B93" s="42"/>
      <c r="C93" s="207" t="s">
        <v>80</v>
      </c>
      <c r="D93" s="207" t="s">
        <v>142</v>
      </c>
      <c r="E93" s="208" t="s">
        <v>1152</v>
      </c>
      <c r="F93" s="209" t="s">
        <v>1153</v>
      </c>
      <c r="G93" s="210" t="s">
        <v>145</v>
      </c>
      <c r="H93" s="211">
        <v>21.899999999999999</v>
      </c>
      <c r="I93" s="212"/>
      <c r="J93" s="213">
        <f>ROUND(I93*H93,2)</f>
        <v>0</v>
      </c>
      <c r="K93" s="209" t="s">
        <v>146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0.44</v>
      </c>
      <c r="T93" s="217">
        <f>S93*H93</f>
        <v>9.6359999999999992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147</v>
      </c>
      <c r="AT93" s="218" t="s">
        <v>142</v>
      </c>
      <c r="AU93" s="218" t="s">
        <v>82</v>
      </c>
      <c r="AY93" s="20" t="s">
        <v>140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80</v>
      </c>
      <c r="BK93" s="219">
        <f>ROUND(I93*H93,2)</f>
        <v>0</v>
      </c>
      <c r="BL93" s="20" t="s">
        <v>147</v>
      </c>
      <c r="BM93" s="218" t="s">
        <v>1154</v>
      </c>
    </row>
    <row r="94" s="2" customFormat="1">
      <c r="A94" s="41"/>
      <c r="B94" s="42"/>
      <c r="C94" s="43"/>
      <c r="D94" s="220" t="s">
        <v>149</v>
      </c>
      <c r="E94" s="43"/>
      <c r="F94" s="221" t="s">
        <v>1155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149</v>
      </c>
      <c r="AU94" s="20" t="s">
        <v>82</v>
      </c>
    </row>
    <row r="95" s="13" customFormat="1">
      <c r="A95" s="13"/>
      <c r="B95" s="225"/>
      <c r="C95" s="226"/>
      <c r="D95" s="227" t="s">
        <v>155</v>
      </c>
      <c r="E95" s="228" t="s">
        <v>19</v>
      </c>
      <c r="F95" s="229" t="s">
        <v>156</v>
      </c>
      <c r="G95" s="226"/>
      <c r="H95" s="228" t="s">
        <v>19</v>
      </c>
      <c r="I95" s="230"/>
      <c r="J95" s="226"/>
      <c r="K95" s="226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155</v>
      </c>
      <c r="AU95" s="235" t="s">
        <v>82</v>
      </c>
      <c r="AV95" s="13" t="s">
        <v>80</v>
      </c>
      <c r="AW95" s="13" t="s">
        <v>33</v>
      </c>
      <c r="AX95" s="13" t="s">
        <v>72</v>
      </c>
      <c r="AY95" s="235" t="s">
        <v>140</v>
      </c>
    </row>
    <row r="96" s="14" customFormat="1">
      <c r="A96" s="14"/>
      <c r="B96" s="236"/>
      <c r="C96" s="237"/>
      <c r="D96" s="227" t="s">
        <v>155</v>
      </c>
      <c r="E96" s="238" t="s">
        <v>19</v>
      </c>
      <c r="F96" s="239" t="s">
        <v>1156</v>
      </c>
      <c r="G96" s="237"/>
      <c r="H96" s="240">
        <v>21.899999999999999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155</v>
      </c>
      <c r="AU96" s="246" t="s">
        <v>82</v>
      </c>
      <c r="AV96" s="14" t="s">
        <v>82</v>
      </c>
      <c r="AW96" s="14" t="s">
        <v>33</v>
      </c>
      <c r="AX96" s="14" t="s">
        <v>80</v>
      </c>
      <c r="AY96" s="246" t="s">
        <v>140</v>
      </c>
    </row>
    <row r="97" s="2" customFormat="1" ht="33" customHeight="1">
      <c r="A97" s="41"/>
      <c r="B97" s="42"/>
      <c r="C97" s="207" t="s">
        <v>82</v>
      </c>
      <c r="D97" s="207" t="s">
        <v>142</v>
      </c>
      <c r="E97" s="208" t="s">
        <v>165</v>
      </c>
      <c r="F97" s="209" t="s">
        <v>166</v>
      </c>
      <c r="G97" s="210" t="s">
        <v>145</v>
      </c>
      <c r="H97" s="211">
        <v>21.899999999999999</v>
      </c>
      <c r="I97" s="212"/>
      <c r="J97" s="213">
        <f>ROUND(I97*H97,2)</f>
        <v>0</v>
      </c>
      <c r="K97" s="209" t="s">
        <v>146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0.625</v>
      </c>
      <c r="T97" s="217">
        <f>S97*H97</f>
        <v>13.6875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147</v>
      </c>
      <c r="AT97" s="218" t="s">
        <v>142</v>
      </c>
      <c r="AU97" s="218" t="s">
        <v>82</v>
      </c>
      <c r="AY97" s="20" t="s">
        <v>140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80</v>
      </c>
      <c r="BK97" s="219">
        <f>ROUND(I97*H97,2)</f>
        <v>0</v>
      </c>
      <c r="BL97" s="20" t="s">
        <v>147</v>
      </c>
      <c r="BM97" s="218" t="s">
        <v>1157</v>
      </c>
    </row>
    <row r="98" s="2" customFormat="1">
      <c r="A98" s="41"/>
      <c r="B98" s="42"/>
      <c r="C98" s="43"/>
      <c r="D98" s="220" t="s">
        <v>149</v>
      </c>
      <c r="E98" s="43"/>
      <c r="F98" s="221" t="s">
        <v>168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149</v>
      </c>
      <c r="AU98" s="20" t="s">
        <v>82</v>
      </c>
    </row>
    <row r="99" s="2" customFormat="1" ht="33" customHeight="1">
      <c r="A99" s="41"/>
      <c r="B99" s="42"/>
      <c r="C99" s="207" t="s">
        <v>158</v>
      </c>
      <c r="D99" s="207" t="s">
        <v>142</v>
      </c>
      <c r="E99" s="208" t="s">
        <v>1158</v>
      </c>
      <c r="F99" s="209" t="s">
        <v>1159</v>
      </c>
      <c r="G99" s="210" t="s">
        <v>145</v>
      </c>
      <c r="H99" s="211">
        <v>21.899999999999999</v>
      </c>
      <c r="I99" s="212"/>
      <c r="J99" s="213">
        <f>ROUND(I99*H99,2)</f>
        <v>0</v>
      </c>
      <c r="K99" s="209" t="s">
        <v>146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0.22</v>
      </c>
      <c r="T99" s="217">
        <f>S99*H99</f>
        <v>4.8179999999999996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147</v>
      </c>
      <c r="AT99" s="218" t="s">
        <v>142</v>
      </c>
      <c r="AU99" s="218" t="s">
        <v>82</v>
      </c>
      <c r="AY99" s="20" t="s">
        <v>140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80</v>
      </c>
      <c r="BK99" s="219">
        <f>ROUND(I99*H99,2)</f>
        <v>0</v>
      </c>
      <c r="BL99" s="20" t="s">
        <v>147</v>
      </c>
      <c r="BM99" s="218" t="s">
        <v>1160</v>
      </c>
    </row>
    <row r="100" s="2" customFormat="1">
      <c r="A100" s="41"/>
      <c r="B100" s="42"/>
      <c r="C100" s="43"/>
      <c r="D100" s="220" t="s">
        <v>149</v>
      </c>
      <c r="E100" s="43"/>
      <c r="F100" s="221" t="s">
        <v>1161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149</v>
      </c>
      <c r="AU100" s="20" t="s">
        <v>82</v>
      </c>
    </row>
    <row r="101" s="13" customFormat="1">
      <c r="A101" s="13"/>
      <c r="B101" s="225"/>
      <c r="C101" s="226"/>
      <c r="D101" s="227" t="s">
        <v>155</v>
      </c>
      <c r="E101" s="228" t="s">
        <v>19</v>
      </c>
      <c r="F101" s="229" t="s">
        <v>156</v>
      </c>
      <c r="G101" s="226"/>
      <c r="H101" s="228" t="s">
        <v>19</v>
      </c>
      <c r="I101" s="230"/>
      <c r="J101" s="226"/>
      <c r="K101" s="226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155</v>
      </c>
      <c r="AU101" s="235" t="s">
        <v>82</v>
      </c>
      <c r="AV101" s="13" t="s">
        <v>80</v>
      </c>
      <c r="AW101" s="13" t="s">
        <v>33</v>
      </c>
      <c r="AX101" s="13" t="s">
        <v>72</v>
      </c>
      <c r="AY101" s="235" t="s">
        <v>140</v>
      </c>
    </row>
    <row r="102" s="14" customFormat="1">
      <c r="A102" s="14"/>
      <c r="B102" s="236"/>
      <c r="C102" s="237"/>
      <c r="D102" s="227" t="s">
        <v>155</v>
      </c>
      <c r="E102" s="238" t="s">
        <v>19</v>
      </c>
      <c r="F102" s="239" t="s">
        <v>1156</v>
      </c>
      <c r="G102" s="237"/>
      <c r="H102" s="240">
        <v>21.899999999999999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155</v>
      </c>
      <c r="AU102" s="246" t="s">
        <v>82</v>
      </c>
      <c r="AV102" s="14" t="s">
        <v>82</v>
      </c>
      <c r="AW102" s="14" t="s">
        <v>33</v>
      </c>
      <c r="AX102" s="14" t="s">
        <v>80</v>
      </c>
      <c r="AY102" s="246" t="s">
        <v>140</v>
      </c>
    </row>
    <row r="103" s="2" customFormat="1" ht="24.15" customHeight="1">
      <c r="A103" s="41"/>
      <c r="B103" s="42"/>
      <c r="C103" s="207" t="s">
        <v>147</v>
      </c>
      <c r="D103" s="207" t="s">
        <v>142</v>
      </c>
      <c r="E103" s="208" t="s">
        <v>170</v>
      </c>
      <c r="F103" s="209" t="s">
        <v>171</v>
      </c>
      <c r="G103" s="210" t="s">
        <v>172</v>
      </c>
      <c r="H103" s="211">
        <v>8.0999999999999996</v>
      </c>
      <c r="I103" s="212"/>
      <c r="J103" s="213">
        <f>ROUND(I103*H103,2)</f>
        <v>0</v>
      </c>
      <c r="K103" s="209" t="s">
        <v>146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0.20499999999999999</v>
      </c>
      <c r="T103" s="217">
        <f>S103*H103</f>
        <v>1.6604999999999999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147</v>
      </c>
      <c r="AT103" s="218" t="s">
        <v>142</v>
      </c>
      <c r="AU103" s="218" t="s">
        <v>82</v>
      </c>
      <c r="AY103" s="20" t="s">
        <v>140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80</v>
      </c>
      <c r="BK103" s="219">
        <f>ROUND(I103*H103,2)</f>
        <v>0</v>
      </c>
      <c r="BL103" s="20" t="s">
        <v>147</v>
      </c>
      <c r="BM103" s="218" t="s">
        <v>1162</v>
      </c>
    </row>
    <row r="104" s="2" customFormat="1">
      <c r="A104" s="41"/>
      <c r="B104" s="42"/>
      <c r="C104" s="43"/>
      <c r="D104" s="220" t="s">
        <v>149</v>
      </c>
      <c r="E104" s="43"/>
      <c r="F104" s="221" t="s">
        <v>174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149</v>
      </c>
      <c r="AU104" s="20" t="s">
        <v>82</v>
      </c>
    </row>
    <row r="105" s="14" customFormat="1">
      <c r="A105" s="14"/>
      <c r="B105" s="236"/>
      <c r="C105" s="237"/>
      <c r="D105" s="227" t="s">
        <v>155</v>
      </c>
      <c r="E105" s="238" t="s">
        <v>19</v>
      </c>
      <c r="F105" s="239" t="s">
        <v>1163</v>
      </c>
      <c r="G105" s="237"/>
      <c r="H105" s="240">
        <v>8.0999999999999996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155</v>
      </c>
      <c r="AU105" s="246" t="s">
        <v>82</v>
      </c>
      <c r="AV105" s="14" t="s">
        <v>82</v>
      </c>
      <c r="AW105" s="14" t="s">
        <v>33</v>
      </c>
      <c r="AX105" s="14" t="s">
        <v>80</v>
      </c>
      <c r="AY105" s="246" t="s">
        <v>140</v>
      </c>
    </row>
    <row r="106" s="2" customFormat="1" ht="16.5" customHeight="1">
      <c r="A106" s="41"/>
      <c r="B106" s="42"/>
      <c r="C106" s="207" t="s">
        <v>169</v>
      </c>
      <c r="D106" s="207" t="s">
        <v>142</v>
      </c>
      <c r="E106" s="208" t="s">
        <v>580</v>
      </c>
      <c r="F106" s="209" t="s">
        <v>581</v>
      </c>
      <c r="G106" s="210" t="s">
        <v>145</v>
      </c>
      <c r="H106" s="211">
        <v>10</v>
      </c>
      <c r="I106" s="212"/>
      <c r="J106" s="213">
        <f>ROUND(I106*H106,2)</f>
        <v>0</v>
      </c>
      <c r="K106" s="209" t="s">
        <v>146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147</v>
      </c>
      <c r="AT106" s="218" t="s">
        <v>142</v>
      </c>
      <c r="AU106" s="218" t="s">
        <v>82</v>
      </c>
      <c r="AY106" s="20" t="s">
        <v>140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80</v>
      </c>
      <c r="BK106" s="219">
        <f>ROUND(I106*H106,2)</f>
        <v>0</v>
      </c>
      <c r="BL106" s="20" t="s">
        <v>147</v>
      </c>
      <c r="BM106" s="218" t="s">
        <v>1164</v>
      </c>
    </row>
    <row r="107" s="2" customFormat="1">
      <c r="A107" s="41"/>
      <c r="B107" s="42"/>
      <c r="C107" s="43"/>
      <c r="D107" s="220" t="s">
        <v>149</v>
      </c>
      <c r="E107" s="43"/>
      <c r="F107" s="221" t="s">
        <v>583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149</v>
      </c>
      <c r="AU107" s="20" t="s">
        <v>82</v>
      </c>
    </row>
    <row r="108" s="14" customFormat="1">
      <c r="A108" s="14"/>
      <c r="B108" s="236"/>
      <c r="C108" s="237"/>
      <c r="D108" s="227" t="s">
        <v>155</v>
      </c>
      <c r="E108" s="238" t="s">
        <v>19</v>
      </c>
      <c r="F108" s="239" t="s">
        <v>211</v>
      </c>
      <c r="G108" s="237"/>
      <c r="H108" s="240">
        <v>10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155</v>
      </c>
      <c r="AU108" s="246" t="s">
        <v>82</v>
      </c>
      <c r="AV108" s="14" t="s">
        <v>82</v>
      </c>
      <c r="AW108" s="14" t="s">
        <v>33</v>
      </c>
      <c r="AX108" s="14" t="s">
        <v>80</v>
      </c>
      <c r="AY108" s="246" t="s">
        <v>140</v>
      </c>
    </row>
    <row r="109" s="2" customFormat="1" ht="16.5" customHeight="1">
      <c r="A109" s="41"/>
      <c r="B109" s="42"/>
      <c r="C109" s="207" t="s">
        <v>176</v>
      </c>
      <c r="D109" s="207" t="s">
        <v>142</v>
      </c>
      <c r="E109" s="208" t="s">
        <v>850</v>
      </c>
      <c r="F109" s="209" t="s">
        <v>851</v>
      </c>
      <c r="G109" s="210" t="s">
        <v>185</v>
      </c>
      <c r="H109" s="211">
        <v>12.4</v>
      </c>
      <c r="I109" s="212"/>
      <c r="J109" s="213">
        <f>ROUND(I109*H109,2)</f>
        <v>0</v>
      </c>
      <c r="K109" s="209" t="s">
        <v>146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147</v>
      </c>
      <c r="AT109" s="218" t="s">
        <v>142</v>
      </c>
      <c r="AU109" s="218" t="s">
        <v>82</v>
      </c>
      <c r="AY109" s="20" t="s">
        <v>140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80</v>
      </c>
      <c r="BK109" s="219">
        <f>ROUND(I109*H109,2)</f>
        <v>0</v>
      </c>
      <c r="BL109" s="20" t="s">
        <v>147</v>
      </c>
      <c r="BM109" s="218" t="s">
        <v>1165</v>
      </c>
    </row>
    <row r="110" s="2" customFormat="1">
      <c r="A110" s="41"/>
      <c r="B110" s="42"/>
      <c r="C110" s="43"/>
      <c r="D110" s="220" t="s">
        <v>149</v>
      </c>
      <c r="E110" s="43"/>
      <c r="F110" s="221" t="s">
        <v>853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149</v>
      </c>
      <c r="AU110" s="20" t="s">
        <v>82</v>
      </c>
    </row>
    <row r="111" s="13" customFormat="1">
      <c r="A111" s="13"/>
      <c r="B111" s="225"/>
      <c r="C111" s="226"/>
      <c r="D111" s="227" t="s">
        <v>155</v>
      </c>
      <c r="E111" s="228" t="s">
        <v>19</v>
      </c>
      <c r="F111" s="229" t="s">
        <v>190</v>
      </c>
      <c r="G111" s="226"/>
      <c r="H111" s="228" t="s">
        <v>19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155</v>
      </c>
      <c r="AU111" s="235" t="s">
        <v>82</v>
      </c>
      <c r="AV111" s="13" t="s">
        <v>80</v>
      </c>
      <c r="AW111" s="13" t="s">
        <v>33</v>
      </c>
      <c r="AX111" s="13" t="s">
        <v>72</v>
      </c>
      <c r="AY111" s="235" t="s">
        <v>140</v>
      </c>
    </row>
    <row r="112" s="14" customFormat="1">
      <c r="A112" s="14"/>
      <c r="B112" s="236"/>
      <c r="C112" s="237"/>
      <c r="D112" s="227" t="s">
        <v>155</v>
      </c>
      <c r="E112" s="238" t="s">
        <v>19</v>
      </c>
      <c r="F112" s="239" t="s">
        <v>1166</v>
      </c>
      <c r="G112" s="237"/>
      <c r="H112" s="240">
        <v>1.05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155</v>
      </c>
      <c r="AU112" s="246" t="s">
        <v>82</v>
      </c>
      <c r="AV112" s="14" t="s">
        <v>82</v>
      </c>
      <c r="AW112" s="14" t="s">
        <v>33</v>
      </c>
      <c r="AX112" s="14" t="s">
        <v>72</v>
      </c>
      <c r="AY112" s="246" t="s">
        <v>140</v>
      </c>
    </row>
    <row r="113" s="13" customFormat="1">
      <c r="A113" s="13"/>
      <c r="B113" s="225"/>
      <c r="C113" s="226"/>
      <c r="D113" s="227" t="s">
        <v>155</v>
      </c>
      <c r="E113" s="228" t="s">
        <v>19</v>
      </c>
      <c r="F113" s="229" t="s">
        <v>1167</v>
      </c>
      <c r="G113" s="226"/>
      <c r="H113" s="228" t="s">
        <v>19</v>
      </c>
      <c r="I113" s="230"/>
      <c r="J113" s="226"/>
      <c r="K113" s="226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155</v>
      </c>
      <c r="AU113" s="235" t="s">
        <v>82</v>
      </c>
      <c r="AV113" s="13" t="s">
        <v>80</v>
      </c>
      <c r="AW113" s="13" t="s">
        <v>33</v>
      </c>
      <c r="AX113" s="13" t="s">
        <v>72</v>
      </c>
      <c r="AY113" s="235" t="s">
        <v>140</v>
      </c>
    </row>
    <row r="114" s="13" customFormat="1">
      <c r="A114" s="13"/>
      <c r="B114" s="225"/>
      <c r="C114" s="226"/>
      <c r="D114" s="227" t="s">
        <v>155</v>
      </c>
      <c r="E114" s="228" t="s">
        <v>19</v>
      </c>
      <c r="F114" s="229" t="s">
        <v>190</v>
      </c>
      <c r="G114" s="226"/>
      <c r="H114" s="228" t="s">
        <v>19</v>
      </c>
      <c r="I114" s="230"/>
      <c r="J114" s="226"/>
      <c r="K114" s="226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155</v>
      </c>
      <c r="AU114" s="235" t="s">
        <v>82</v>
      </c>
      <c r="AV114" s="13" t="s">
        <v>80</v>
      </c>
      <c r="AW114" s="13" t="s">
        <v>33</v>
      </c>
      <c r="AX114" s="13" t="s">
        <v>72</v>
      </c>
      <c r="AY114" s="235" t="s">
        <v>140</v>
      </c>
    </row>
    <row r="115" s="14" customFormat="1">
      <c r="A115" s="14"/>
      <c r="B115" s="236"/>
      <c r="C115" s="237"/>
      <c r="D115" s="227" t="s">
        <v>155</v>
      </c>
      <c r="E115" s="238" t="s">
        <v>19</v>
      </c>
      <c r="F115" s="239" t="s">
        <v>1168</v>
      </c>
      <c r="G115" s="237"/>
      <c r="H115" s="240">
        <v>2.1000000000000001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155</v>
      </c>
      <c r="AU115" s="246" t="s">
        <v>82</v>
      </c>
      <c r="AV115" s="14" t="s">
        <v>82</v>
      </c>
      <c r="AW115" s="14" t="s">
        <v>33</v>
      </c>
      <c r="AX115" s="14" t="s">
        <v>72</v>
      </c>
      <c r="AY115" s="246" t="s">
        <v>140</v>
      </c>
    </row>
    <row r="116" s="13" customFormat="1">
      <c r="A116" s="13"/>
      <c r="B116" s="225"/>
      <c r="C116" s="226"/>
      <c r="D116" s="227" t="s">
        <v>155</v>
      </c>
      <c r="E116" s="228" t="s">
        <v>19</v>
      </c>
      <c r="F116" s="229" t="s">
        <v>195</v>
      </c>
      <c r="G116" s="226"/>
      <c r="H116" s="228" t="s">
        <v>19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155</v>
      </c>
      <c r="AU116" s="235" t="s">
        <v>82</v>
      </c>
      <c r="AV116" s="13" t="s">
        <v>80</v>
      </c>
      <c r="AW116" s="13" t="s">
        <v>33</v>
      </c>
      <c r="AX116" s="13" t="s">
        <v>72</v>
      </c>
      <c r="AY116" s="235" t="s">
        <v>140</v>
      </c>
    </row>
    <row r="117" s="14" customFormat="1">
      <c r="A117" s="14"/>
      <c r="B117" s="236"/>
      <c r="C117" s="237"/>
      <c r="D117" s="227" t="s">
        <v>155</v>
      </c>
      <c r="E117" s="238" t="s">
        <v>19</v>
      </c>
      <c r="F117" s="239" t="s">
        <v>1169</v>
      </c>
      <c r="G117" s="237"/>
      <c r="H117" s="240">
        <v>9.25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155</v>
      </c>
      <c r="AU117" s="246" t="s">
        <v>82</v>
      </c>
      <c r="AV117" s="14" t="s">
        <v>82</v>
      </c>
      <c r="AW117" s="14" t="s">
        <v>33</v>
      </c>
      <c r="AX117" s="14" t="s">
        <v>72</v>
      </c>
      <c r="AY117" s="246" t="s">
        <v>140</v>
      </c>
    </row>
    <row r="118" s="15" customFormat="1">
      <c r="A118" s="15"/>
      <c r="B118" s="247"/>
      <c r="C118" s="248"/>
      <c r="D118" s="227" t="s">
        <v>155</v>
      </c>
      <c r="E118" s="249" t="s">
        <v>19</v>
      </c>
      <c r="F118" s="250" t="s">
        <v>197</v>
      </c>
      <c r="G118" s="248"/>
      <c r="H118" s="251">
        <v>12.4</v>
      </c>
      <c r="I118" s="252"/>
      <c r="J118" s="248"/>
      <c r="K118" s="248"/>
      <c r="L118" s="253"/>
      <c r="M118" s="254"/>
      <c r="N118" s="255"/>
      <c r="O118" s="255"/>
      <c r="P118" s="255"/>
      <c r="Q118" s="255"/>
      <c r="R118" s="255"/>
      <c r="S118" s="255"/>
      <c r="T118" s="25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7" t="s">
        <v>155</v>
      </c>
      <c r="AU118" s="257" t="s">
        <v>82</v>
      </c>
      <c r="AV118" s="15" t="s">
        <v>147</v>
      </c>
      <c r="AW118" s="15" t="s">
        <v>33</v>
      </c>
      <c r="AX118" s="15" t="s">
        <v>80</v>
      </c>
      <c r="AY118" s="257" t="s">
        <v>140</v>
      </c>
    </row>
    <row r="119" s="2" customFormat="1" ht="24.15" customHeight="1">
      <c r="A119" s="41"/>
      <c r="B119" s="42"/>
      <c r="C119" s="207" t="s">
        <v>182</v>
      </c>
      <c r="D119" s="207" t="s">
        <v>142</v>
      </c>
      <c r="E119" s="208" t="s">
        <v>206</v>
      </c>
      <c r="F119" s="209" t="s">
        <v>207</v>
      </c>
      <c r="G119" s="210" t="s">
        <v>185</v>
      </c>
      <c r="H119" s="211">
        <v>28.314</v>
      </c>
      <c r="I119" s="212"/>
      <c r="J119" s="213">
        <f>ROUND(I119*H119,2)</f>
        <v>0</v>
      </c>
      <c r="K119" s="209" t="s">
        <v>146</v>
      </c>
      <c r="L119" s="47"/>
      <c r="M119" s="214" t="s">
        <v>19</v>
      </c>
      <c r="N119" s="215" t="s">
        <v>43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147</v>
      </c>
      <c r="AT119" s="218" t="s">
        <v>142</v>
      </c>
      <c r="AU119" s="218" t="s">
        <v>82</v>
      </c>
      <c r="AY119" s="20" t="s">
        <v>140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80</v>
      </c>
      <c r="BK119" s="219">
        <f>ROUND(I119*H119,2)</f>
        <v>0</v>
      </c>
      <c r="BL119" s="20" t="s">
        <v>147</v>
      </c>
      <c r="BM119" s="218" t="s">
        <v>1170</v>
      </c>
    </row>
    <row r="120" s="2" customFormat="1">
      <c r="A120" s="41"/>
      <c r="B120" s="42"/>
      <c r="C120" s="43"/>
      <c r="D120" s="220" t="s">
        <v>149</v>
      </c>
      <c r="E120" s="43"/>
      <c r="F120" s="221" t="s">
        <v>209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149</v>
      </c>
      <c r="AU120" s="20" t="s">
        <v>82</v>
      </c>
    </row>
    <row r="121" s="14" customFormat="1">
      <c r="A121" s="14"/>
      <c r="B121" s="236"/>
      <c r="C121" s="237"/>
      <c r="D121" s="227" t="s">
        <v>155</v>
      </c>
      <c r="E121" s="238" t="s">
        <v>19</v>
      </c>
      <c r="F121" s="239" t="s">
        <v>1171</v>
      </c>
      <c r="G121" s="237"/>
      <c r="H121" s="240">
        <v>28.314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155</v>
      </c>
      <c r="AU121" s="246" t="s">
        <v>82</v>
      </c>
      <c r="AV121" s="14" t="s">
        <v>82</v>
      </c>
      <c r="AW121" s="14" t="s">
        <v>33</v>
      </c>
      <c r="AX121" s="14" t="s">
        <v>80</v>
      </c>
      <c r="AY121" s="246" t="s">
        <v>140</v>
      </c>
    </row>
    <row r="122" s="2" customFormat="1" ht="37.8" customHeight="1">
      <c r="A122" s="41"/>
      <c r="B122" s="42"/>
      <c r="C122" s="207" t="s">
        <v>198</v>
      </c>
      <c r="D122" s="207" t="s">
        <v>142</v>
      </c>
      <c r="E122" s="208" t="s">
        <v>212</v>
      </c>
      <c r="F122" s="209" t="s">
        <v>213</v>
      </c>
      <c r="G122" s="210" t="s">
        <v>185</v>
      </c>
      <c r="H122" s="211">
        <v>42.713999999999999</v>
      </c>
      <c r="I122" s="212"/>
      <c r="J122" s="213">
        <f>ROUND(I122*H122,2)</f>
        <v>0</v>
      </c>
      <c r="K122" s="209" t="s">
        <v>146</v>
      </c>
      <c r="L122" s="47"/>
      <c r="M122" s="214" t="s">
        <v>19</v>
      </c>
      <c r="N122" s="215" t="s">
        <v>43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147</v>
      </c>
      <c r="AT122" s="218" t="s">
        <v>142</v>
      </c>
      <c r="AU122" s="218" t="s">
        <v>82</v>
      </c>
      <c r="AY122" s="20" t="s">
        <v>140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80</v>
      </c>
      <c r="BK122" s="219">
        <f>ROUND(I122*H122,2)</f>
        <v>0</v>
      </c>
      <c r="BL122" s="20" t="s">
        <v>147</v>
      </c>
      <c r="BM122" s="218" t="s">
        <v>1172</v>
      </c>
    </row>
    <row r="123" s="2" customFormat="1">
      <c r="A123" s="41"/>
      <c r="B123" s="42"/>
      <c r="C123" s="43"/>
      <c r="D123" s="220" t="s">
        <v>149</v>
      </c>
      <c r="E123" s="43"/>
      <c r="F123" s="221" t="s">
        <v>215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149</v>
      </c>
      <c r="AU123" s="20" t="s">
        <v>82</v>
      </c>
    </row>
    <row r="124" s="14" customFormat="1">
      <c r="A124" s="14"/>
      <c r="B124" s="236"/>
      <c r="C124" s="237"/>
      <c r="D124" s="227" t="s">
        <v>155</v>
      </c>
      <c r="E124" s="238" t="s">
        <v>19</v>
      </c>
      <c r="F124" s="239" t="s">
        <v>1173</v>
      </c>
      <c r="G124" s="237"/>
      <c r="H124" s="240">
        <v>2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155</v>
      </c>
      <c r="AU124" s="246" t="s">
        <v>82</v>
      </c>
      <c r="AV124" s="14" t="s">
        <v>82</v>
      </c>
      <c r="AW124" s="14" t="s">
        <v>33</v>
      </c>
      <c r="AX124" s="14" t="s">
        <v>72</v>
      </c>
      <c r="AY124" s="246" t="s">
        <v>140</v>
      </c>
    </row>
    <row r="125" s="14" customFormat="1">
      <c r="A125" s="14"/>
      <c r="B125" s="236"/>
      <c r="C125" s="237"/>
      <c r="D125" s="227" t="s">
        <v>155</v>
      </c>
      <c r="E125" s="238" t="s">
        <v>19</v>
      </c>
      <c r="F125" s="239" t="s">
        <v>1174</v>
      </c>
      <c r="G125" s="237"/>
      <c r="H125" s="240">
        <v>12.4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155</v>
      </c>
      <c r="AU125" s="246" t="s">
        <v>82</v>
      </c>
      <c r="AV125" s="14" t="s">
        <v>82</v>
      </c>
      <c r="AW125" s="14" t="s">
        <v>33</v>
      </c>
      <c r="AX125" s="14" t="s">
        <v>72</v>
      </c>
      <c r="AY125" s="246" t="s">
        <v>140</v>
      </c>
    </row>
    <row r="126" s="14" customFormat="1">
      <c r="A126" s="14"/>
      <c r="B126" s="236"/>
      <c r="C126" s="237"/>
      <c r="D126" s="227" t="s">
        <v>155</v>
      </c>
      <c r="E126" s="238" t="s">
        <v>19</v>
      </c>
      <c r="F126" s="239" t="s">
        <v>1175</v>
      </c>
      <c r="G126" s="237"/>
      <c r="H126" s="240">
        <v>28.314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155</v>
      </c>
      <c r="AU126" s="246" t="s">
        <v>82</v>
      </c>
      <c r="AV126" s="14" t="s">
        <v>82</v>
      </c>
      <c r="AW126" s="14" t="s">
        <v>33</v>
      </c>
      <c r="AX126" s="14" t="s">
        <v>72</v>
      </c>
      <c r="AY126" s="246" t="s">
        <v>140</v>
      </c>
    </row>
    <row r="127" s="15" customFormat="1">
      <c r="A127" s="15"/>
      <c r="B127" s="247"/>
      <c r="C127" s="248"/>
      <c r="D127" s="227" t="s">
        <v>155</v>
      </c>
      <c r="E127" s="249" t="s">
        <v>19</v>
      </c>
      <c r="F127" s="250" t="s">
        <v>197</v>
      </c>
      <c r="G127" s="248"/>
      <c r="H127" s="251">
        <v>42.713999999999999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7" t="s">
        <v>155</v>
      </c>
      <c r="AU127" s="257" t="s">
        <v>82</v>
      </c>
      <c r="AV127" s="15" t="s">
        <v>147</v>
      </c>
      <c r="AW127" s="15" t="s">
        <v>33</v>
      </c>
      <c r="AX127" s="15" t="s">
        <v>80</v>
      </c>
      <c r="AY127" s="257" t="s">
        <v>140</v>
      </c>
    </row>
    <row r="128" s="2" customFormat="1" ht="37.8" customHeight="1">
      <c r="A128" s="41"/>
      <c r="B128" s="42"/>
      <c r="C128" s="207" t="s">
        <v>205</v>
      </c>
      <c r="D128" s="207" t="s">
        <v>142</v>
      </c>
      <c r="E128" s="208" t="s">
        <v>221</v>
      </c>
      <c r="F128" s="209" t="s">
        <v>222</v>
      </c>
      <c r="G128" s="210" t="s">
        <v>185</v>
      </c>
      <c r="H128" s="211">
        <v>213.56999999999999</v>
      </c>
      <c r="I128" s="212"/>
      <c r="J128" s="213">
        <f>ROUND(I128*H128,2)</f>
        <v>0</v>
      </c>
      <c r="K128" s="209" t="s">
        <v>146</v>
      </c>
      <c r="L128" s="47"/>
      <c r="M128" s="214" t="s">
        <v>19</v>
      </c>
      <c r="N128" s="215" t="s">
        <v>43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147</v>
      </c>
      <c r="AT128" s="218" t="s">
        <v>142</v>
      </c>
      <c r="AU128" s="218" t="s">
        <v>82</v>
      </c>
      <c r="AY128" s="20" t="s">
        <v>140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80</v>
      </c>
      <c r="BK128" s="219">
        <f>ROUND(I128*H128,2)</f>
        <v>0</v>
      </c>
      <c r="BL128" s="20" t="s">
        <v>147</v>
      </c>
      <c r="BM128" s="218" t="s">
        <v>1176</v>
      </c>
    </row>
    <row r="129" s="2" customFormat="1">
      <c r="A129" s="41"/>
      <c r="B129" s="42"/>
      <c r="C129" s="43"/>
      <c r="D129" s="220" t="s">
        <v>149</v>
      </c>
      <c r="E129" s="43"/>
      <c r="F129" s="221" t="s">
        <v>224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149</v>
      </c>
      <c r="AU129" s="20" t="s">
        <v>82</v>
      </c>
    </row>
    <row r="130" s="14" customFormat="1">
      <c r="A130" s="14"/>
      <c r="B130" s="236"/>
      <c r="C130" s="237"/>
      <c r="D130" s="227" t="s">
        <v>155</v>
      </c>
      <c r="E130" s="238" t="s">
        <v>19</v>
      </c>
      <c r="F130" s="239" t="s">
        <v>1177</v>
      </c>
      <c r="G130" s="237"/>
      <c r="H130" s="240">
        <v>213.56999999999999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155</v>
      </c>
      <c r="AU130" s="246" t="s">
        <v>82</v>
      </c>
      <c r="AV130" s="14" t="s">
        <v>82</v>
      </c>
      <c r="AW130" s="14" t="s">
        <v>33</v>
      </c>
      <c r="AX130" s="14" t="s">
        <v>80</v>
      </c>
      <c r="AY130" s="246" t="s">
        <v>140</v>
      </c>
    </row>
    <row r="131" s="2" customFormat="1" ht="24.15" customHeight="1">
      <c r="A131" s="41"/>
      <c r="B131" s="42"/>
      <c r="C131" s="207" t="s">
        <v>211</v>
      </c>
      <c r="D131" s="207" t="s">
        <v>142</v>
      </c>
      <c r="E131" s="208" t="s">
        <v>605</v>
      </c>
      <c r="F131" s="209" t="s">
        <v>606</v>
      </c>
      <c r="G131" s="210" t="s">
        <v>185</v>
      </c>
      <c r="H131" s="211">
        <v>42.713999999999999</v>
      </c>
      <c r="I131" s="212"/>
      <c r="J131" s="213">
        <f>ROUND(I131*H131,2)</f>
        <v>0</v>
      </c>
      <c r="K131" s="209" t="s">
        <v>146</v>
      </c>
      <c r="L131" s="47"/>
      <c r="M131" s="214" t="s">
        <v>19</v>
      </c>
      <c r="N131" s="215" t="s">
        <v>43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147</v>
      </c>
      <c r="AT131" s="218" t="s">
        <v>142</v>
      </c>
      <c r="AU131" s="218" t="s">
        <v>82</v>
      </c>
      <c r="AY131" s="20" t="s">
        <v>140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80</v>
      </c>
      <c r="BK131" s="219">
        <f>ROUND(I131*H131,2)</f>
        <v>0</v>
      </c>
      <c r="BL131" s="20" t="s">
        <v>147</v>
      </c>
      <c r="BM131" s="218" t="s">
        <v>1178</v>
      </c>
    </row>
    <row r="132" s="2" customFormat="1">
      <c r="A132" s="41"/>
      <c r="B132" s="42"/>
      <c r="C132" s="43"/>
      <c r="D132" s="220" t="s">
        <v>149</v>
      </c>
      <c r="E132" s="43"/>
      <c r="F132" s="221" t="s">
        <v>608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149</v>
      </c>
      <c r="AU132" s="20" t="s">
        <v>82</v>
      </c>
    </row>
    <row r="133" s="2" customFormat="1" ht="24.15" customHeight="1">
      <c r="A133" s="41"/>
      <c r="B133" s="42"/>
      <c r="C133" s="207" t="s">
        <v>220</v>
      </c>
      <c r="D133" s="207" t="s">
        <v>142</v>
      </c>
      <c r="E133" s="208" t="s">
        <v>231</v>
      </c>
      <c r="F133" s="209" t="s">
        <v>232</v>
      </c>
      <c r="G133" s="210" t="s">
        <v>185</v>
      </c>
      <c r="H133" s="211">
        <v>11.35</v>
      </c>
      <c r="I133" s="212"/>
      <c r="J133" s="213">
        <f>ROUND(I133*H133,2)</f>
        <v>0</v>
      </c>
      <c r="K133" s="209" t="s">
        <v>146</v>
      </c>
      <c r="L133" s="47"/>
      <c r="M133" s="214" t="s">
        <v>19</v>
      </c>
      <c r="N133" s="215" t="s">
        <v>43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147</v>
      </c>
      <c r="AT133" s="218" t="s">
        <v>142</v>
      </c>
      <c r="AU133" s="218" t="s">
        <v>82</v>
      </c>
      <c r="AY133" s="20" t="s">
        <v>140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80</v>
      </c>
      <c r="BK133" s="219">
        <f>ROUND(I133*H133,2)</f>
        <v>0</v>
      </c>
      <c r="BL133" s="20" t="s">
        <v>147</v>
      </c>
      <c r="BM133" s="218" t="s">
        <v>1179</v>
      </c>
    </row>
    <row r="134" s="2" customFormat="1">
      <c r="A134" s="41"/>
      <c r="B134" s="42"/>
      <c r="C134" s="43"/>
      <c r="D134" s="220" t="s">
        <v>149</v>
      </c>
      <c r="E134" s="43"/>
      <c r="F134" s="221" t="s">
        <v>234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149</v>
      </c>
      <c r="AU134" s="20" t="s">
        <v>82</v>
      </c>
    </row>
    <row r="135" s="13" customFormat="1">
      <c r="A135" s="13"/>
      <c r="B135" s="225"/>
      <c r="C135" s="226"/>
      <c r="D135" s="227" t="s">
        <v>155</v>
      </c>
      <c r="E135" s="228" t="s">
        <v>19</v>
      </c>
      <c r="F135" s="229" t="s">
        <v>1167</v>
      </c>
      <c r="G135" s="226"/>
      <c r="H135" s="228" t="s">
        <v>19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155</v>
      </c>
      <c r="AU135" s="235" t="s">
        <v>82</v>
      </c>
      <c r="AV135" s="13" t="s">
        <v>80</v>
      </c>
      <c r="AW135" s="13" t="s">
        <v>33</v>
      </c>
      <c r="AX135" s="13" t="s">
        <v>72</v>
      </c>
      <c r="AY135" s="235" t="s">
        <v>140</v>
      </c>
    </row>
    <row r="136" s="13" customFormat="1">
      <c r="A136" s="13"/>
      <c r="B136" s="225"/>
      <c r="C136" s="226"/>
      <c r="D136" s="227" t="s">
        <v>155</v>
      </c>
      <c r="E136" s="228" t="s">
        <v>19</v>
      </c>
      <c r="F136" s="229" t="s">
        <v>190</v>
      </c>
      <c r="G136" s="226"/>
      <c r="H136" s="228" t="s">
        <v>19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155</v>
      </c>
      <c r="AU136" s="235" t="s">
        <v>82</v>
      </c>
      <c r="AV136" s="13" t="s">
        <v>80</v>
      </c>
      <c r="AW136" s="13" t="s">
        <v>33</v>
      </c>
      <c r="AX136" s="13" t="s">
        <v>72</v>
      </c>
      <c r="AY136" s="235" t="s">
        <v>140</v>
      </c>
    </row>
    <row r="137" s="14" customFormat="1">
      <c r="A137" s="14"/>
      <c r="B137" s="236"/>
      <c r="C137" s="237"/>
      <c r="D137" s="227" t="s">
        <v>155</v>
      </c>
      <c r="E137" s="238" t="s">
        <v>19</v>
      </c>
      <c r="F137" s="239" t="s">
        <v>1168</v>
      </c>
      <c r="G137" s="237"/>
      <c r="H137" s="240">
        <v>2.1000000000000001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155</v>
      </c>
      <c r="AU137" s="246" t="s">
        <v>82</v>
      </c>
      <c r="AV137" s="14" t="s">
        <v>82</v>
      </c>
      <c r="AW137" s="14" t="s">
        <v>33</v>
      </c>
      <c r="AX137" s="14" t="s">
        <v>72</v>
      </c>
      <c r="AY137" s="246" t="s">
        <v>140</v>
      </c>
    </row>
    <row r="138" s="13" customFormat="1">
      <c r="A138" s="13"/>
      <c r="B138" s="225"/>
      <c r="C138" s="226"/>
      <c r="D138" s="227" t="s">
        <v>155</v>
      </c>
      <c r="E138" s="228" t="s">
        <v>19</v>
      </c>
      <c r="F138" s="229" t="s">
        <v>195</v>
      </c>
      <c r="G138" s="226"/>
      <c r="H138" s="228" t="s">
        <v>19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155</v>
      </c>
      <c r="AU138" s="235" t="s">
        <v>82</v>
      </c>
      <c r="AV138" s="13" t="s">
        <v>80</v>
      </c>
      <c r="AW138" s="13" t="s">
        <v>33</v>
      </c>
      <c r="AX138" s="13" t="s">
        <v>72</v>
      </c>
      <c r="AY138" s="235" t="s">
        <v>140</v>
      </c>
    </row>
    <row r="139" s="14" customFormat="1">
      <c r="A139" s="14"/>
      <c r="B139" s="236"/>
      <c r="C139" s="237"/>
      <c r="D139" s="227" t="s">
        <v>155</v>
      </c>
      <c r="E139" s="238" t="s">
        <v>19</v>
      </c>
      <c r="F139" s="239" t="s">
        <v>1169</v>
      </c>
      <c r="G139" s="237"/>
      <c r="H139" s="240">
        <v>9.25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155</v>
      </c>
      <c r="AU139" s="246" t="s">
        <v>82</v>
      </c>
      <c r="AV139" s="14" t="s">
        <v>82</v>
      </c>
      <c r="AW139" s="14" t="s">
        <v>33</v>
      </c>
      <c r="AX139" s="14" t="s">
        <v>72</v>
      </c>
      <c r="AY139" s="246" t="s">
        <v>140</v>
      </c>
    </row>
    <row r="140" s="15" customFormat="1">
      <c r="A140" s="15"/>
      <c r="B140" s="247"/>
      <c r="C140" s="248"/>
      <c r="D140" s="227" t="s">
        <v>155</v>
      </c>
      <c r="E140" s="249" t="s">
        <v>19</v>
      </c>
      <c r="F140" s="250" t="s">
        <v>197</v>
      </c>
      <c r="G140" s="248"/>
      <c r="H140" s="251">
        <v>11.35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7" t="s">
        <v>155</v>
      </c>
      <c r="AU140" s="257" t="s">
        <v>82</v>
      </c>
      <c r="AV140" s="15" t="s">
        <v>147</v>
      </c>
      <c r="AW140" s="15" t="s">
        <v>33</v>
      </c>
      <c r="AX140" s="15" t="s">
        <v>80</v>
      </c>
      <c r="AY140" s="257" t="s">
        <v>140</v>
      </c>
    </row>
    <row r="141" s="2" customFormat="1" ht="16.5" customHeight="1">
      <c r="A141" s="41"/>
      <c r="B141" s="42"/>
      <c r="C141" s="258" t="s">
        <v>8</v>
      </c>
      <c r="D141" s="258" t="s">
        <v>236</v>
      </c>
      <c r="E141" s="259" t="s">
        <v>237</v>
      </c>
      <c r="F141" s="260" t="s">
        <v>238</v>
      </c>
      <c r="G141" s="261" t="s">
        <v>239</v>
      </c>
      <c r="H141" s="262">
        <v>22.699999999999999</v>
      </c>
      <c r="I141" s="263"/>
      <c r="J141" s="264">
        <f>ROUND(I141*H141,2)</f>
        <v>0</v>
      </c>
      <c r="K141" s="260" t="s">
        <v>240</v>
      </c>
      <c r="L141" s="265"/>
      <c r="M141" s="266" t="s">
        <v>19</v>
      </c>
      <c r="N141" s="267" t="s">
        <v>43</v>
      </c>
      <c r="O141" s="87"/>
      <c r="P141" s="216">
        <f>O141*H141</f>
        <v>0</v>
      </c>
      <c r="Q141" s="216">
        <v>1</v>
      </c>
      <c r="R141" s="216">
        <f>Q141*H141</f>
        <v>22.699999999999999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198</v>
      </c>
      <c r="AT141" s="218" t="s">
        <v>236</v>
      </c>
      <c r="AU141" s="218" t="s">
        <v>82</v>
      </c>
      <c r="AY141" s="20" t="s">
        <v>140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80</v>
      </c>
      <c r="BK141" s="219">
        <f>ROUND(I141*H141,2)</f>
        <v>0</v>
      </c>
      <c r="BL141" s="20" t="s">
        <v>147</v>
      </c>
      <c r="BM141" s="218" t="s">
        <v>1180</v>
      </c>
    </row>
    <row r="142" s="14" customFormat="1">
      <c r="A142" s="14"/>
      <c r="B142" s="236"/>
      <c r="C142" s="237"/>
      <c r="D142" s="227" t="s">
        <v>155</v>
      </c>
      <c r="E142" s="238" t="s">
        <v>19</v>
      </c>
      <c r="F142" s="239" t="s">
        <v>1181</v>
      </c>
      <c r="G142" s="237"/>
      <c r="H142" s="240">
        <v>22.699999999999999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155</v>
      </c>
      <c r="AU142" s="246" t="s">
        <v>82</v>
      </c>
      <c r="AV142" s="14" t="s">
        <v>82</v>
      </c>
      <c r="AW142" s="14" t="s">
        <v>33</v>
      </c>
      <c r="AX142" s="14" t="s">
        <v>80</v>
      </c>
      <c r="AY142" s="246" t="s">
        <v>140</v>
      </c>
    </row>
    <row r="143" s="2" customFormat="1" ht="24.15" customHeight="1">
      <c r="A143" s="41"/>
      <c r="B143" s="42"/>
      <c r="C143" s="207" t="s">
        <v>230</v>
      </c>
      <c r="D143" s="207" t="s">
        <v>142</v>
      </c>
      <c r="E143" s="208" t="s">
        <v>244</v>
      </c>
      <c r="F143" s="209" t="s">
        <v>245</v>
      </c>
      <c r="G143" s="210" t="s">
        <v>239</v>
      </c>
      <c r="H143" s="211">
        <v>76.885000000000005</v>
      </c>
      <c r="I143" s="212"/>
      <c r="J143" s="213">
        <f>ROUND(I143*H143,2)</f>
        <v>0</v>
      </c>
      <c r="K143" s="209" t="s">
        <v>146</v>
      </c>
      <c r="L143" s="47"/>
      <c r="M143" s="214" t="s">
        <v>19</v>
      </c>
      <c r="N143" s="215" t="s">
        <v>43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147</v>
      </c>
      <c r="AT143" s="218" t="s">
        <v>142</v>
      </c>
      <c r="AU143" s="218" t="s">
        <v>82</v>
      </c>
      <c r="AY143" s="20" t="s">
        <v>140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80</v>
      </c>
      <c r="BK143" s="219">
        <f>ROUND(I143*H143,2)</f>
        <v>0</v>
      </c>
      <c r="BL143" s="20" t="s">
        <v>147</v>
      </c>
      <c r="BM143" s="218" t="s">
        <v>1182</v>
      </c>
    </row>
    <row r="144" s="2" customFormat="1">
      <c r="A144" s="41"/>
      <c r="B144" s="42"/>
      <c r="C144" s="43"/>
      <c r="D144" s="220" t="s">
        <v>149</v>
      </c>
      <c r="E144" s="43"/>
      <c r="F144" s="221" t="s">
        <v>247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149</v>
      </c>
      <c r="AU144" s="20" t="s">
        <v>82</v>
      </c>
    </row>
    <row r="145" s="14" customFormat="1">
      <c r="A145" s="14"/>
      <c r="B145" s="236"/>
      <c r="C145" s="237"/>
      <c r="D145" s="227" t="s">
        <v>155</v>
      </c>
      <c r="E145" s="238" t="s">
        <v>19</v>
      </c>
      <c r="F145" s="239" t="s">
        <v>1183</v>
      </c>
      <c r="G145" s="237"/>
      <c r="H145" s="240">
        <v>76.885000000000005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155</v>
      </c>
      <c r="AU145" s="246" t="s">
        <v>82</v>
      </c>
      <c r="AV145" s="14" t="s">
        <v>82</v>
      </c>
      <c r="AW145" s="14" t="s">
        <v>33</v>
      </c>
      <c r="AX145" s="14" t="s">
        <v>80</v>
      </c>
      <c r="AY145" s="246" t="s">
        <v>140</v>
      </c>
    </row>
    <row r="146" s="2" customFormat="1" ht="24.15" customHeight="1">
      <c r="A146" s="41"/>
      <c r="B146" s="42"/>
      <c r="C146" s="207" t="s">
        <v>235</v>
      </c>
      <c r="D146" s="207" t="s">
        <v>142</v>
      </c>
      <c r="E146" s="208" t="s">
        <v>250</v>
      </c>
      <c r="F146" s="209" t="s">
        <v>251</v>
      </c>
      <c r="G146" s="210" t="s">
        <v>185</v>
      </c>
      <c r="H146" s="211">
        <v>42.713999999999999</v>
      </c>
      <c r="I146" s="212"/>
      <c r="J146" s="213">
        <f>ROUND(I146*H146,2)</f>
        <v>0</v>
      </c>
      <c r="K146" s="209" t="s">
        <v>146</v>
      </c>
      <c r="L146" s="47"/>
      <c r="M146" s="214" t="s">
        <v>19</v>
      </c>
      <c r="N146" s="215" t="s">
        <v>43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147</v>
      </c>
      <c r="AT146" s="218" t="s">
        <v>142</v>
      </c>
      <c r="AU146" s="218" t="s">
        <v>82</v>
      </c>
      <c r="AY146" s="20" t="s">
        <v>140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80</v>
      </c>
      <c r="BK146" s="219">
        <f>ROUND(I146*H146,2)</f>
        <v>0</v>
      </c>
      <c r="BL146" s="20" t="s">
        <v>147</v>
      </c>
      <c r="BM146" s="218" t="s">
        <v>1184</v>
      </c>
    </row>
    <row r="147" s="2" customFormat="1">
      <c r="A147" s="41"/>
      <c r="B147" s="42"/>
      <c r="C147" s="43"/>
      <c r="D147" s="220" t="s">
        <v>149</v>
      </c>
      <c r="E147" s="43"/>
      <c r="F147" s="221" t="s">
        <v>253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149</v>
      </c>
      <c r="AU147" s="20" t="s">
        <v>82</v>
      </c>
    </row>
    <row r="148" s="14" customFormat="1">
      <c r="A148" s="14"/>
      <c r="B148" s="236"/>
      <c r="C148" s="237"/>
      <c r="D148" s="227" t="s">
        <v>155</v>
      </c>
      <c r="E148" s="238" t="s">
        <v>19</v>
      </c>
      <c r="F148" s="239" t="s">
        <v>1185</v>
      </c>
      <c r="G148" s="237"/>
      <c r="H148" s="240">
        <v>42.713999999999999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155</v>
      </c>
      <c r="AU148" s="246" t="s">
        <v>82</v>
      </c>
      <c r="AV148" s="14" t="s">
        <v>82</v>
      </c>
      <c r="AW148" s="14" t="s">
        <v>33</v>
      </c>
      <c r="AX148" s="14" t="s">
        <v>80</v>
      </c>
      <c r="AY148" s="246" t="s">
        <v>140</v>
      </c>
    </row>
    <row r="149" s="2" customFormat="1" ht="24.15" customHeight="1">
      <c r="A149" s="41"/>
      <c r="B149" s="42"/>
      <c r="C149" s="207" t="s">
        <v>243</v>
      </c>
      <c r="D149" s="207" t="s">
        <v>142</v>
      </c>
      <c r="E149" s="208" t="s">
        <v>256</v>
      </c>
      <c r="F149" s="209" t="s">
        <v>257</v>
      </c>
      <c r="G149" s="210" t="s">
        <v>185</v>
      </c>
      <c r="H149" s="211">
        <v>7.2160000000000002</v>
      </c>
      <c r="I149" s="212"/>
      <c r="J149" s="213">
        <f>ROUND(I149*H149,2)</f>
        <v>0</v>
      </c>
      <c r="K149" s="209" t="s">
        <v>146</v>
      </c>
      <c r="L149" s="47"/>
      <c r="M149" s="214" t="s">
        <v>19</v>
      </c>
      <c r="N149" s="215" t="s">
        <v>43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147</v>
      </c>
      <c r="AT149" s="218" t="s">
        <v>142</v>
      </c>
      <c r="AU149" s="218" t="s">
        <v>82</v>
      </c>
      <c r="AY149" s="20" t="s">
        <v>140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80</v>
      </c>
      <c r="BK149" s="219">
        <f>ROUND(I149*H149,2)</f>
        <v>0</v>
      </c>
      <c r="BL149" s="20" t="s">
        <v>147</v>
      </c>
      <c r="BM149" s="218" t="s">
        <v>1186</v>
      </c>
    </row>
    <row r="150" s="2" customFormat="1">
      <c r="A150" s="41"/>
      <c r="B150" s="42"/>
      <c r="C150" s="43"/>
      <c r="D150" s="220" t="s">
        <v>149</v>
      </c>
      <c r="E150" s="43"/>
      <c r="F150" s="221" t="s">
        <v>259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149</v>
      </c>
      <c r="AU150" s="20" t="s">
        <v>82</v>
      </c>
    </row>
    <row r="151" s="13" customFormat="1">
      <c r="A151" s="13"/>
      <c r="B151" s="225"/>
      <c r="C151" s="226"/>
      <c r="D151" s="227" t="s">
        <v>155</v>
      </c>
      <c r="E151" s="228" t="s">
        <v>19</v>
      </c>
      <c r="F151" s="229" t="s">
        <v>260</v>
      </c>
      <c r="G151" s="226"/>
      <c r="H151" s="228" t="s">
        <v>19</v>
      </c>
      <c r="I151" s="230"/>
      <c r="J151" s="226"/>
      <c r="K151" s="226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155</v>
      </c>
      <c r="AU151" s="235" t="s">
        <v>82</v>
      </c>
      <c r="AV151" s="13" t="s">
        <v>80</v>
      </c>
      <c r="AW151" s="13" t="s">
        <v>33</v>
      </c>
      <c r="AX151" s="13" t="s">
        <v>72</v>
      </c>
      <c r="AY151" s="235" t="s">
        <v>140</v>
      </c>
    </row>
    <row r="152" s="14" customFormat="1">
      <c r="A152" s="14"/>
      <c r="B152" s="236"/>
      <c r="C152" s="237"/>
      <c r="D152" s="227" t="s">
        <v>155</v>
      </c>
      <c r="E152" s="238" t="s">
        <v>19</v>
      </c>
      <c r="F152" s="239" t="s">
        <v>1175</v>
      </c>
      <c r="G152" s="237"/>
      <c r="H152" s="240">
        <v>28.314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155</v>
      </c>
      <c r="AU152" s="246" t="s">
        <v>82</v>
      </c>
      <c r="AV152" s="14" t="s">
        <v>82</v>
      </c>
      <c r="AW152" s="14" t="s">
        <v>33</v>
      </c>
      <c r="AX152" s="14" t="s">
        <v>72</v>
      </c>
      <c r="AY152" s="246" t="s">
        <v>140</v>
      </c>
    </row>
    <row r="153" s="14" customFormat="1">
      <c r="A153" s="14"/>
      <c r="B153" s="236"/>
      <c r="C153" s="237"/>
      <c r="D153" s="227" t="s">
        <v>155</v>
      </c>
      <c r="E153" s="238" t="s">
        <v>19</v>
      </c>
      <c r="F153" s="239" t="s">
        <v>1187</v>
      </c>
      <c r="G153" s="237"/>
      <c r="H153" s="240">
        <v>-17.952000000000002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155</v>
      </c>
      <c r="AU153" s="246" t="s">
        <v>82</v>
      </c>
      <c r="AV153" s="14" t="s">
        <v>82</v>
      </c>
      <c r="AW153" s="14" t="s">
        <v>33</v>
      </c>
      <c r="AX153" s="14" t="s">
        <v>72</v>
      </c>
      <c r="AY153" s="246" t="s">
        <v>140</v>
      </c>
    </row>
    <row r="154" s="14" customFormat="1">
      <c r="A154" s="14"/>
      <c r="B154" s="236"/>
      <c r="C154" s="237"/>
      <c r="D154" s="227" t="s">
        <v>155</v>
      </c>
      <c r="E154" s="238" t="s">
        <v>19</v>
      </c>
      <c r="F154" s="239" t="s">
        <v>1188</v>
      </c>
      <c r="G154" s="237"/>
      <c r="H154" s="240">
        <v>-3.1459999999999999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155</v>
      </c>
      <c r="AU154" s="246" t="s">
        <v>82</v>
      </c>
      <c r="AV154" s="14" t="s">
        <v>82</v>
      </c>
      <c r="AW154" s="14" t="s">
        <v>33</v>
      </c>
      <c r="AX154" s="14" t="s">
        <v>72</v>
      </c>
      <c r="AY154" s="246" t="s">
        <v>140</v>
      </c>
    </row>
    <row r="155" s="15" customFormat="1">
      <c r="A155" s="15"/>
      <c r="B155" s="247"/>
      <c r="C155" s="248"/>
      <c r="D155" s="227" t="s">
        <v>155</v>
      </c>
      <c r="E155" s="249" t="s">
        <v>19</v>
      </c>
      <c r="F155" s="250" t="s">
        <v>197</v>
      </c>
      <c r="G155" s="248"/>
      <c r="H155" s="251">
        <v>7.2160000000000002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7" t="s">
        <v>155</v>
      </c>
      <c r="AU155" s="257" t="s">
        <v>82</v>
      </c>
      <c r="AV155" s="15" t="s">
        <v>147</v>
      </c>
      <c r="AW155" s="15" t="s">
        <v>33</v>
      </c>
      <c r="AX155" s="15" t="s">
        <v>80</v>
      </c>
      <c r="AY155" s="257" t="s">
        <v>140</v>
      </c>
    </row>
    <row r="156" s="2" customFormat="1" ht="16.5" customHeight="1">
      <c r="A156" s="41"/>
      <c r="B156" s="42"/>
      <c r="C156" s="258" t="s">
        <v>249</v>
      </c>
      <c r="D156" s="258" t="s">
        <v>236</v>
      </c>
      <c r="E156" s="259" t="s">
        <v>264</v>
      </c>
      <c r="F156" s="260" t="s">
        <v>265</v>
      </c>
      <c r="G156" s="261" t="s">
        <v>239</v>
      </c>
      <c r="H156" s="262">
        <v>14.432</v>
      </c>
      <c r="I156" s="263"/>
      <c r="J156" s="264">
        <f>ROUND(I156*H156,2)</f>
        <v>0</v>
      </c>
      <c r="K156" s="260" t="s">
        <v>146</v>
      </c>
      <c r="L156" s="265"/>
      <c r="M156" s="266" t="s">
        <v>19</v>
      </c>
      <c r="N156" s="267" t="s">
        <v>43</v>
      </c>
      <c r="O156" s="87"/>
      <c r="P156" s="216">
        <f>O156*H156</f>
        <v>0</v>
      </c>
      <c r="Q156" s="216">
        <v>1</v>
      </c>
      <c r="R156" s="216">
        <f>Q156*H156</f>
        <v>14.432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198</v>
      </c>
      <c r="AT156" s="218" t="s">
        <v>236</v>
      </c>
      <c r="AU156" s="218" t="s">
        <v>82</v>
      </c>
      <c r="AY156" s="20" t="s">
        <v>140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80</v>
      </c>
      <c r="BK156" s="219">
        <f>ROUND(I156*H156,2)</f>
        <v>0</v>
      </c>
      <c r="BL156" s="20" t="s">
        <v>147</v>
      </c>
      <c r="BM156" s="218" t="s">
        <v>1189</v>
      </c>
    </row>
    <row r="157" s="14" customFormat="1">
      <c r="A157" s="14"/>
      <c r="B157" s="236"/>
      <c r="C157" s="237"/>
      <c r="D157" s="227" t="s">
        <v>155</v>
      </c>
      <c r="E157" s="238" t="s">
        <v>19</v>
      </c>
      <c r="F157" s="239" t="s">
        <v>1190</v>
      </c>
      <c r="G157" s="237"/>
      <c r="H157" s="240">
        <v>14.432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155</v>
      </c>
      <c r="AU157" s="246" t="s">
        <v>82</v>
      </c>
      <c r="AV157" s="14" t="s">
        <v>82</v>
      </c>
      <c r="AW157" s="14" t="s">
        <v>33</v>
      </c>
      <c r="AX157" s="14" t="s">
        <v>80</v>
      </c>
      <c r="AY157" s="246" t="s">
        <v>140</v>
      </c>
    </row>
    <row r="158" s="2" customFormat="1" ht="24.15" customHeight="1">
      <c r="A158" s="41"/>
      <c r="B158" s="42"/>
      <c r="C158" s="207" t="s">
        <v>255</v>
      </c>
      <c r="D158" s="207" t="s">
        <v>142</v>
      </c>
      <c r="E158" s="208" t="s">
        <v>269</v>
      </c>
      <c r="F158" s="209" t="s">
        <v>270</v>
      </c>
      <c r="G158" s="210" t="s">
        <v>145</v>
      </c>
      <c r="H158" s="211">
        <v>5</v>
      </c>
      <c r="I158" s="212"/>
      <c r="J158" s="213">
        <f>ROUND(I158*H158,2)</f>
        <v>0</v>
      </c>
      <c r="K158" s="209" t="s">
        <v>146</v>
      </c>
      <c r="L158" s="47"/>
      <c r="M158" s="214" t="s">
        <v>19</v>
      </c>
      <c r="N158" s="215" t="s">
        <v>43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147</v>
      </c>
      <c r="AT158" s="218" t="s">
        <v>142</v>
      </c>
      <c r="AU158" s="218" t="s">
        <v>82</v>
      </c>
      <c r="AY158" s="20" t="s">
        <v>140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80</v>
      </c>
      <c r="BK158" s="219">
        <f>ROUND(I158*H158,2)</f>
        <v>0</v>
      </c>
      <c r="BL158" s="20" t="s">
        <v>147</v>
      </c>
      <c r="BM158" s="218" t="s">
        <v>1191</v>
      </c>
    </row>
    <row r="159" s="2" customFormat="1">
      <c r="A159" s="41"/>
      <c r="B159" s="42"/>
      <c r="C159" s="43"/>
      <c r="D159" s="220" t="s">
        <v>149</v>
      </c>
      <c r="E159" s="43"/>
      <c r="F159" s="221" t="s">
        <v>272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149</v>
      </c>
      <c r="AU159" s="20" t="s">
        <v>82</v>
      </c>
    </row>
    <row r="160" s="14" customFormat="1">
      <c r="A160" s="14"/>
      <c r="B160" s="236"/>
      <c r="C160" s="237"/>
      <c r="D160" s="227" t="s">
        <v>155</v>
      </c>
      <c r="E160" s="238" t="s">
        <v>19</v>
      </c>
      <c r="F160" s="239" t="s">
        <v>169</v>
      </c>
      <c r="G160" s="237"/>
      <c r="H160" s="240">
        <v>5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155</v>
      </c>
      <c r="AU160" s="246" t="s">
        <v>82</v>
      </c>
      <c r="AV160" s="14" t="s">
        <v>82</v>
      </c>
      <c r="AW160" s="14" t="s">
        <v>33</v>
      </c>
      <c r="AX160" s="14" t="s">
        <v>80</v>
      </c>
      <c r="AY160" s="246" t="s">
        <v>140</v>
      </c>
    </row>
    <row r="161" s="2" customFormat="1" ht="16.5" customHeight="1">
      <c r="A161" s="41"/>
      <c r="B161" s="42"/>
      <c r="C161" s="258" t="s">
        <v>263</v>
      </c>
      <c r="D161" s="258" t="s">
        <v>236</v>
      </c>
      <c r="E161" s="259" t="s">
        <v>275</v>
      </c>
      <c r="F161" s="260" t="s">
        <v>276</v>
      </c>
      <c r="G161" s="261" t="s">
        <v>277</v>
      </c>
      <c r="H161" s="262">
        <v>0.10000000000000001</v>
      </c>
      <c r="I161" s="263"/>
      <c r="J161" s="264">
        <f>ROUND(I161*H161,2)</f>
        <v>0</v>
      </c>
      <c r="K161" s="260" t="s">
        <v>146</v>
      </c>
      <c r="L161" s="265"/>
      <c r="M161" s="266" t="s">
        <v>19</v>
      </c>
      <c r="N161" s="267" t="s">
        <v>43</v>
      </c>
      <c r="O161" s="87"/>
      <c r="P161" s="216">
        <f>O161*H161</f>
        <v>0</v>
      </c>
      <c r="Q161" s="216">
        <v>0.001</v>
      </c>
      <c r="R161" s="216">
        <f>Q161*H161</f>
        <v>0.00010000000000000001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198</v>
      </c>
      <c r="AT161" s="218" t="s">
        <v>236</v>
      </c>
      <c r="AU161" s="218" t="s">
        <v>82</v>
      </c>
      <c r="AY161" s="20" t="s">
        <v>140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80</v>
      </c>
      <c r="BK161" s="219">
        <f>ROUND(I161*H161,2)</f>
        <v>0</v>
      </c>
      <c r="BL161" s="20" t="s">
        <v>147</v>
      </c>
      <c r="BM161" s="218" t="s">
        <v>1192</v>
      </c>
    </row>
    <row r="162" s="14" customFormat="1">
      <c r="A162" s="14"/>
      <c r="B162" s="236"/>
      <c r="C162" s="237"/>
      <c r="D162" s="227" t="s">
        <v>155</v>
      </c>
      <c r="E162" s="237"/>
      <c r="F162" s="239" t="s">
        <v>1193</v>
      </c>
      <c r="G162" s="237"/>
      <c r="H162" s="240">
        <v>0.10000000000000001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155</v>
      </c>
      <c r="AU162" s="246" t="s">
        <v>82</v>
      </c>
      <c r="AV162" s="14" t="s">
        <v>82</v>
      </c>
      <c r="AW162" s="14" t="s">
        <v>4</v>
      </c>
      <c r="AX162" s="14" t="s">
        <v>80</v>
      </c>
      <c r="AY162" s="246" t="s">
        <v>140</v>
      </c>
    </row>
    <row r="163" s="2" customFormat="1" ht="21.75" customHeight="1">
      <c r="A163" s="41"/>
      <c r="B163" s="42"/>
      <c r="C163" s="207" t="s">
        <v>268</v>
      </c>
      <c r="D163" s="207" t="s">
        <v>142</v>
      </c>
      <c r="E163" s="208" t="s">
        <v>280</v>
      </c>
      <c r="F163" s="209" t="s">
        <v>281</v>
      </c>
      <c r="G163" s="210" t="s">
        <v>145</v>
      </c>
      <c r="H163" s="211">
        <v>14</v>
      </c>
      <c r="I163" s="212"/>
      <c r="J163" s="213">
        <f>ROUND(I163*H163,2)</f>
        <v>0</v>
      </c>
      <c r="K163" s="209" t="s">
        <v>146</v>
      </c>
      <c r="L163" s="47"/>
      <c r="M163" s="214" t="s">
        <v>19</v>
      </c>
      <c r="N163" s="215" t="s">
        <v>43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147</v>
      </c>
      <c r="AT163" s="218" t="s">
        <v>142</v>
      </c>
      <c r="AU163" s="218" t="s">
        <v>82</v>
      </c>
      <c r="AY163" s="20" t="s">
        <v>140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80</v>
      </c>
      <c r="BK163" s="219">
        <f>ROUND(I163*H163,2)</f>
        <v>0</v>
      </c>
      <c r="BL163" s="20" t="s">
        <v>147</v>
      </c>
      <c r="BM163" s="218" t="s">
        <v>1194</v>
      </c>
    </row>
    <row r="164" s="2" customFormat="1">
      <c r="A164" s="41"/>
      <c r="B164" s="42"/>
      <c r="C164" s="43"/>
      <c r="D164" s="220" t="s">
        <v>149</v>
      </c>
      <c r="E164" s="43"/>
      <c r="F164" s="221" t="s">
        <v>283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149</v>
      </c>
      <c r="AU164" s="20" t="s">
        <v>82</v>
      </c>
    </row>
    <row r="165" s="13" customFormat="1">
      <c r="A165" s="13"/>
      <c r="B165" s="225"/>
      <c r="C165" s="226"/>
      <c r="D165" s="227" t="s">
        <v>155</v>
      </c>
      <c r="E165" s="228" t="s">
        <v>19</v>
      </c>
      <c r="F165" s="229" t="s">
        <v>340</v>
      </c>
      <c r="G165" s="226"/>
      <c r="H165" s="228" t="s">
        <v>19</v>
      </c>
      <c r="I165" s="230"/>
      <c r="J165" s="226"/>
      <c r="K165" s="226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155</v>
      </c>
      <c r="AU165" s="235" t="s">
        <v>82</v>
      </c>
      <c r="AV165" s="13" t="s">
        <v>80</v>
      </c>
      <c r="AW165" s="13" t="s">
        <v>33</v>
      </c>
      <c r="AX165" s="13" t="s">
        <v>72</v>
      </c>
      <c r="AY165" s="235" t="s">
        <v>140</v>
      </c>
    </row>
    <row r="166" s="14" customFormat="1">
      <c r="A166" s="14"/>
      <c r="B166" s="236"/>
      <c r="C166" s="237"/>
      <c r="D166" s="227" t="s">
        <v>155</v>
      </c>
      <c r="E166" s="238" t="s">
        <v>19</v>
      </c>
      <c r="F166" s="239" t="s">
        <v>182</v>
      </c>
      <c r="G166" s="237"/>
      <c r="H166" s="240">
        <v>7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155</v>
      </c>
      <c r="AU166" s="246" t="s">
        <v>82</v>
      </c>
      <c r="AV166" s="14" t="s">
        <v>82</v>
      </c>
      <c r="AW166" s="14" t="s">
        <v>33</v>
      </c>
      <c r="AX166" s="14" t="s">
        <v>72</v>
      </c>
      <c r="AY166" s="246" t="s">
        <v>140</v>
      </c>
    </row>
    <row r="167" s="13" customFormat="1">
      <c r="A167" s="13"/>
      <c r="B167" s="225"/>
      <c r="C167" s="226"/>
      <c r="D167" s="227" t="s">
        <v>155</v>
      </c>
      <c r="E167" s="228" t="s">
        <v>19</v>
      </c>
      <c r="F167" s="229" t="s">
        <v>190</v>
      </c>
      <c r="G167" s="226"/>
      <c r="H167" s="228" t="s">
        <v>19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155</v>
      </c>
      <c r="AU167" s="235" t="s">
        <v>82</v>
      </c>
      <c r="AV167" s="13" t="s">
        <v>80</v>
      </c>
      <c r="AW167" s="13" t="s">
        <v>33</v>
      </c>
      <c r="AX167" s="13" t="s">
        <v>72</v>
      </c>
      <c r="AY167" s="235" t="s">
        <v>140</v>
      </c>
    </row>
    <row r="168" s="14" customFormat="1">
      <c r="A168" s="14"/>
      <c r="B168" s="236"/>
      <c r="C168" s="237"/>
      <c r="D168" s="227" t="s">
        <v>155</v>
      </c>
      <c r="E168" s="238" t="s">
        <v>19</v>
      </c>
      <c r="F168" s="239" t="s">
        <v>1195</v>
      </c>
      <c r="G168" s="237"/>
      <c r="H168" s="240">
        <v>7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155</v>
      </c>
      <c r="AU168" s="246" t="s">
        <v>82</v>
      </c>
      <c r="AV168" s="14" t="s">
        <v>82</v>
      </c>
      <c r="AW168" s="14" t="s">
        <v>33</v>
      </c>
      <c r="AX168" s="14" t="s">
        <v>72</v>
      </c>
      <c r="AY168" s="246" t="s">
        <v>140</v>
      </c>
    </row>
    <row r="169" s="15" customFormat="1">
      <c r="A169" s="15"/>
      <c r="B169" s="247"/>
      <c r="C169" s="248"/>
      <c r="D169" s="227" t="s">
        <v>155</v>
      </c>
      <c r="E169" s="249" t="s">
        <v>19</v>
      </c>
      <c r="F169" s="250" t="s">
        <v>197</v>
      </c>
      <c r="G169" s="248"/>
      <c r="H169" s="251">
        <v>14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7" t="s">
        <v>155</v>
      </c>
      <c r="AU169" s="257" t="s">
        <v>82</v>
      </c>
      <c r="AV169" s="15" t="s">
        <v>147</v>
      </c>
      <c r="AW169" s="15" t="s">
        <v>33</v>
      </c>
      <c r="AX169" s="15" t="s">
        <v>80</v>
      </c>
      <c r="AY169" s="257" t="s">
        <v>140</v>
      </c>
    </row>
    <row r="170" s="2" customFormat="1" ht="21.75" customHeight="1">
      <c r="A170" s="41"/>
      <c r="B170" s="42"/>
      <c r="C170" s="207" t="s">
        <v>274</v>
      </c>
      <c r="D170" s="207" t="s">
        <v>142</v>
      </c>
      <c r="E170" s="208" t="s">
        <v>287</v>
      </c>
      <c r="F170" s="209" t="s">
        <v>288</v>
      </c>
      <c r="G170" s="210" t="s">
        <v>145</v>
      </c>
      <c r="H170" s="211">
        <v>15</v>
      </c>
      <c r="I170" s="212"/>
      <c r="J170" s="213">
        <f>ROUND(I170*H170,2)</f>
        <v>0</v>
      </c>
      <c r="K170" s="209" t="s">
        <v>146</v>
      </c>
      <c r="L170" s="47"/>
      <c r="M170" s="214" t="s">
        <v>19</v>
      </c>
      <c r="N170" s="215" t="s">
        <v>43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147</v>
      </c>
      <c r="AT170" s="218" t="s">
        <v>142</v>
      </c>
      <c r="AU170" s="218" t="s">
        <v>82</v>
      </c>
      <c r="AY170" s="20" t="s">
        <v>140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80</v>
      </c>
      <c r="BK170" s="219">
        <f>ROUND(I170*H170,2)</f>
        <v>0</v>
      </c>
      <c r="BL170" s="20" t="s">
        <v>147</v>
      </c>
      <c r="BM170" s="218" t="s">
        <v>1196</v>
      </c>
    </row>
    <row r="171" s="2" customFormat="1">
      <c r="A171" s="41"/>
      <c r="B171" s="42"/>
      <c r="C171" s="43"/>
      <c r="D171" s="220" t="s">
        <v>149</v>
      </c>
      <c r="E171" s="43"/>
      <c r="F171" s="221" t="s">
        <v>290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149</v>
      </c>
      <c r="AU171" s="20" t="s">
        <v>82</v>
      </c>
    </row>
    <row r="172" s="13" customFormat="1">
      <c r="A172" s="13"/>
      <c r="B172" s="225"/>
      <c r="C172" s="226"/>
      <c r="D172" s="227" t="s">
        <v>155</v>
      </c>
      <c r="E172" s="228" t="s">
        <v>19</v>
      </c>
      <c r="F172" s="229" t="s">
        <v>291</v>
      </c>
      <c r="G172" s="226"/>
      <c r="H172" s="228" t="s">
        <v>19</v>
      </c>
      <c r="I172" s="230"/>
      <c r="J172" s="226"/>
      <c r="K172" s="226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155</v>
      </c>
      <c r="AU172" s="235" t="s">
        <v>82</v>
      </c>
      <c r="AV172" s="13" t="s">
        <v>80</v>
      </c>
      <c r="AW172" s="13" t="s">
        <v>33</v>
      </c>
      <c r="AX172" s="13" t="s">
        <v>72</v>
      </c>
      <c r="AY172" s="235" t="s">
        <v>140</v>
      </c>
    </row>
    <row r="173" s="14" customFormat="1">
      <c r="A173" s="14"/>
      <c r="B173" s="236"/>
      <c r="C173" s="237"/>
      <c r="D173" s="227" t="s">
        <v>155</v>
      </c>
      <c r="E173" s="238" t="s">
        <v>19</v>
      </c>
      <c r="F173" s="239" t="s">
        <v>1197</v>
      </c>
      <c r="G173" s="237"/>
      <c r="H173" s="240">
        <v>15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155</v>
      </c>
      <c r="AU173" s="246" t="s">
        <v>82</v>
      </c>
      <c r="AV173" s="14" t="s">
        <v>82</v>
      </c>
      <c r="AW173" s="14" t="s">
        <v>33</v>
      </c>
      <c r="AX173" s="14" t="s">
        <v>80</v>
      </c>
      <c r="AY173" s="246" t="s">
        <v>140</v>
      </c>
    </row>
    <row r="174" s="2" customFormat="1" ht="16.5" customHeight="1">
      <c r="A174" s="41"/>
      <c r="B174" s="42"/>
      <c r="C174" s="258" t="s">
        <v>7</v>
      </c>
      <c r="D174" s="258" t="s">
        <v>236</v>
      </c>
      <c r="E174" s="259" t="s">
        <v>294</v>
      </c>
      <c r="F174" s="260" t="s">
        <v>295</v>
      </c>
      <c r="G174" s="261" t="s">
        <v>239</v>
      </c>
      <c r="H174" s="262">
        <v>1.2</v>
      </c>
      <c r="I174" s="263"/>
      <c r="J174" s="264">
        <f>ROUND(I174*H174,2)</f>
        <v>0</v>
      </c>
      <c r="K174" s="260" t="s">
        <v>146</v>
      </c>
      <c r="L174" s="265"/>
      <c r="M174" s="266" t="s">
        <v>19</v>
      </c>
      <c r="N174" s="267" t="s">
        <v>43</v>
      </c>
      <c r="O174" s="87"/>
      <c r="P174" s="216">
        <f>O174*H174</f>
        <v>0</v>
      </c>
      <c r="Q174" s="216">
        <v>1</v>
      </c>
      <c r="R174" s="216">
        <f>Q174*H174</f>
        <v>1.2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198</v>
      </c>
      <c r="AT174" s="218" t="s">
        <v>236</v>
      </c>
      <c r="AU174" s="218" t="s">
        <v>82</v>
      </c>
      <c r="AY174" s="20" t="s">
        <v>140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80</v>
      </c>
      <c r="BK174" s="219">
        <f>ROUND(I174*H174,2)</f>
        <v>0</v>
      </c>
      <c r="BL174" s="20" t="s">
        <v>147</v>
      </c>
      <c r="BM174" s="218" t="s">
        <v>1198</v>
      </c>
    </row>
    <row r="175" s="14" customFormat="1">
      <c r="A175" s="14"/>
      <c r="B175" s="236"/>
      <c r="C175" s="237"/>
      <c r="D175" s="227" t="s">
        <v>155</v>
      </c>
      <c r="E175" s="238" t="s">
        <v>19</v>
      </c>
      <c r="F175" s="239" t="s">
        <v>1199</v>
      </c>
      <c r="G175" s="237"/>
      <c r="H175" s="240">
        <v>1.2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155</v>
      </c>
      <c r="AU175" s="246" t="s">
        <v>82</v>
      </c>
      <c r="AV175" s="14" t="s">
        <v>82</v>
      </c>
      <c r="AW175" s="14" t="s">
        <v>33</v>
      </c>
      <c r="AX175" s="14" t="s">
        <v>80</v>
      </c>
      <c r="AY175" s="246" t="s">
        <v>140</v>
      </c>
    </row>
    <row r="176" s="12" customFormat="1" ht="22.8" customHeight="1">
      <c r="A176" s="12"/>
      <c r="B176" s="191"/>
      <c r="C176" s="192"/>
      <c r="D176" s="193" t="s">
        <v>71</v>
      </c>
      <c r="E176" s="205" t="s">
        <v>82</v>
      </c>
      <c r="F176" s="205" t="s">
        <v>298</v>
      </c>
      <c r="G176" s="192"/>
      <c r="H176" s="192"/>
      <c r="I176" s="195"/>
      <c r="J176" s="206">
        <f>BK176</f>
        <v>0</v>
      </c>
      <c r="K176" s="192"/>
      <c r="L176" s="197"/>
      <c r="M176" s="198"/>
      <c r="N176" s="199"/>
      <c r="O176" s="199"/>
      <c r="P176" s="200">
        <f>SUM(P177:P185)</f>
        <v>0</v>
      </c>
      <c r="Q176" s="199"/>
      <c r="R176" s="200">
        <f>SUM(R177:R185)</f>
        <v>7.6936058799999989</v>
      </c>
      <c r="S176" s="199"/>
      <c r="T176" s="201">
        <f>SUM(T177:T185)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2" t="s">
        <v>80</v>
      </c>
      <c r="AT176" s="203" t="s">
        <v>71</v>
      </c>
      <c r="AU176" s="203" t="s">
        <v>80</v>
      </c>
      <c r="AY176" s="202" t="s">
        <v>140</v>
      </c>
      <c r="BK176" s="204">
        <f>SUM(BK177:BK185)</f>
        <v>0</v>
      </c>
    </row>
    <row r="177" s="2" customFormat="1" ht="16.5" customHeight="1">
      <c r="A177" s="41"/>
      <c r="B177" s="42"/>
      <c r="C177" s="207" t="s">
        <v>286</v>
      </c>
      <c r="D177" s="207" t="s">
        <v>142</v>
      </c>
      <c r="E177" s="208" t="s">
        <v>300</v>
      </c>
      <c r="F177" s="209" t="s">
        <v>301</v>
      </c>
      <c r="G177" s="210" t="s">
        <v>185</v>
      </c>
      <c r="H177" s="211">
        <v>0.78700000000000003</v>
      </c>
      <c r="I177" s="212"/>
      <c r="J177" s="213">
        <f>ROUND(I177*H177,2)</f>
        <v>0</v>
      </c>
      <c r="K177" s="209" t="s">
        <v>146</v>
      </c>
      <c r="L177" s="47"/>
      <c r="M177" s="214" t="s">
        <v>19</v>
      </c>
      <c r="N177" s="215" t="s">
        <v>43</v>
      </c>
      <c r="O177" s="87"/>
      <c r="P177" s="216">
        <f>O177*H177</f>
        <v>0</v>
      </c>
      <c r="Q177" s="216">
        <v>2.1600000000000001</v>
      </c>
      <c r="R177" s="216">
        <f>Q177*H177</f>
        <v>1.6999200000000001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147</v>
      </c>
      <c r="AT177" s="218" t="s">
        <v>142</v>
      </c>
      <c r="AU177" s="218" t="s">
        <v>82</v>
      </c>
      <c r="AY177" s="20" t="s">
        <v>140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80</v>
      </c>
      <c r="BK177" s="219">
        <f>ROUND(I177*H177,2)</f>
        <v>0</v>
      </c>
      <c r="BL177" s="20" t="s">
        <v>147</v>
      </c>
      <c r="BM177" s="218" t="s">
        <v>1200</v>
      </c>
    </row>
    <row r="178" s="2" customFormat="1">
      <c r="A178" s="41"/>
      <c r="B178" s="42"/>
      <c r="C178" s="43"/>
      <c r="D178" s="220" t="s">
        <v>149</v>
      </c>
      <c r="E178" s="43"/>
      <c r="F178" s="221" t="s">
        <v>303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149</v>
      </c>
      <c r="AU178" s="20" t="s">
        <v>82</v>
      </c>
    </row>
    <row r="179" s="14" customFormat="1">
      <c r="A179" s="14"/>
      <c r="B179" s="236"/>
      <c r="C179" s="237"/>
      <c r="D179" s="227" t="s">
        <v>155</v>
      </c>
      <c r="E179" s="238" t="s">
        <v>19</v>
      </c>
      <c r="F179" s="239" t="s">
        <v>1201</v>
      </c>
      <c r="G179" s="237"/>
      <c r="H179" s="240">
        <v>0.78700000000000003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155</v>
      </c>
      <c r="AU179" s="246" t="s">
        <v>82</v>
      </c>
      <c r="AV179" s="14" t="s">
        <v>82</v>
      </c>
      <c r="AW179" s="14" t="s">
        <v>33</v>
      </c>
      <c r="AX179" s="14" t="s">
        <v>80</v>
      </c>
      <c r="AY179" s="246" t="s">
        <v>140</v>
      </c>
    </row>
    <row r="180" s="2" customFormat="1" ht="21.75" customHeight="1">
      <c r="A180" s="41"/>
      <c r="B180" s="42"/>
      <c r="C180" s="207" t="s">
        <v>293</v>
      </c>
      <c r="D180" s="207" t="s">
        <v>142</v>
      </c>
      <c r="E180" s="208" t="s">
        <v>306</v>
      </c>
      <c r="F180" s="209" t="s">
        <v>307</v>
      </c>
      <c r="G180" s="210" t="s">
        <v>185</v>
      </c>
      <c r="H180" s="211">
        <v>2.3599999999999999</v>
      </c>
      <c r="I180" s="212"/>
      <c r="J180" s="213">
        <f>ROUND(I180*H180,2)</f>
        <v>0</v>
      </c>
      <c r="K180" s="209" t="s">
        <v>146</v>
      </c>
      <c r="L180" s="47"/>
      <c r="M180" s="214" t="s">
        <v>19</v>
      </c>
      <c r="N180" s="215" t="s">
        <v>43</v>
      </c>
      <c r="O180" s="87"/>
      <c r="P180" s="216">
        <f>O180*H180</f>
        <v>0</v>
      </c>
      <c r="Q180" s="216">
        <v>2.5018699999999998</v>
      </c>
      <c r="R180" s="216">
        <f>Q180*H180</f>
        <v>5.9044131999999996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147</v>
      </c>
      <c r="AT180" s="218" t="s">
        <v>142</v>
      </c>
      <c r="AU180" s="218" t="s">
        <v>82</v>
      </c>
      <c r="AY180" s="20" t="s">
        <v>140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80</v>
      </c>
      <c r="BK180" s="219">
        <f>ROUND(I180*H180,2)</f>
        <v>0</v>
      </c>
      <c r="BL180" s="20" t="s">
        <v>147</v>
      </c>
      <c r="BM180" s="218" t="s">
        <v>1202</v>
      </c>
    </row>
    <row r="181" s="2" customFormat="1">
      <c r="A181" s="41"/>
      <c r="B181" s="42"/>
      <c r="C181" s="43"/>
      <c r="D181" s="220" t="s">
        <v>149</v>
      </c>
      <c r="E181" s="43"/>
      <c r="F181" s="221" t="s">
        <v>309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149</v>
      </c>
      <c r="AU181" s="20" t="s">
        <v>82</v>
      </c>
    </row>
    <row r="182" s="14" customFormat="1">
      <c r="A182" s="14"/>
      <c r="B182" s="236"/>
      <c r="C182" s="237"/>
      <c r="D182" s="227" t="s">
        <v>155</v>
      </c>
      <c r="E182" s="238" t="s">
        <v>19</v>
      </c>
      <c r="F182" s="239" t="s">
        <v>1203</v>
      </c>
      <c r="G182" s="237"/>
      <c r="H182" s="240">
        <v>2.3599999999999999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155</v>
      </c>
      <c r="AU182" s="246" t="s">
        <v>82</v>
      </c>
      <c r="AV182" s="14" t="s">
        <v>82</v>
      </c>
      <c r="AW182" s="14" t="s">
        <v>33</v>
      </c>
      <c r="AX182" s="14" t="s">
        <v>80</v>
      </c>
      <c r="AY182" s="246" t="s">
        <v>140</v>
      </c>
    </row>
    <row r="183" s="2" customFormat="1" ht="16.5" customHeight="1">
      <c r="A183" s="41"/>
      <c r="B183" s="42"/>
      <c r="C183" s="207" t="s">
        <v>299</v>
      </c>
      <c r="D183" s="207" t="s">
        <v>142</v>
      </c>
      <c r="E183" s="208" t="s">
        <v>312</v>
      </c>
      <c r="F183" s="209" t="s">
        <v>313</v>
      </c>
      <c r="G183" s="210" t="s">
        <v>239</v>
      </c>
      <c r="H183" s="211">
        <v>0.084000000000000005</v>
      </c>
      <c r="I183" s="212"/>
      <c r="J183" s="213">
        <f>ROUND(I183*H183,2)</f>
        <v>0</v>
      </c>
      <c r="K183" s="209" t="s">
        <v>146</v>
      </c>
      <c r="L183" s="47"/>
      <c r="M183" s="214" t="s">
        <v>19</v>
      </c>
      <c r="N183" s="215" t="s">
        <v>43</v>
      </c>
      <c r="O183" s="87"/>
      <c r="P183" s="216">
        <f>O183*H183</f>
        <v>0</v>
      </c>
      <c r="Q183" s="216">
        <v>1.06277</v>
      </c>
      <c r="R183" s="216">
        <f>Q183*H183</f>
        <v>0.089272680000000007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147</v>
      </c>
      <c r="AT183" s="218" t="s">
        <v>142</v>
      </c>
      <c r="AU183" s="218" t="s">
        <v>82</v>
      </c>
      <c r="AY183" s="20" t="s">
        <v>140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80</v>
      </c>
      <c r="BK183" s="219">
        <f>ROUND(I183*H183,2)</f>
        <v>0</v>
      </c>
      <c r="BL183" s="20" t="s">
        <v>147</v>
      </c>
      <c r="BM183" s="218" t="s">
        <v>1204</v>
      </c>
    </row>
    <row r="184" s="2" customFormat="1">
      <c r="A184" s="41"/>
      <c r="B184" s="42"/>
      <c r="C184" s="43"/>
      <c r="D184" s="220" t="s">
        <v>149</v>
      </c>
      <c r="E184" s="43"/>
      <c r="F184" s="221" t="s">
        <v>315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149</v>
      </c>
      <c r="AU184" s="20" t="s">
        <v>82</v>
      </c>
    </row>
    <row r="185" s="14" customFormat="1">
      <c r="A185" s="14"/>
      <c r="B185" s="236"/>
      <c r="C185" s="237"/>
      <c r="D185" s="227" t="s">
        <v>155</v>
      </c>
      <c r="E185" s="238" t="s">
        <v>19</v>
      </c>
      <c r="F185" s="239" t="s">
        <v>1205</v>
      </c>
      <c r="G185" s="237"/>
      <c r="H185" s="240">
        <v>0.084000000000000005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6" t="s">
        <v>155</v>
      </c>
      <c r="AU185" s="246" t="s">
        <v>82</v>
      </c>
      <c r="AV185" s="14" t="s">
        <v>82</v>
      </c>
      <c r="AW185" s="14" t="s">
        <v>33</v>
      </c>
      <c r="AX185" s="14" t="s">
        <v>80</v>
      </c>
      <c r="AY185" s="246" t="s">
        <v>140</v>
      </c>
    </row>
    <row r="186" s="12" customFormat="1" ht="22.8" customHeight="1">
      <c r="A186" s="12"/>
      <c r="B186" s="191"/>
      <c r="C186" s="192"/>
      <c r="D186" s="193" t="s">
        <v>71</v>
      </c>
      <c r="E186" s="205" t="s">
        <v>169</v>
      </c>
      <c r="F186" s="205" t="s">
        <v>317</v>
      </c>
      <c r="G186" s="192"/>
      <c r="H186" s="192"/>
      <c r="I186" s="195"/>
      <c r="J186" s="206">
        <f>BK186</f>
        <v>0</v>
      </c>
      <c r="K186" s="192"/>
      <c r="L186" s="197"/>
      <c r="M186" s="198"/>
      <c r="N186" s="199"/>
      <c r="O186" s="199"/>
      <c r="P186" s="200">
        <f>SUM(P187:P216)</f>
        <v>0</v>
      </c>
      <c r="Q186" s="199"/>
      <c r="R186" s="200">
        <f>SUM(R187:R216)</f>
        <v>1.5690500000000001</v>
      </c>
      <c r="S186" s="199"/>
      <c r="T186" s="201">
        <f>SUM(T187:T216)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2" t="s">
        <v>80</v>
      </c>
      <c r="AT186" s="203" t="s">
        <v>71</v>
      </c>
      <c r="AU186" s="203" t="s">
        <v>80</v>
      </c>
      <c r="AY186" s="202" t="s">
        <v>140</v>
      </c>
      <c r="BK186" s="204">
        <f>SUM(BK187:BK216)</f>
        <v>0</v>
      </c>
    </row>
    <row r="187" s="2" customFormat="1" ht="21.75" customHeight="1">
      <c r="A187" s="41"/>
      <c r="B187" s="42"/>
      <c r="C187" s="207" t="s">
        <v>305</v>
      </c>
      <c r="D187" s="207" t="s">
        <v>142</v>
      </c>
      <c r="E187" s="208" t="s">
        <v>319</v>
      </c>
      <c r="F187" s="209" t="s">
        <v>320</v>
      </c>
      <c r="G187" s="210" t="s">
        <v>145</v>
      </c>
      <c r="H187" s="211">
        <v>7</v>
      </c>
      <c r="I187" s="212"/>
      <c r="J187" s="213">
        <f>ROUND(I187*H187,2)</f>
        <v>0</v>
      </c>
      <c r="K187" s="209" t="s">
        <v>146</v>
      </c>
      <c r="L187" s="47"/>
      <c r="M187" s="214" t="s">
        <v>19</v>
      </c>
      <c r="N187" s="215" t="s">
        <v>43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147</v>
      </c>
      <c r="AT187" s="218" t="s">
        <v>142</v>
      </c>
      <c r="AU187" s="218" t="s">
        <v>82</v>
      </c>
      <c r="AY187" s="20" t="s">
        <v>140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80</v>
      </c>
      <c r="BK187" s="219">
        <f>ROUND(I187*H187,2)</f>
        <v>0</v>
      </c>
      <c r="BL187" s="20" t="s">
        <v>147</v>
      </c>
      <c r="BM187" s="218" t="s">
        <v>1206</v>
      </c>
    </row>
    <row r="188" s="2" customFormat="1">
      <c r="A188" s="41"/>
      <c r="B188" s="42"/>
      <c r="C188" s="43"/>
      <c r="D188" s="220" t="s">
        <v>149</v>
      </c>
      <c r="E188" s="43"/>
      <c r="F188" s="221" t="s">
        <v>322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149</v>
      </c>
      <c r="AU188" s="20" t="s">
        <v>82</v>
      </c>
    </row>
    <row r="189" s="13" customFormat="1">
      <c r="A189" s="13"/>
      <c r="B189" s="225"/>
      <c r="C189" s="226"/>
      <c r="D189" s="227" t="s">
        <v>155</v>
      </c>
      <c r="E189" s="228" t="s">
        <v>19</v>
      </c>
      <c r="F189" s="229" t="s">
        <v>340</v>
      </c>
      <c r="G189" s="226"/>
      <c r="H189" s="228" t="s">
        <v>19</v>
      </c>
      <c r="I189" s="230"/>
      <c r="J189" s="226"/>
      <c r="K189" s="226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155</v>
      </c>
      <c r="AU189" s="235" t="s">
        <v>82</v>
      </c>
      <c r="AV189" s="13" t="s">
        <v>80</v>
      </c>
      <c r="AW189" s="13" t="s">
        <v>33</v>
      </c>
      <c r="AX189" s="13" t="s">
        <v>72</v>
      </c>
      <c r="AY189" s="235" t="s">
        <v>140</v>
      </c>
    </row>
    <row r="190" s="14" customFormat="1">
      <c r="A190" s="14"/>
      <c r="B190" s="236"/>
      <c r="C190" s="237"/>
      <c r="D190" s="227" t="s">
        <v>155</v>
      </c>
      <c r="E190" s="238" t="s">
        <v>19</v>
      </c>
      <c r="F190" s="239" t="s">
        <v>182</v>
      </c>
      <c r="G190" s="237"/>
      <c r="H190" s="240">
        <v>7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6" t="s">
        <v>155</v>
      </c>
      <c r="AU190" s="246" t="s">
        <v>82</v>
      </c>
      <c r="AV190" s="14" t="s">
        <v>82</v>
      </c>
      <c r="AW190" s="14" t="s">
        <v>33</v>
      </c>
      <c r="AX190" s="14" t="s">
        <v>80</v>
      </c>
      <c r="AY190" s="246" t="s">
        <v>140</v>
      </c>
    </row>
    <row r="191" s="2" customFormat="1" ht="21.75" customHeight="1">
      <c r="A191" s="41"/>
      <c r="B191" s="42"/>
      <c r="C191" s="207" t="s">
        <v>311</v>
      </c>
      <c r="D191" s="207" t="s">
        <v>142</v>
      </c>
      <c r="E191" s="208" t="s">
        <v>325</v>
      </c>
      <c r="F191" s="209" t="s">
        <v>326</v>
      </c>
      <c r="G191" s="210" t="s">
        <v>145</v>
      </c>
      <c r="H191" s="211">
        <v>7</v>
      </c>
      <c r="I191" s="212"/>
      <c r="J191" s="213">
        <f>ROUND(I191*H191,2)</f>
        <v>0</v>
      </c>
      <c r="K191" s="209" t="s">
        <v>146</v>
      </c>
      <c r="L191" s="47"/>
      <c r="M191" s="214" t="s">
        <v>19</v>
      </c>
      <c r="N191" s="215" t="s">
        <v>43</v>
      </c>
      <c r="O191" s="87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147</v>
      </c>
      <c r="AT191" s="218" t="s">
        <v>142</v>
      </c>
      <c r="AU191" s="218" t="s">
        <v>82</v>
      </c>
      <c r="AY191" s="20" t="s">
        <v>140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80</v>
      </c>
      <c r="BK191" s="219">
        <f>ROUND(I191*H191,2)</f>
        <v>0</v>
      </c>
      <c r="BL191" s="20" t="s">
        <v>147</v>
      </c>
      <c r="BM191" s="218" t="s">
        <v>1207</v>
      </c>
    </row>
    <row r="192" s="2" customFormat="1">
      <c r="A192" s="41"/>
      <c r="B192" s="42"/>
      <c r="C192" s="43"/>
      <c r="D192" s="220" t="s">
        <v>149</v>
      </c>
      <c r="E192" s="43"/>
      <c r="F192" s="221" t="s">
        <v>328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149</v>
      </c>
      <c r="AU192" s="20" t="s">
        <v>82</v>
      </c>
    </row>
    <row r="193" s="13" customFormat="1">
      <c r="A193" s="13"/>
      <c r="B193" s="225"/>
      <c r="C193" s="226"/>
      <c r="D193" s="227" t="s">
        <v>155</v>
      </c>
      <c r="E193" s="228" t="s">
        <v>19</v>
      </c>
      <c r="F193" s="229" t="s">
        <v>340</v>
      </c>
      <c r="G193" s="226"/>
      <c r="H193" s="228" t="s">
        <v>19</v>
      </c>
      <c r="I193" s="230"/>
      <c r="J193" s="226"/>
      <c r="K193" s="226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155</v>
      </c>
      <c r="AU193" s="235" t="s">
        <v>82</v>
      </c>
      <c r="AV193" s="13" t="s">
        <v>80</v>
      </c>
      <c r="AW193" s="13" t="s">
        <v>33</v>
      </c>
      <c r="AX193" s="13" t="s">
        <v>72</v>
      </c>
      <c r="AY193" s="235" t="s">
        <v>140</v>
      </c>
    </row>
    <row r="194" s="14" customFormat="1">
      <c r="A194" s="14"/>
      <c r="B194" s="236"/>
      <c r="C194" s="237"/>
      <c r="D194" s="227" t="s">
        <v>155</v>
      </c>
      <c r="E194" s="238" t="s">
        <v>19</v>
      </c>
      <c r="F194" s="239" t="s">
        <v>182</v>
      </c>
      <c r="G194" s="237"/>
      <c r="H194" s="240">
        <v>7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155</v>
      </c>
      <c r="AU194" s="246" t="s">
        <v>82</v>
      </c>
      <c r="AV194" s="14" t="s">
        <v>82</v>
      </c>
      <c r="AW194" s="14" t="s">
        <v>33</v>
      </c>
      <c r="AX194" s="14" t="s">
        <v>80</v>
      </c>
      <c r="AY194" s="246" t="s">
        <v>140</v>
      </c>
    </row>
    <row r="195" s="2" customFormat="1" ht="21.75" customHeight="1">
      <c r="A195" s="41"/>
      <c r="B195" s="42"/>
      <c r="C195" s="207" t="s">
        <v>318</v>
      </c>
      <c r="D195" s="207" t="s">
        <v>142</v>
      </c>
      <c r="E195" s="208" t="s">
        <v>330</v>
      </c>
      <c r="F195" s="209" t="s">
        <v>331</v>
      </c>
      <c r="G195" s="210" t="s">
        <v>145</v>
      </c>
      <c r="H195" s="211">
        <v>7</v>
      </c>
      <c r="I195" s="212"/>
      <c r="J195" s="213">
        <f>ROUND(I195*H195,2)</f>
        <v>0</v>
      </c>
      <c r="K195" s="209" t="s">
        <v>146</v>
      </c>
      <c r="L195" s="47"/>
      <c r="M195" s="214" t="s">
        <v>19</v>
      </c>
      <c r="N195" s="215" t="s">
        <v>43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147</v>
      </c>
      <c r="AT195" s="218" t="s">
        <v>142</v>
      </c>
      <c r="AU195" s="218" t="s">
        <v>82</v>
      </c>
      <c r="AY195" s="20" t="s">
        <v>140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80</v>
      </c>
      <c r="BK195" s="219">
        <f>ROUND(I195*H195,2)</f>
        <v>0</v>
      </c>
      <c r="BL195" s="20" t="s">
        <v>147</v>
      </c>
      <c r="BM195" s="218" t="s">
        <v>1208</v>
      </c>
    </row>
    <row r="196" s="2" customFormat="1">
      <c r="A196" s="41"/>
      <c r="B196" s="42"/>
      <c r="C196" s="43"/>
      <c r="D196" s="220" t="s">
        <v>149</v>
      </c>
      <c r="E196" s="43"/>
      <c r="F196" s="221" t="s">
        <v>333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149</v>
      </c>
      <c r="AU196" s="20" t="s">
        <v>82</v>
      </c>
    </row>
    <row r="197" s="13" customFormat="1">
      <c r="A197" s="13"/>
      <c r="B197" s="225"/>
      <c r="C197" s="226"/>
      <c r="D197" s="227" t="s">
        <v>155</v>
      </c>
      <c r="E197" s="228" t="s">
        <v>19</v>
      </c>
      <c r="F197" s="229" t="s">
        <v>190</v>
      </c>
      <c r="G197" s="226"/>
      <c r="H197" s="228" t="s">
        <v>19</v>
      </c>
      <c r="I197" s="230"/>
      <c r="J197" s="226"/>
      <c r="K197" s="226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155</v>
      </c>
      <c r="AU197" s="235" t="s">
        <v>82</v>
      </c>
      <c r="AV197" s="13" t="s">
        <v>80</v>
      </c>
      <c r="AW197" s="13" t="s">
        <v>33</v>
      </c>
      <c r="AX197" s="13" t="s">
        <v>72</v>
      </c>
      <c r="AY197" s="235" t="s">
        <v>140</v>
      </c>
    </row>
    <row r="198" s="14" customFormat="1">
      <c r="A198" s="14"/>
      <c r="B198" s="236"/>
      <c r="C198" s="237"/>
      <c r="D198" s="227" t="s">
        <v>155</v>
      </c>
      <c r="E198" s="238" t="s">
        <v>19</v>
      </c>
      <c r="F198" s="239" t="s">
        <v>1195</v>
      </c>
      <c r="G198" s="237"/>
      <c r="H198" s="240">
        <v>7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6" t="s">
        <v>155</v>
      </c>
      <c r="AU198" s="246" t="s">
        <v>82</v>
      </c>
      <c r="AV198" s="14" t="s">
        <v>82</v>
      </c>
      <c r="AW198" s="14" t="s">
        <v>33</v>
      </c>
      <c r="AX198" s="14" t="s">
        <v>80</v>
      </c>
      <c r="AY198" s="246" t="s">
        <v>140</v>
      </c>
    </row>
    <row r="199" s="2" customFormat="1" ht="24.15" customHeight="1">
      <c r="A199" s="41"/>
      <c r="B199" s="42"/>
      <c r="C199" s="207" t="s">
        <v>324</v>
      </c>
      <c r="D199" s="207" t="s">
        <v>142</v>
      </c>
      <c r="E199" s="208" t="s">
        <v>336</v>
      </c>
      <c r="F199" s="209" t="s">
        <v>337</v>
      </c>
      <c r="G199" s="210" t="s">
        <v>145</v>
      </c>
      <c r="H199" s="211">
        <v>7</v>
      </c>
      <c r="I199" s="212"/>
      <c r="J199" s="213">
        <f>ROUND(I199*H199,2)</f>
        <v>0</v>
      </c>
      <c r="K199" s="209" t="s">
        <v>146</v>
      </c>
      <c r="L199" s="47"/>
      <c r="M199" s="214" t="s">
        <v>19</v>
      </c>
      <c r="N199" s="215" t="s">
        <v>43</v>
      </c>
      <c r="O199" s="87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147</v>
      </c>
      <c r="AT199" s="218" t="s">
        <v>142</v>
      </c>
      <c r="AU199" s="218" t="s">
        <v>82</v>
      </c>
      <c r="AY199" s="20" t="s">
        <v>140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80</v>
      </c>
      <c r="BK199" s="219">
        <f>ROUND(I199*H199,2)</f>
        <v>0</v>
      </c>
      <c r="BL199" s="20" t="s">
        <v>147</v>
      </c>
      <c r="BM199" s="218" t="s">
        <v>1209</v>
      </c>
    </row>
    <row r="200" s="2" customFormat="1">
      <c r="A200" s="41"/>
      <c r="B200" s="42"/>
      <c r="C200" s="43"/>
      <c r="D200" s="220" t="s">
        <v>149</v>
      </c>
      <c r="E200" s="43"/>
      <c r="F200" s="221" t="s">
        <v>339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149</v>
      </c>
      <c r="AU200" s="20" t="s">
        <v>82</v>
      </c>
    </row>
    <row r="201" s="13" customFormat="1">
      <c r="A201" s="13"/>
      <c r="B201" s="225"/>
      <c r="C201" s="226"/>
      <c r="D201" s="227" t="s">
        <v>155</v>
      </c>
      <c r="E201" s="228" t="s">
        <v>19</v>
      </c>
      <c r="F201" s="229" t="s">
        <v>340</v>
      </c>
      <c r="G201" s="226"/>
      <c r="H201" s="228" t="s">
        <v>19</v>
      </c>
      <c r="I201" s="230"/>
      <c r="J201" s="226"/>
      <c r="K201" s="226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155</v>
      </c>
      <c r="AU201" s="235" t="s">
        <v>82</v>
      </c>
      <c r="AV201" s="13" t="s">
        <v>80</v>
      </c>
      <c r="AW201" s="13" t="s">
        <v>33</v>
      </c>
      <c r="AX201" s="13" t="s">
        <v>72</v>
      </c>
      <c r="AY201" s="235" t="s">
        <v>140</v>
      </c>
    </row>
    <row r="202" s="14" customFormat="1">
      <c r="A202" s="14"/>
      <c r="B202" s="236"/>
      <c r="C202" s="237"/>
      <c r="D202" s="227" t="s">
        <v>155</v>
      </c>
      <c r="E202" s="238" t="s">
        <v>19</v>
      </c>
      <c r="F202" s="239" t="s">
        <v>182</v>
      </c>
      <c r="G202" s="237"/>
      <c r="H202" s="240">
        <v>7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6" t="s">
        <v>155</v>
      </c>
      <c r="AU202" s="246" t="s">
        <v>82</v>
      </c>
      <c r="AV202" s="14" t="s">
        <v>82</v>
      </c>
      <c r="AW202" s="14" t="s">
        <v>33</v>
      </c>
      <c r="AX202" s="14" t="s">
        <v>80</v>
      </c>
      <c r="AY202" s="246" t="s">
        <v>140</v>
      </c>
    </row>
    <row r="203" s="2" customFormat="1" ht="16.5" customHeight="1">
      <c r="A203" s="41"/>
      <c r="B203" s="42"/>
      <c r="C203" s="207" t="s">
        <v>329</v>
      </c>
      <c r="D203" s="207" t="s">
        <v>142</v>
      </c>
      <c r="E203" s="208" t="s">
        <v>342</v>
      </c>
      <c r="F203" s="209" t="s">
        <v>343</v>
      </c>
      <c r="G203" s="210" t="s">
        <v>145</v>
      </c>
      <c r="H203" s="211">
        <v>7</v>
      </c>
      <c r="I203" s="212"/>
      <c r="J203" s="213">
        <f>ROUND(I203*H203,2)</f>
        <v>0</v>
      </c>
      <c r="K203" s="209" t="s">
        <v>146</v>
      </c>
      <c r="L203" s="47"/>
      <c r="M203" s="214" t="s">
        <v>19</v>
      </c>
      <c r="N203" s="215" t="s">
        <v>43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147</v>
      </c>
      <c r="AT203" s="218" t="s">
        <v>142</v>
      </c>
      <c r="AU203" s="218" t="s">
        <v>82</v>
      </c>
      <c r="AY203" s="20" t="s">
        <v>140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80</v>
      </c>
      <c r="BK203" s="219">
        <f>ROUND(I203*H203,2)</f>
        <v>0</v>
      </c>
      <c r="BL203" s="20" t="s">
        <v>147</v>
      </c>
      <c r="BM203" s="218" t="s">
        <v>1210</v>
      </c>
    </row>
    <row r="204" s="2" customFormat="1">
      <c r="A204" s="41"/>
      <c r="B204" s="42"/>
      <c r="C204" s="43"/>
      <c r="D204" s="220" t="s">
        <v>149</v>
      </c>
      <c r="E204" s="43"/>
      <c r="F204" s="221" t="s">
        <v>345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149</v>
      </c>
      <c r="AU204" s="20" t="s">
        <v>82</v>
      </c>
    </row>
    <row r="205" s="13" customFormat="1">
      <c r="A205" s="13"/>
      <c r="B205" s="225"/>
      <c r="C205" s="226"/>
      <c r="D205" s="227" t="s">
        <v>155</v>
      </c>
      <c r="E205" s="228" t="s">
        <v>19</v>
      </c>
      <c r="F205" s="229" t="s">
        <v>340</v>
      </c>
      <c r="G205" s="226"/>
      <c r="H205" s="228" t="s">
        <v>19</v>
      </c>
      <c r="I205" s="230"/>
      <c r="J205" s="226"/>
      <c r="K205" s="226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155</v>
      </c>
      <c r="AU205" s="235" t="s">
        <v>82</v>
      </c>
      <c r="AV205" s="13" t="s">
        <v>80</v>
      </c>
      <c r="AW205" s="13" t="s">
        <v>33</v>
      </c>
      <c r="AX205" s="13" t="s">
        <v>72</v>
      </c>
      <c r="AY205" s="235" t="s">
        <v>140</v>
      </c>
    </row>
    <row r="206" s="14" customFormat="1">
      <c r="A206" s="14"/>
      <c r="B206" s="236"/>
      <c r="C206" s="237"/>
      <c r="D206" s="227" t="s">
        <v>155</v>
      </c>
      <c r="E206" s="238" t="s">
        <v>19</v>
      </c>
      <c r="F206" s="239" t="s">
        <v>182</v>
      </c>
      <c r="G206" s="237"/>
      <c r="H206" s="240">
        <v>7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155</v>
      </c>
      <c r="AU206" s="246" t="s">
        <v>82</v>
      </c>
      <c r="AV206" s="14" t="s">
        <v>82</v>
      </c>
      <c r="AW206" s="14" t="s">
        <v>33</v>
      </c>
      <c r="AX206" s="14" t="s">
        <v>80</v>
      </c>
      <c r="AY206" s="246" t="s">
        <v>140</v>
      </c>
    </row>
    <row r="207" s="2" customFormat="1" ht="24.15" customHeight="1">
      <c r="A207" s="41"/>
      <c r="B207" s="42"/>
      <c r="C207" s="207" t="s">
        <v>335</v>
      </c>
      <c r="D207" s="207" t="s">
        <v>142</v>
      </c>
      <c r="E207" s="208" t="s">
        <v>347</v>
      </c>
      <c r="F207" s="209" t="s">
        <v>348</v>
      </c>
      <c r="G207" s="210" t="s">
        <v>145</v>
      </c>
      <c r="H207" s="211">
        <v>7</v>
      </c>
      <c r="I207" s="212"/>
      <c r="J207" s="213">
        <f>ROUND(I207*H207,2)</f>
        <v>0</v>
      </c>
      <c r="K207" s="209" t="s">
        <v>146</v>
      </c>
      <c r="L207" s="47"/>
      <c r="M207" s="214" t="s">
        <v>19</v>
      </c>
      <c r="N207" s="215" t="s">
        <v>43</v>
      </c>
      <c r="O207" s="87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147</v>
      </c>
      <c r="AT207" s="218" t="s">
        <v>142</v>
      </c>
      <c r="AU207" s="218" t="s">
        <v>82</v>
      </c>
      <c r="AY207" s="20" t="s">
        <v>140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80</v>
      </c>
      <c r="BK207" s="219">
        <f>ROUND(I207*H207,2)</f>
        <v>0</v>
      </c>
      <c r="BL207" s="20" t="s">
        <v>147</v>
      </c>
      <c r="BM207" s="218" t="s">
        <v>1211</v>
      </c>
    </row>
    <row r="208" s="2" customFormat="1">
      <c r="A208" s="41"/>
      <c r="B208" s="42"/>
      <c r="C208" s="43"/>
      <c r="D208" s="220" t="s">
        <v>149</v>
      </c>
      <c r="E208" s="43"/>
      <c r="F208" s="221" t="s">
        <v>350</v>
      </c>
      <c r="G208" s="43"/>
      <c r="H208" s="43"/>
      <c r="I208" s="222"/>
      <c r="J208" s="43"/>
      <c r="K208" s="43"/>
      <c r="L208" s="47"/>
      <c r="M208" s="223"/>
      <c r="N208" s="22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149</v>
      </c>
      <c r="AU208" s="20" t="s">
        <v>82</v>
      </c>
    </row>
    <row r="209" s="13" customFormat="1">
      <c r="A209" s="13"/>
      <c r="B209" s="225"/>
      <c r="C209" s="226"/>
      <c r="D209" s="227" t="s">
        <v>155</v>
      </c>
      <c r="E209" s="228" t="s">
        <v>19</v>
      </c>
      <c r="F209" s="229" t="s">
        <v>340</v>
      </c>
      <c r="G209" s="226"/>
      <c r="H209" s="228" t="s">
        <v>19</v>
      </c>
      <c r="I209" s="230"/>
      <c r="J209" s="226"/>
      <c r="K209" s="226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155</v>
      </c>
      <c r="AU209" s="235" t="s">
        <v>82</v>
      </c>
      <c r="AV209" s="13" t="s">
        <v>80</v>
      </c>
      <c r="AW209" s="13" t="s">
        <v>33</v>
      </c>
      <c r="AX209" s="13" t="s">
        <v>72</v>
      </c>
      <c r="AY209" s="235" t="s">
        <v>140</v>
      </c>
    </row>
    <row r="210" s="14" customFormat="1">
      <c r="A210" s="14"/>
      <c r="B210" s="236"/>
      <c r="C210" s="237"/>
      <c r="D210" s="227" t="s">
        <v>155</v>
      </c>
      <c r="E210" s="238" t="s">
        <v>19</v>
      </c>
      <c r="F210" s="239" t="s">
        <v>182</v>
      </c>
      <c r="G210" s="237"/>
      <c r="H210" s="240">
        <v>7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155</v>
      </c>
      <c r="AU210" s="246" t="s">
        <v>82</v>
      </c>
      <c r="AV210" s="14" t="s">
        <v>82</v>
      </c>
      <c r="AW210" s="14" t="s">
        <v>33</v>
      </c>
      <c r="AX210" s="14" t="s">
        <v>80</v>
      </c>
      <c r="AY210" s="246" t="s">
        <v>140</v>
      </c>
    </row>
    <row r="211" s="2" customFormat="1" ht="37.8" customHeight="1">
      <c r="A211" s="41"/>
      <c r="B211" s="42"/>
      <c r="C211" s="207" t="s">
        <v>341</v>
      </c>
      <c r="D211" s="207" t="s">
        <v>142</v>
      </c>
      <c r="E211" s="208" t="s">
        <v>352</v>
      </c>
      <c r="F211" s="209" t="s">
        <v>353</v>
      </c>
      <c r="G211" s="210" t="s">
        <v>145</v>
      </c>
      <c r="H211" s="211">
        <v>7</v>
      </c>
      <c r="I211" s="212"/>
      <c r="J211" s="213">
        <f>ROUND(I211*H211,2)</f>
        <v>0</v>
      </c>
      <c r="K211" s="209" t="s">
        <v>146</v>
      </c>
      <c r="L211" s="47"/>
      <c r="M211" s="214" t="s">
        <v>19</v>
      </c>
      <c r="N211" s="215" t="s">
        <v>43</v>
      </c>
      <c r="O211" s="87"/>
      <c r="P211" s="216">
        <f>O211*H211</f>
        <v>0</v>
      </c>
      <c r="Q211" s="216">
        <v>0.089219999999999994</v>
      </c>
      <c r="R211" s="216">
        <f>Q211*H211</f>
        <v>0.62453999999999998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147</v>
      </c>
      <c r="AT211" s="218" t="s">
        <v>142</v>
      </c>
      <c r="AU211" s="218" t="s">
        <v>82</v>
      </c>
      <c r="AY211" s="20" t="s">
        <v>140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80</v>
      </c>
      <c r="BK211" s="219">
        <f>ROUND(I211*H211,2)</f>
        <v>0</v>
      </c>
      <c r="BL211" s="20" t="s">
        <v>147</v>
      </c>
      <c r="BM211" s="218" t="s">
        <v>1212</v>
      </c>
    </row>
    <row r="212" s="2" customFormat="1">
      <c r="A212" s="41"/>
      <c r="B212" s="42"/>
      <c r="C212" s="43"/>
      <c r="D212" s="220" t="s">
        <v>149</v>
      </c>
      <c r="E212" s="43"/>
      <c r="F212" s="221" t="s">
        <v>355</v>
      </c>
      <c r="G212" s="43"/>
      <c r="H212" s="43"/>
      <c r="I212" s="222"/>
      <c r="J212" s="43"/>
      <c r="K212" s="43"/>
      <c r="L212" s="47"/>
      <c r="M212" s="223"/>
      <c r="N212" s="22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149</v>
      </c>
      <c r="AU212" s="20" t="s">
        <v>82</v>
      </c>
    </row>
    <row r="213" s="13" customFormat="1">
      <c r="A213" s="13"/>
      <c r="B213" s="225"/>
      <c r="C213" s="226"/>
      <c r="D213" s="227" t="s">
        <v>155</v>
      </c>
      <c r="E213" s="228" t="s">
        <v>19</v>
      </c>
      <c r="F213" s="229" t="s">
        <v>190</v>
      </c>
      <c r="G213" s="226"/>
      <c r="H213" s="228" t="s">
        <v>19</v>
      </c>
      <c r="I213" s="230"/>
      <c r="J213" s="226"/>
      <c r="K213" s="226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155</v>
      </c>
      <c r="AU213" s="235" t="s">
        <v>82</v>
      </c>
      <c r="AV213" s="13" t="s">
        <v>80</v>
      </c>
      <c r="AW213" s="13" t="s">
        <v>33</v>
      </c>
      <c r="AX213" s="13" t="s">
        <v>72</v>
      </c>
      <c r="AY213" s="235" t="s">
        <v>140</v>
      </c>
    </row>
    <row r="214" s="14" customFormat="1">
      <c r="A214" s="14"/>
      <c r="B214" s="236"/>
      <c r="C214" s="237"/>
      <c r="D214" s="227" t="s">
        <v>155</v>
      </c>
      <c r="E214" s="238" t="s">
        <v>19</v>
      </c>
      <c r="F214" s="239" t="s">
        <v>1195</v>
      </c>
      <c r="G214" s="237"/>
      <c r="H214" s="240">
        <v>7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6" t="s">
        <v>155</v>
      </c>
      <c r="AU214" s="246" t="s">
        <v>82</v>
      </c>
      <c r="AV214" s="14" t="s">
        <v>82</v>
      </c>
      <c r="AW214" s="14" t="s">
        <v>33</v>
      </c>
      <c r="AX214" s="14" t="s">
        <v>80</v>
      </c>
      <c r="AY214" s="246" t="s">
        <v>140</v>
      </c>
    </row>
    <row r="215" s="2" customFormat="1" ht="16.5" customHeight="1">
      <c r="A215" s="41"/>
      <c r="B215" s="42"/>
      <c r="C215" s="258" t="s">
        <v>346</v>
      </c>
      <c r="D215" s="258" t="s">
        <v>236</v>
      </c>
      <c r="E215" s="259" t="s">
        <v>357</v>
      </c>
      <c r="F215" s="260" t="s">
        <v>358</v>
      </c>
      <c r="G215" s="261" t="s">
        <v>145</v>
      </c>
      <c r="H215" s="262">
        <v>7.21</v>
      </c>
      <c r="I215" s="263"/>
      <c r="J215" s="264">
        <f>ROUND(I215*H215,2)</f>
        <v>0</v>
      </c>
      <c r="K215" s="260" t="s">
        <v>146</v>
      </c>
      <c r="L215" s="265"/>
      <c r="M215" s="266" t="s">
        <v>19</v>
      </c>
      <c r="N215" s="267" t="s">
        <v>43</v>
      </c>
      <c r="O215" s="87"/>
      <c r="P215" s="216">
        <f>O215*H215</f>
        <v>0</v>
      </c>
      <c r="Q215" s="216">
        <v>0.13100000000000001</v>
      </c>
      <c r="R215" s="216">
        <f>Q215*H215</f>
        <v>0.94451000000000007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198</v>
      </c>
      <c r="AT215" s="218" t="s">
        <v>236</v>
      </c>
      <c r="AU215" s="218" t="s">
        <v>82</v>
      </c>
      <c r="AY215" s="20" t="s">
        <v>140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80</v>
      </c>
      <c r="BK215" s="219">
        <f>ROUND(I215*H215,2)</f>
        <v>0</v>
      </c>
      <c r="BL215" s="20" t="s">
        <v>147</v>
      </c>
      <c r="BM215" s="218" t="s">
        <v>1213</v>
      </c>
    </row>
    <row r="216" s="14" customFormat="1">
      <c r="A216" s="14"/>
      <c r="B216" s="236"/>
      <c r="C216" s="237"/>
      <c r="D216" s="227" t="s">
        <v>155</v>
      </c>
      <c r="E216" s="237"/>
      <c r="F216" s="239" t="s">
        <v>1214</v>
      </c>
      <c r="G216" s="237"/>
      <c r="H216" s="240">
        <v>7.21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155</v>
      </c>
      <c r="AU216" s="246" t="s">
        <v>82</v>
      </c>
      <c r="AV216" s="14" t="s">
        <v>82</v>
      </c>
      <c r="AW216" s="14" t="s">
        <v>4</v>
      </c>
      <c r="AX216" s="14" t="s">
        <v>80</v>
      </c>
      <c r="AY216" s="246" t="s">
        <v>140</v>
      </c>
    </row>
    <row r="217" s="12" customFormat="1" ht="22.8" customHeight="1">
      <c r="A217" s="12"/>
      <c r="B217" s="191"/>
      <c r="C217" s="192"/>
      <c r="D217" s="193" t="s">
        <v>71</v>
      </c>
      <c r="E217" s="205" t="s">
        <v>205</v>
      </c>
      <c r="F217" s="205" t="s">
        <v>376</v>
      </c>
      <c r="G217" s="192"/>
      <c r="H217" s="192"/>
      <c r="I217" s="195"/>
      <c r="J217" s="206">
        <f>BK217</f>
        <v>0</v>
      </c>
      <c r="K217" s="192"/>
      <c r="L217" s="197"/>
      <c r="M217" s="198"/>
      <c r="N217" s="199"/>
      <c r="O217" s="199"/>
      <c r="P217" s="200">
        <f>SUM(P218:P256)</f>
        <v>0</v>
      </c>
      <c r="Q217" s="199"/>
      <c r="R217" s="200">
        <f>SUM(R218:R256)</f>
        <v>4.6018232000000001</v>
      </c>
      <c r="S217" s="199"/>
      <c r="T217" s="201">
        <f>SUM(T218:T256)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2" t="s">
        <v>80</v>
      </c>
      <c r="AT217" s="203" t="s">
        <v>71</v>
      </c>
      <c r="AU217" s="203" t="s">
        <v>80</v>
      </c>
      <c r="AY217" s="202" t="s">
        <v>140</v>
      </c>
      <c r="BK217" s="204">
        <f>SUM(BK218:BK256)</f>
        <v>0</v>
      </c>
    </row>
    <row r="218" s="2" customFormat="1" ht="21.75" customHeight="1">
      <c r="A218" s="41"/>
      <c r="B218" s="42"/>
      <c r="C218" s="207" t="s">
        <v>351</v>
      </c>
      <c r="D218" s="207" t="s">
        <v>142</v>
      </c>
      <c r="E218" s="208" t="s">
        <v>401</v>
      </c>
      <c r="F218" s="209" t="s">
        <v>402</v>
      </c>
      <c r="G218" s="210" t="s">
        <v>172</v>
      </c>
      <c r="H218" s="211">
        <v>8.4000000000000004</v>
      </c>
      <c r="I218" s="212"/>
      <c r="J218" s="213">
        <f>ROUND(I218*H218,2)</f>
        <v>0</v>
      </c>
      <c r="K218" s="209" t="s">
        <v>146</v>
      </c>
      <c r="L218" s="47"/>
      <c r="M218" s="214" t="s">
        <v>19</v>
      </c>
      <c r="N218" s="215" t="s">
        <v>43</v>
      </c>
      <c r="O218" s="87"/>
      <c r="P218" s="216">
        <f>O218*H218</f>
        <v>0</v>
      </c>
      <c r="Q218" s="216">
        <v>0.00033</v>
      </c>
      <c r="R218" s="216">
        <f>Q218*H218</f>
        <v>0.0027720000000000002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147</v>
      </c>
      <c r="AT218" s="218" t="s">
        <v>142</v>
      </c>
      <c r="AU218" s="218" t="s">
        <v>82</v>
      </c>
      <c r="AY218" s="20" t="s">
        <v>140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80</v>
      </c>
      <c r="BK218" s="219">
        <f>ROUND(I218*H218,2)</f>
        <v>0</v>
      </c>
      <c r="BL218" s="20" t="s">
        <v>147</v>
      </c>
      <c r="BM218" s="218" t="s">
        <v>1215</v>
      </c>
    </row>
    <row r="219" s="2" customFormat="1">
      <c r="A219" s="41"/>
      <c r="B219" s="42"/>
      <c r="C219" s="43"/>
      <c r="D219" s="220" t="s">
        <v>149</v>
      </c>
      <c r="E219" s="43"/>
      <c r="F219" s="221" t="s">
        <v>404</v>
      </c>
      <c r="G219" s="43"/>
      <c r="H219" s="43"/>
      <c r="I219" s="222"/>
      <c r="J219" s="43"/>
      <c r="K219" s="43"/>
      <c r="L219" s="47"/>
      <c r="M219" s="223"/>
      <c r="N219" s="22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149</v>
      </c>
      <c r="AU219" s="20" t="s">
        <v>82</v>
      </c>
    </row>
    <row r="220" s="14" customFormat="1">
      <c r="A220" s="14"/>
      <c r="B220" s="236"/>
      <c r="C220" s="237"/>
      <c r="D220" s="227" t="s">
        <v>155</v>
      </c>
      <c r="E220" s="238" t="s">
        <v>19</v>
      </c>
      <c r="F220" s="239" t="s">
        <v>1216</v>
      </c>
      <c r="G220" s="237"/>
      <c r="H220" s="240">
        <v>8.4000000000000004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155</v>
      </c>
      <c r="AU220" s="246" t="s">
        <v>82</v>
      </c>
      <c r="AV220" s="14" t="s">
        <v>82</v>
      </c>
      <c r="AW220" s="14" t="s">
        <v>33</v>
      </c>
      <c r="AX220" s="14" t="s">
        <v>80</v>
      </c>
      <c r="AY220" s="246" t="s">
        <v>140</v>
      </c>
    </row>
    <row r="221" s="2" customFormat="1" ht="24.15" customHeight="1">
      <c r="A221" s="41"/>
      <c r="B221" s="42"/>
      <c r="C221" s="207" t="s">
        <v>356</v>
      </c>
      <c r="D221" s="207" t="s">
        <v>142</v>
      </c>
      <c r="E221" s="208" t="s">
        <v>408</v>
      </c>
      <c r="F221" s="209" t="s">
        <v>409</v>
      </c>
      <c r="G221" s="210" t="s">
        <v>172</v>
      </c>
      <c r="H221" s="211">
        <v>8.4000000000000004</v>
      </c>
      <c r="I221" s="212"/>
      <c r="J221" s="213">
        <f>ROUND(I221*H221,2)</f>
        <v>0</v>
      </c>
      <c r="K221" s="209" t="s">
        <v>146</v>
      </c>
      <c r="L221" s="47"/>
      <c r="M221" s="214" t="s">
        <v>19</v>
      </c>
      <c r="N221" s="215" t="s">
        <v>43</v>
      </c>
      <c r="O221" s="87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147</v>
      </c>
      <c r="AT221" s="218" t="s">
        <v>142</v>
      </c>
      <c r="AU221" s="218" t="s">
        <v>82</v>
      </c>
      <c r="AY221" s="20" t="s">
        <v>140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80</v>
      </c>
      <c r="BK221" s="219">
        <f>ROUND(I221*H221,2)</f>
        <v>0</v>
      </c>
      <c r="BL221" s="20" t="s">
        <v>147</v>
      </c>
      <c r="BM221" s="218" t="s">
        <v>1217</v>
      </c>
    </row>
    <row r="222" s="2" customFormat="1">
      <c r="A222" s="41"/>
      <c r="B222" s="42"/>
      <c r="C222" s="43"/>
      <c r="D222" s="220" t="s">
        <v>149</v>
      </c>
      <c r="E222" s="43"/>
      <c r="F222" s="221" t="s">
        <v>411</v>
      </c>
      <c r="G222" s="43"/>
      <c r="H222" s="43"/>
      <c r="I222" s="222"/>
      <c r="J222" s="43"/>
      <c r="K222" s="43"/>
      <c r="L222" s="47"/>
      <c r="M222" s="223"/>
      <c r="N222" s="22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149</v>
      </c>
      <c r="AU222" s="20" t="s">
        <v>82</v>
      </c>
    </row>
    <row r="223" s="14" customFormat="1">
      <c r="A223" s="14"/>
      <c r="B223" s="236"/>
      <c r="C223" s="237"/>
      <c r="D223" s="227" t="s">
        <v>155</v>
      </c>
      <c r="E223" s="238" t="s">
        <v>19</v>
      </c>
      <c r="F223" s="239" t="s">
        <v>1216</v>
      </c>
      <c r="G223" s="237"/>
      <c r="H223" s="240">
        <v>8.4000000000000004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6" t="s">
        <v>155</v>
      </c>
      <c r="AU223" s="246" t="s">
        <v>82</v>
      </c>
      <c r="AV223" s="14" t="s">
        <v>82</v>
      </c>
      <c r="AW223" s="14" t="s">
        <v>33</v>
      </c>
      <c r="AX223" s="14" t="s">
        <v>80</v>
      </c>
      <c r="AY223" s="246" t="s">
        <v>140</v>
      </c>
    </row>
    <row r="224" s="2" customFormat="1" ht="24.15" customHeight="1">
      <c r="A224" s="41"/>
      <c r="B224" s="42"/>
      <c r="C224" s="207" t="s">
        <v>361</v>
      </c>
      <c r="D224" s="207" t="s">
        <v>142</v>
      </c>
      <c r="E224" s="208" t="s">
        <v>413</v>
      </c>
      <c r="F224" s="209" t="s">
        <v>414</v>
      </c>
      <c r="G224" s="210" t="s">
        <v>172</v>
      </c>
      <c r="H224" s="211">
        <v>14.9</v>
      </c>
      <c r="I224" s="212"/>
      <c r="J224" s="213">
        <f>ROUND(I224*H224,2)</f>
        <v>0</v>
      </c>
      <c r="K224" s="209" t="s">
        <v>146</v>
      </c>
      <c r="L224" s="47"/>
      <c r="M224" s="214" t="s">
        <v>19</v>
      </c>
      <c r="N224" s="215" t="s">
        <v>43</v>
      </c>
      <c r="O224" s="87"/>
      <c r="P224" s="216">
        <f>O224*H224</f>
        <v>0</v>
      </c>
      <c r="Q224" s="216">
        <v>0.15540000000000001</v>
      </c>
      <c r="R224" s="216">
        <f>Q224*H224</f>
        <v>2.3154600000000003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147</v>
      </c>
      <c r="AT224" s="218" t="s">
        <v>142</v>
      </c>
      <c r="AU224" s="218" t="s">
        <v>82</v>
      </c>
      <c r="AY224" s="20" t="s">
        <v>140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80</v>
      </c>
      <c r="BK224" s="219">
        <f>ROUND(I224*H224,2)</f>
        <v>0</v>
      </c>
      <c r="BL224" s="20" t="s">
        <v>147</v>
      </c>
      <c r="BM224" s="218" t="s">
        <v>1218</v>
      </c>
    </row>
    <row r="225" s="2" customFormat="1">
      <c r="A225" s="41"/>
      <c r="B225" s="42"/>
      <c r="C225" s="43"/>
      <c r="D225" s="220" t="s">
        <v>149</v>
      </c>
      <c r="E225" s="43"/>
      <c r="F225" s="221" t="s">
        <v>416</v>
      </c>
      <c r="G225" s="43"/>
      <c r="H225" s="43"/>
      <c r="I225" s="222"/>
      <c r="J225" s="43"/>
      <c r="K225" s="43"/>
      <c r="L225" s="47"/>
      <c r="M225" s="223"/>
      <c r="N225" s="22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149</v>
      </c>
      <c r="AU225" s="20" t="s">
        <v>82</v>
      </c>
    </row>
    <row r="226" s="13" customFormat="1">
      <c r="A226" s="13"/>
      <c r="B226" s="225"/>
      <c r="C226" s="226"/>
      <c r="D226" s="227" t="s">
        <v>155</v>
      </c>
      <c r="E226" s="228" t="s">
        <v>19</v>
      </c>
      <c r="F226" s="229" t="s">
        <v>419</v>
      </c>
      <c r="G226" s="226"/>
      <c r="H226" s="228" t="s">
        <v>19</v>
      </c>
      <c r="I226" s="230"/>
      <c r="J226" s="226"/>
      <c r="K226" s="226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155</v>
      </c>
      <c r="AU226" s="235" t="s">
        <v>82</v>
      </c>
      <c r="AV226" s="13" t="s">
        <v>80</v>
      </c>
      <c r="AW226" s="13" t="s">
        <v>33</v>
      </c>
      <c r="AX226" s="13" t="s">
        <v>72</v>
      </c>
      <c r="AY226" s="235" t="s">
        <v>140</v>
      </c>
    </row>
    <row r="227" s="14" customFormat="1">
      <c r="A227" s="14"/>
      <c r="B227" s="236"/>
      <c r="C227" s="237"/>
      <c r="D227" s="227" t="s">
        <v>155</v>
      </c>
      <c r="E227" s="238" t="s">
        <v>19</v>
      </c>
      <c r="F227" s="239" t="s">
        <v>1219</v>
      </c>
      <c r="G227" s="237"/>
      <c r="H227" s="240">
        <v>12.9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155</v>
      </c>
      <c r="AU227" s="246" t="s">
        <v>82</v>
      </c>
      <c r="AV227" s="14" t="s">
        <v>82</v>
      </c>
      <c r="AW227" s="14" t="s">
        <v>33</v>
      </c>
      <c r="AX227" s="14" t="s">
        <v>72</v>
      </c>
      <c r="AY227" s="246" t="s">
        <v>140</v>
      </c>
    </row>
    <row r="228" s="13" customFormat="1">
      <c r="A228" s="13"/>
      <c r="B228" s="225"/>
      <c r="C228" s="226"/>
      <c r="D228" s="227" t="s">
        <v>155</v>
      </c>
      <c r="E228" s="228" t="s">
        <v>19</v>
      </c>
      <c r="F228" s="229" t="s">
        <v>420</v>
      </c>
      <c r="G228" s="226"/>
      <c r="H228" s="228" t="s">
        <v>19</v>
      </c>
      <c r="I228" s="230"/>
      <c r="J228" s="226"/>
      <c r="K228" s="226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155</v>
      </c>
      <c r="AU228" s="235" t="s">
        <v>82</v>
      </c>
      <c r="AV228" s="13" t="s">
        <v>80</v>
      </c>
      <c r="AW228" s="13" t="s">
        <v>33</v>
      </c>
      <c r="AX228" s="13" t="s">
        <v>72</v>
      </c>
      <c r="AY228" s="235" t="s">
        <v>140</v>
      </c>
    </row>
    <row r="229" s="14" customFormat="1">
      <c r="A229" s="14"/>
      <c r="B229" s="236"/>
      <c r="C229" s="237"/>
      <c r="D229" s="227" t="s">
        <v>155</v>
      </c>
      <c r="E229" s="238" t="s">
        <v>19</v>
      </c>
      <c r="F229" s="239" t="s">
        <v>82</v>
      </c>
      <c r="G229" s="237"/>
      <c r="H229" s="240">
        <v>2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6" t="s">
        <v>155</v>
      </c>
      <c r="AU229" s="246" t="s">
        <v>82</v>
      </c>
      <c r="AV229" s="14" t="s">
        <v>82</v>
      </c>
      <c r="AW229" s="14" t="s">
        <v>33</v>
      </c>
      <c r="AX229" s="14" t="s">
        <v>72</v>
      </c>
      <c r="AY229" s="246" t="s">
        <v>140</v>
      </c>
    </row>
    <row r="230" s="15" customFormat="1">
      <c r="A230" s="15"/>
      <c r="B230" s="247"/>
      <c r="C230" s="248"/>
      <c r="D230" s="227" t="s">
        <v>155</v>
      </c>
      <c r="E230" s="249" t="s">
        <v>19</v>
      </c>
      <c r="F230" s="250" t="s">
        <v>197</v>
      </c>
      <c r="G230" s="248"/>
      <c r="H230" s="251">
        <v>14.9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7" t="s">
        <v>155</v>
      </c>
      <c r="AU230" s="257" t="s">
        <v>82</v>
      </c>
      <c r="AV230" s="15" t="s">
        <v>147</v>
      </c>
      <c r="AW230" s="15" t="s">
        <v>33</v>
      </c>
      <c r="AX230" s="15" t="s">
        <v>80</v>
      </c>
      <c r="AY230" s="257" t="s">
        <v>140</v>
      </c>
    </row>
    <row r="231" s="2" customFormat="1" ht="16.5" customHeight="1">
      <c r="A231" s="41"/>
      <c r="B231" s="42"/>
      <c r="C231" s="258" t="s">
        <v>366</v>
      </c>
      <c r="D231" s="258" t="s">
        <v>236</v>
      </c>
      <c r="E231" s="259" t="s">
        <v>422</v>
      </c>
      <c r="F231" s="260" t="s">
        <v>423</v>
      </c>
      <c r="G231" s="261" t="s">
        <v>172</v>
      </c>
      <c r="H231" s="262">
        <v>13.158</v>
      </c>
      <c r="I231" s="263"/>
      <c r="J231" s="264">
        <f>ROUND(I231*H231,2)</f>
        <v>0</v>
      </c>
      <c r="K231" s="260" t="s">
        <v>146</v>
      </c>
      <c r="L231" s="265"/>
      <c r="M231" s="266" t="s">
        <v>19</v>
      </c>
      <c r="N231" s="267" t="s">
        <v>43</v>
      </c>
      <c r="O231" s="87"/>
      <c r="P231" s="216">
        <f>O231*H231</f>
        <v>0</v>
      </c>
      <c r="Q231" s="216">
        <v>0.048300000000000003</v>
      </c>
      <c r="R231" s="216">
        <f>Q231*H231</f>
        <v>0.63553139999999997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198</v>
      </c>
      <c r="AT231" s="218" t="s">
        <v>236</v>
      </c>
      <c r="AU231" s="218" t="s">
        <v>82</v>
      </c>
      <c r="AY231" s="20" t="s">
        <v>140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80</v>
      </c>
      <c r="BK231" s="219">
        <f>ROUND(I231*H231,2)</f>
        <v>0</v>
      </c>
      <c r="BL231" s="20" t="s">
        <v>147</v>
      </c>
      <c r="BM231" s="218" t="s">
        <v>1220</v>
      </c>
    </row>
    <row r="232" s="14" customFormat="1">
      <c r="A232" s="14"/>
      <c r="B232" s="236"/>
      <c r="C232" s="237"/>
      <c r="D232" s="227" t="s">
        <v>155</v>
      </c>
      <c r="E232" s="237"/>
      <c r="F232" s="239" t="s">
        <v>1221</v>
      </c>
      <c r="G232" s="237"/>
      <c r="H232" s="240">
        <v>13.158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6" t="s">
        <v>155</v>
      </c>
      <c r="AU232" s="246" t="s">
        <v>82</v>
      </c>
      <c r="AV232" s="14" t="s">
        <v>82</v>
      </c>
      <c r="AW232" s="14" t="s">
        <v>4</v>
      </c>
      <c r="AX232" s="14" t="s">
        <v>80</v>
      </c>
      <c r="AY232" s="246" t="s">
        <v>140</v>
      </c>
    </row>
    <row r="233" s="2" customFormat="1" ht="16.5" customHeight="1">
      <c r="A233" s="41"/>
      <c r="B233" s="42"/>
      <c r="C233" s="258" t="s">
        <v>371</v>
      </c>
      <c r="D233" s="258" t="s">
        <v>236</v>
      </c>
      <c r="E233" s="259" t="s">
        <v>432</v>
      </c>
      <c r="F233" s="260" t="s">
        <v>433</v>
      </c>
      <c r="G233" s="261" t="s">
        <v>172</v>
      </c>
      <c r="H233" s="262">
        <v>2.04</v>
      </c>
      <c r="I233" s="263"/>
      <c r="J233" s="264">
        <f>ROUND(I233*H233,2)</f>
        <v>0</v>
      </c>
      <c r="K233" s="260" t="s">
        <v>146</v>
      </c>
      <c r="L233" s="265"/>
      <c r="M233" s="266" t="s">
        <v>19</v>
      </c>
      <c r="N233" s="267" t="s">
        <v>43</v>
      </c>
      <c r="O233" s="87"/>
      <c r="P233" s="216">
        <f>O233*H233</f>
        <v>0</v>
      </c>
      <c r="Q233" s="216">
        <v>0.065670000000000006</v>
      </c>
      <c r="R233" s="216">
        <f>Q233*H233</f>
        <v>0.13396680000000003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198</v>
      </c>
      <c r="AT233" s="218" t="s">
        <v>236</v>
      </c>
      <c r="AU233" s="218" t="s">
        <v>82</v>
      </c>
      <c r="AY233" s="20" t="s">
        <v>140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80</v>
      </c>
      <c r="BK233" s="219">
        <f>ROUND(I233*H233,2)</f>
        <v>0</v>
      </c>
      <c r="BL233" s="20" t="s">
        <v>147</v>
      </c>
      <c r="BM233" s="218" t="s">
        <v>1222</v>
      </c>
    </row>
    <row r="234" s="14" customFormat="1">
      <c r="A234" s="14"/>
      <c r="B234" s="236"/>
      <c r="C234" s="237"/>
      <c r="D234" s="227" t="s">
        <v>155</v>
      </c>
      <c r="E234" s="237"/>
      <c r="F234" s="239" t="s">
        <v>435</v>
      </c>
      <c r="G234" s="237"/>
      <c r="H234" s="240">
        <v>2.04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155</v>
      </c>
      <c r="AU234" s="246" t="s">
        <v>82</v>
      </c>
      <c r="AV234" s="14" t="s">
        <v>82</v>
      </c>
      <c r="AW234" s="14" t="s">
        <v>4</v>
      </c>
      <c r="AX234" s="14" t="s">
        <v>80</v>
      </c>
      <c r="AY234" s="246" t="s">
        <v>140</v>
      </c>
    </row>
    <row r="235" s="2" customFormat="1" ht="24.15" customHeight="1">
      <c r="A235" s="41"/>
      <c r="B235" s="42"/>
      <c r="C235" s="207" t="s">
        <v>377</v>
      </c>
      <c r="D235" s="207" t="s">
        <v>142</v>
      </c>
      <c r="E235" s="208" t="s">
        <v>437</v>
      </c>
      <c r="F235" s="209" t="s">
        <v>438</v>
      </c>
      <c r="G235" s="210" t="s">
        <v>172</v>
      </c>
      <c r="H235" s="211">
        <v>8.5999999999999996</v>
      </c>
      <c r="I235" s="212"/>
      <c r="J235" s="213">
        <f>ROUND(I235*H235,2)</f>
        <v>0</v>
      </c>
      <c r="K235" s="209" t="s">
        <v>146</v>
      </c>
      <c r="L235" s="47"/>
      <c r="M235" s="214" t="s">
        <v>19</v>
      </c>
      <c r="N235" s="215" t="s">
        <v>43</v>
      </c>
      <c r="O235" s="87"/>
      <c r="P235" s="216">
        <f>O235*H235</f>
        <v>0</v>
      </c>
      <c r="Q235" s="216">
        <v>0.1295</v>
      </c>
      <c r="R235" s="216">
        <f>Q235*H235</f>
        <v>1.1136999999999999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147</v>
      </c>
      <c r="AT235" s="218" t="s">
        <v>142</v>
      </c>
      <c r="AU235" s="218" t="s">
        <v>82</v>
      </c>
      <c r="AY235" s="20" t="s">
        <v>140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80</v>
      </c>
      <c r="BK235" s="219">
        <f>ROUND(I235*H235,2)</f>
        <v>0</v>
      </c>
      <c r="BL235" s="20" t="s">
        <v>147</v>
      </c>
      <c r="BM235" s="218" t="s">
        <v>1223</v>
      </c>
    </row>
    <row r="236" s="2" customFormat="1">
      <c r="A236" s="41"/>
      <c r="B236" s="42"/>
      <c r="C236" s="43"/>
      <c r="D236" s="220" t="s">
        <v>149</v>
      </c>
      <c r="E236" s="43"/>
      <c r="F236" s="221" t="s">
        <v>440</v>
      </c>
      <c r="G236" s="43"/>
      <c r="H236" s="43"/>
      <c r="I236" s="222"/>
      <c r="J236" s="43"/>
      <c r="K236" s="43"/>
      <c r="L236" s="47"/>
      <c r="M236" s="223"/>
      <c r="N236" s="22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149</v>
      </c>
      <c r="AU236" s="20" t="s">
        <v>82</v>
      </c>
    </row>
    <row r="237" s="13" customFormat="1">
      <c r="A237" s="13"/>
      <c r="B237" s="225"/>
      <c r="C237" s="226"/>
      <c r="D237" s="227" t="s">
        <v>155</v>
      </c>
      <c r="E237" s="228" t="s">
        <v>19</v>
      </c>
      <c r="F237" s="229" t="s">
        <v>441</v>
      </c>
      <c r="G237" s="226"/>
      <c r="H237" s="228" t="s">
        <v>19</v>
      </c>
      <c r="I237" s="230"/>
      <c r="J237" s="226"/>
      <c r="K237" s="226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155</v>
      </c>
      <c r="AU237" s="235" t="s">
        <v>82</v>
      </c>
      <c r="AV237" s="13" t="s">
        <v>80</v>
      </c>
      <c r="AW237" s="13" t="s">
        <v>33</v>
      </c>
      <c r="AX237" s="13" t="s">
        <v>72</v>
      </c>
      <c r="AY237" s="235" t="s">
        <v>140</v>
      </c>
    </row>
    <row r="238" s="14" customFormat="1">
      <c r="A238" s="14"/>
      <c r="B238" s="236"/>
      <c r="C238" s="237"/>
      <c r="D238" s="227" t="s">
        <v>155</v>
      </c>
      <c r="E238" s="238" t="s">
        <v>19</v>
      </c>
      <c r="F238" s="239" t="s">
        <v>1224</v>
      </c>
      <c r="G238" s="237"/>
      <c r="H238" s="240">
        <v>8.5999999999999996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6" t="s">
        <v>155</v>
      </c>
      <c r="AU238" s="246" t="s">
        <v>82</v>
      </c>
      <c r="AV238" s="14" t="s">
        <v>82</v>
      </c>
      <c r="AW238" s="14" t="s">
        <v>33</v>
      </c>
      <c r="AX238" s="14" t="s">
        <v>80</v>
      </c>
      <c r="AY238" s="246" t="s">
        <v>140</v>
      </c>
    </row>
    <row r="239" s="2" customFormat="1" ht="16.5" customHeight="1">
      <c r="A239" s="41"/>
      <c r="B239" s="42"/>
      <c r="C239" s="258" t="s">
        <v>383</v>
      </c>
      <c r="D239" s="258" t="s">
        <v>236</v>
      </c>
      <c r="E239" s="259" t="s">
        <v>444</v>
      </c>
      <c r="F239" s="260" t="s">
        <v>445</v>
      </c>
      <c r="G239" s="261" t="s">
        <v>172</v>
      </c>
      <c r="H239" s="262">
        <v>8.7720000000000002</v>
      </c>
      <c r="I239" s="263"/>
      <c r="J239" s="264">
        <f>ROUND(I239*H239,2)</f>
        <v>0</v>
      </c>
      <c r="K239" s="260" t="s">
        <v>146</v>
      </c>
      <c r="L239" s="265"/>
      <c r="M239" s="266" t="s">
        <v>19</v>
      </c>
      <c r="N239" s="267" t="s">
        <v>43</v>
      </c>
      <c r="O239" s="87"/>
      <c r="P239" s="216">
        <f>O239*H239</f>
        <v>0</v>
      </c>
      <c r="Q239" s="216">
        <v>0.044999999999999998</v>
      </c>
      <c r="R239" s="216">
        <f>Q239*H239</f>
        <v>0.39473999999999998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198</v>
      </c>
      <c r="AT239" s="218" t="s">
        <v>236</v>
      </c>
      <c r="AU239" s="218" t="s">
        <v>82</v>
      </c>
      <c r="AY239" s="20" t="s">
        <v>140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20" t="s">
        <v>80</v>
      </c>
      <c r="BK239" s="219">
        <f>ROUND(I239*H239,2)</f>
        <v>0</v>
      </c>
      <c r="BL239" s="20" t="s">
        <v>147</v>
      </c>
      <c r="BM239" s="218" t="s">
        <v>1225</v>
      </c>
    </row>
    <row r="240" s="14" customFormat="1">
      <c r="A240" s="14"/>
      <c r="B240" s="236"/>
      <c r="C240" s="237"/>
      <c r="D240" s="227" t="s">
        <v>155</v>
      </c>
      <c r="E240" s="237"/>
      <c r="F240" s="239" t="s">
        <v>1226</v>
      </c>
      <c r="G240" s="237"/>
      <c r="H240" s="240">
        <v>8.7720000000000002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6" t="s">
        <v>155</v>
      </c>
      <c r="AU240" s="246" t="s">
        <v>82</v>
      </c>
      <c r="AV240" s="14" t="s">
        <v>82</v>
      </c>
      <c r="AW240" s="14" t="s">
        <v>4</v>
      </c>
      <c r="AX240" s="14" t="s">
        <v>80</v>
      </c>
      <c r="AY240" s="246" t="s">
        <v>140</v>
      </c>
    </row>
    <row r="241" s="2" customFormat="1" ht="24.15" customHeight="1">
      <c r="A241" s="41"/>
      <c r="B241" s="42"/>
      <c r="C241" s="207" t="s">
        <v>387</v>
      </c>
      <c r="D241" s="207" t="s">
        <v>142</v>
      </c>
      <c r="E241" s="208" t="s">
        <v>449</v>
      </c>
      <c r="F241" s="209" t="s">
        <v>450</v>
      </c>
      <c r="G241" s="210" t="s">
        <v>172</v>
      </c>
      <c r="H241" s="211">
        <v>13.9</v>
      </c>
      <c r="I241" s="212"/>
      <c r="J241" s="213">
        <f>ROUND(I241*H241,2)</f>
        <v>0</v>
      </c>
      <c r="K241" s="209" t="s">
        <v>146</v>
      </c>
      <c r="L241" s="47"/>
      <c r="M241" s="214" t="s">
        <v>19</v>
      </c>
      <c r="N241" s="215" t="s">
        <v>43</v>
      </c>
      <c r="O241" s="87"/>
      <c r="P241" s="216">
        <f>O241*H241</f>
        <v>0</v>
      </c>
      <c r="Q241" s="216">
        <v>0.00017000000000000001</v>
      </c>
      <c r="R241" s="216">
        <f>Q241*H241</f>
        <v>0.0023630000000000001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147</v>
      </c>
      <c r="AT241" s="218" t="s">
        <v>142</v>
      </c>
      <c r="AU241" s="218" t="s">
        <v>82</v>
      </c>
      <c r="AY241" s="20" t="s">
        <v>140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80</v>
      </c>
      <c r="BK241" s="219">
        <f>ROUND(I241*H241,2)</f>
        <v>0</v>
      </c>
      <c r="BL241" s="20" t="s">
        <v>147</v>
      </c>
      <c r="BM241" s="218" t="s">
        <v>1227</v>
      </c>
    </row>
    <row r="242" s="2" customFormat="1">
      <c r="A242" s="41"/>
      <c r="B242" s="42"/>
      <c r="C242" s="43"/>
      <c r="D242" s="220" t="s">
        <v>149</v>
      </c>
      <c r="E242" s="43"/>
      <c r="F242" s="221" t="s">
        <v>452</v>
      </c>
      <c r="G242" s="43"/>
      <c r="H242" s="43"/>
      <c r="I242" s="222"/>
      <c r="J242" s="43"/>
      <c r="K242" s="43"/>
      <c r="L242" s="47"/>
      <c r="M242" s="223"/>
      <c r="N242" s="22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149</v>
      </c>
      <c r="AU242" s="20" t="s">
        <v>82</v>
      </c>
    </row>
    <row r="243" s="2" customFormat="1" ht="16.5" customHeight="1">
      <c r="A243" s="41"/>
      <c r="B243" s="42"/>
      <c r="C243" s="207" t="s">
        <v>391</v>
      </c>
      <c r="D243" s="207" t="s">
        <v>142</v>
      </c>
      <c r="E243" s="208" t="s">
        <v>454</v>
      </c>
      <c r="F243" s="209" t="s">
        <v>455</v>
      </c>
      <c r="G243" s="210" t="s">
        <v>145</v>
      </c>
      <c r="H243" s="211">
        <v>7</v>
      </c>
      <c r="I243" s="212"/>
      <c r="J243" s="213">
        <f>ROUND(I243*H243,2)</f>
        <v>0</v>
      </c>
      <c r="K243" s="209" t="s">
        <v>146</v>
      </c>
      <c r="L243" s="47"/>
      <c r="M243" s="214" t="s">
        <v>19</v>
      </c>
      <c r="N243" s="215" t="s">
        <v>43</v>
      </c>
      <c r="O243" s="87"/>
      <c r="P243" s="216">
        <f>O243*H243</f>
        <v>0</v>
      </c>
      <c r="Q243" s="216">
        <v>0.00046999999999999999</v>
      </c>
      <c r="R243" s="216">
        <f>Q243*H243</f>
        <v>0.00329</v>
      </c>
      <c r="S243" s="216">
        <v>0</v>
      </c>
      <c r="T243" s="21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8" t="s">
        <v>147</v>
      </c>
      <c r="AT243" s="218" t="s">
        <v>142</v>
      </c>
      <c r="AU243" s="218" t="s">
        <v>82</v>
      </c>
      <c r="AY243" s="20" t="s">
        <v>140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20" t="s">
        <v>80</v>
      </c>
      <c r="BK243" s="219">
        <f>ROUND(I243*H243,2)</f>
        <v>0</v>
      </c>
      <c r="BL243" s="20" t="s">
        <v>147</v>
      </c>
      <c r="BM243" s="218" t="s">
        <v>1228</v>
      </c>
    </row>
    <row r="244" s="2" customFormat="1">
      <c r="A244" s="41"/>
      <c r="B244" s="42"/>
      <c r="C244" s="43"/>
      <c r="D244" s="220" t="s">
        <v>149</v>
      </c>
      <c r="E244" s="43"/>
      <c r="F244" s="221" t="s">
        <v>457</v>
      </c>
      <c r="G244" s="43"/>
      <c r="H244" s="43"/>
      <c r="I244" s="222"/>
      <c r="J244" s="43"/>
      <c r="K244" s="43"/>
      <c r="L244" s="47"/>
      <c r="M244" s="223"/>
      <c r="N244" s="224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149</v>
      </c>
      <c r="AU244" s="20" t="s">
        <v>82</v>
      </c>
    </row>
    <row r="245" s="13" customFormat="1">
      <c r="A245" s="13"/>
      <c r="B245" s="225"/>
      <c r="C245" s="226"/>
      <c r="D245" s="227" t="s">
        <v>155</v>
      </c>
      <c r="E245" s="228" t="s">
        <v>19</v>
      </c>
      <c r="F245" s="229" t="s">
        <v>190</v>
      </c>
      <c r="G245" s="226"/>
      <c r="H245" s="228" t="s">
        <v>19</v>
      </c>
      <c r="I245" s="230"/>
      <c r="J245" s="226"/>
      <c r="K245" s="226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155</v>
      </c>
      <c r="AU245" s="235" t="s">
        <v>82</v>
      </c>
      <c r="AV245" s="13" t="s">
        <v>80</v>
      </c>
      <c r="AW245" s="13" t="s">
        <v>33</v>
      </c>
      <c r="AX245" s="13" t="s">
        <v>72</v>
      </c>
      <c r="AY245" s="235" t="s">
        <v>140</v>
      </c>
    </row>
    <row r="246" s="14" customFormat="1">
      <c r="A246" s="14"/>
      <c r="B246" s="236"/>
      <c r="C246" s="237"/>
      <c r="D246" s="227" t="s">
        <v>155</v>
      </c>
      <c r="E246" s="238" t="s">
        <v>19</v>
      </c>
      <c r="F246" s="239" t="s">
        <v>1195</v>
      </c>
      <c r="G246" s="237"/>
      <c r="H246" s="240">
        <v>7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6" t="s">
        <v>155</v>
      </c>
      <c r="AU246" s="246" t="s">
        <v>82</v>
      </c>
      <c r="AV246" s="14" t="s">
        <v>82</v>
      </c>
      <c r="AW246" s="14" t="s">
        <v>33</v>
      </c>
      <c r="AX246" s="14" t="s">
        <v>80</v>
      </c>
      <c r="AY246" s="246" t="s">
        <v>140</v>
      </c>
    </row>
    <row r="247" s="2" customFormat="1" ht="16.5" customHeight="1">
      <c r="A247" s="41"/>
      <c r="B247" s="42"/>
      <c r="C247" s="207" t="s">
        <v>396</v>
      </c>
      <c r="D247" s="207" t="s">
        <v>142</v>
      </c>
      <c r="E247" s="208" t="s">
        <v>460</v>
      </c>
      <c r="F247" s="209" t="s">
        <v>461</v>
      </c>
      <c r="G247" s="210" t="s">
        <v>172</v>
      </c>
      <c r="H247" s="211">
        <v>13.9</v>
      </c>
      <c r="I247" s="212"/>
      <c r="J247" s="213">
        <f>ROUND(I247*H247,2)</f>
        <v>0</v>
      </c>
      <c r="K247" s="209" t="s">
        <v>146</v>
      </c>
      <c r="L247" s="47"/>
      <c r="M247" s="214" t="s">
        <v>19</v>
      </c>
      <c r="N247" s="215" t="s">
        <v>43</v>
      </c>
      <c r="O247" s="87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147</v>
      </c>
      <c r="AT247" s="218" t="s">
        <v>142</v>
      </c>
      <c r="AU247" s="218" t="s">
        <v>82</v>
      </c>
      <c r="AY247" s="20" t="s">
        <v>140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20" t="s">
        <v>80</v>
      </c>
      <c r="BK247" s="219">
        <f>ROUND(I247*H247,2)</f>
        <v>0</v>
      </c>
      <c r="BL247" s="20" t="s">
        <v>147</v>
      </c>
      <c r="BM247" s="218" t="s">
        <v>1229</v>
      </c>
    </row>
    <row r="248" s="2" customFormat="1">
      <c r="A248" s="41"/>
      <c r="B248" s="42"/>
      <c r="C248" s="43"/>
      <c r="D248" s="220" t="s">
        <v>149</v>
      </c>
      <c r="E248" s="43"/>
      <c r="F248" s="221" t="s">
        <v>463</v>
      </c>
      <c r="G248" s="43"/>
      <c r="H248" s="43"/>
      <c r="I248" s="222"/>
      <c r="J248" s="43"/>
      <c r="K248" s="43"/>
      <c r="L248" s="47"/>
      <c r="M248" s="223"/>
      <c r="N248" s="22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149</v>
      </c>
      <c r="AU248" s="20" t="s">
        <v>82</v>
      </c>
    </row>
    <row r="249" s="14" customFormat="1">
      <c r="A249" s="14"/>
      <c r="B249" s="236"/>
      <c r="C249" s="237"/>
      <c r="D249" s="227" t="s">
        <v>155</v>
      </c>
      <c r="E249" s="238" t="s">
        <v>19</v>
      </c>
      <c r="F249" s="239" t="s">
        <v>664</v>
      </c>
      <c r="G249" s="237"/>
      <c r="H249" s="240">
        <v>13.9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6" t="s">
        <v>155</v>
      </c>
      <c r="AU249" s="246" t="s">
        <v>82</v>
      </c>
      <c r="AV249" s="14" t="s">
        <v>82</v>
      </c>
      <c r="AW249" s="14" t="s">
        <v>33</v>
      </c>
      <c r="AX249" s="14" t="s">
        <v>80</v>
      </c>
      <c r="AY249" s="246" t="s">
        <v>140</v>
      </c>
    </row>
    <row r="250" s="2" customFormat="1" ht="16.5" customHeight="1">
      <c r="A250" s="41"/>
      <c r="B250" s="42"/>
      <c r="C250" s="207" t="s">
        <v>400</v>
      </c>
      <c r="D250" s="207" t="s">
        <v>142</v>
      </c>
      <c r="E250" s="208" t="s">
        <v>1230</v>
      </c>
      <c r="F250" s="209" t="s">
        <v>466</v>
      </c>
      <c r="G250" s="210" t="s">
        <v>467</v>
      </c>
      <c r="H250" s="211">
        <v>1</v>
      </c>
      <c r="I250" s="212"/>
      <c r="J250" s="213">
        <f>ROUND(I250*H250,2)</f>
        <v>0</v>
      </c>
      <c r="K250" s="209" t="s">
        <v>19</v>
      </c>
      <c r="L250" s="47"/>
      <c r="M250" s="214" t="s">
        <v>19</v>
      </c>
      <c r="N250" s="215" t="s">
        <v>43</v>
      </c>
      <c r="O250" s="87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147</v>
      </c>
      <c r="AT250" s="218" t="s">
        <v>142</v>
      </c>
      <c r="AU250" s="218" t="s">
        <v>82</v>
      </c>
      <c r="AY250" s="20" t="s">
        <v>140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80</v>
      </c>
      <c r="BK250" s="219">
        <f>ROUND(I250*H250,2)</f>
        <v>0</v>
      </c>
      <c r="BL250" s="20" t="s">
        <v>147</v>
      </c>
      <c r="BM250" s="218" t="s">
        <v>1231</v>
      </c>
    </row>
    <row r="251" s="13" customFormat="1">
      <c r="A251" s="13"/>
      <c r="B251" s="225"/>
      <c r="C251" s="226"/>
      <c r="D251" s="227" t="s">
        <v>155</v>
      </c>
      <c r="E251" s="228" t="s">
        <v>19</v>
      </c>
      <c r="F251" s="229" t="s">
        <v>469</v>
      </c>
      <c r="G251" s="226"/>
      <c r="H251" s="228" t="s">
        <v>19</v>
      </c>
      <c r="I251" s="230"/>
      <c r="J251" s="226"/>
      <c r="K251" s="226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155</v>
      </c>
      <c r="AU251" s="235" t="s">
        <v>82</v>
      </c>
      <c r="AV251" s="13" t="s">
        <v>80</v>
      </c>
      <c r="AW251" s="13" t="s">
        <v>33</v>
      </c>
      <c r="AX251" s="13" t="s">
        <v>72</v>
      </c>
      <c r="AY251" s="235" t="s">
        <v>140</v>
      </c>
    </row>
    <row r="252" s="13" customFormat="1">
      <c r="A252" s="13"/>
      <c r="B252" s="225"/>
      <c r="C252" s="226"/>
      <c r="D252" s="227" t="s">
        <v>155</v>
      </c>
      <c r="E252" s="228" t="s">
        <v>19</v>
      </c>
      <c r="F252" s="229" t="s">
        <v>1081</v>
      </c>
      <c r="G252" s="226"/>
      <c r="H252" s="228" t="s">
        <v>19</v>
      </c>
      <c r="I252" s="230"/>
      <c r="J252" s="226"/>
      <c r="K252" s="226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155</v>
      </c>
      <c r="AU252" s="235" t="s">
        <v>82</v>
      </c>
      <c r="AV252" s="13" t="s">
        <v>80</v>
      </c>
      <c r="AW252" s="13" t="s">
        <v>33</v>
      </c>
      <c r="AX252" s="13" t="s">
        <v>72</v>
      </c>
      <c r="AY252" s="235" t="s">
        <v>140</v>
      </c>
    </row>
    <row r="253" s="14" customFormat="1">
      <c r="A253" s="14"/>
      <c r="B253" s="236"/>
      <c r="C253" s="237"/>
      <c r="D253" s="227" t="s">
        <v>155</v>
      </c>
      <c r="E253" s="238" t="s">
        <v>19</v>
      </c>
      <c r="F253" s="239" t="s">
        <v>80</v>
      </c>
      <c r="G253" s="237"/>
      <c r="H253" s="240">
        <v>1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6" t="s">
        <v>155</v>
      </c>
      <c r="AU253" s="246" t="s">
        <v>82</v>
      </c>
      <c r="AV253" s="14" t="s">
        <v>82</v>
      </c>
      <c r="AW253" s="14" t="s">
        <v>33</v>
      </c>
      <c r="AX253" s="14" t="s">
        <v>80</v>
      </c>
      <c r="AY253" s="246" t="s">
        <v>140</v>
      </c>
    </row>
    <row r="254" s="2" customFormat="1" ht="16.5" customHeight="1">
      <c r="A254" s="41"/>
      <c r="B254" s="42"/>
      <c r="C254" s="258" t="s">
        <v>407</v>
      </c>
      <c r="D254" s="258" t="s">
        <v>236</v>
      </c>
      <c r="E254" s="259" t="s">
        <v>472</v>
      </c>
      <c r="F254" s="260" t="s">
        <v>473</v>
      </c>
      <c r="G254" s="261" t="s">
        <v>380</v>
      </c>
      <c r="H254" s="262">
        <v>2</v>
      </c>
      <c r="I254" s="263"/>
      <c r="J254" s="264">
        <f>ROUND(I254*H254,2)</f>
        <v>0</v>
      </c>
      <c r="K254" s="260" t="s">
        <v>19</v>
      </c>
      <c r="L254" s="265"/>
      <c r="M254" s="266" t="s">
        <v>19</v>
      </c>
      <c r="N254" s="267" t="s">
        <v>43</v>
      </c>
      <c r="O254" s="87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198</v>
      </c>
      <c r="AT254" s="218" t="s">
        <v>236</v>
      </c>
      <c r="AU254" s="218" t="s">
        <v>82</v>
      </c>
      <c r="AY254" s="20" t="s">
        <v>140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80</v>
      </c>
      <c r="BK254" s="219">
        <f>ROUND(I254*H254,2)</f>
        <v>0</v>
      </c>
      <c r="BL254" s="20" t="s">
        <v>147</v>
      </c>
      <c r="BM254" s="218" t="s">
        <v>1232</v>
      </c>
    </row>
    <row r="255" s="2" customFormat="1" ht="16.5" customHeight="1">
      <c r="A255" s="41"/>
      <c r="B255" s="42"/>
      <c r="C255" s="258" t="s">
        <v>412</v>
      </c>
      <c r="D255" s="258" t="s">
        <v>236</v>
      </c>
      <c r="E255" s="259" t="s">
        <v>476</v>
      </c>
      <c r="F255" s="260" t="s">
        <v>477</v>
      </c>
      <c r="G255" s="261" t="s">
        <v>380</v>
      </c>
      <c r="H255" s="262">
        <v>1</v>
      </c>
      <c r="I255" s="263"/>
      <c r="J255" s="264">
        <f>ROUND(I255*H255,2)</f>
        <v>0</v>
      </c>
      <c r="K255" s="260" t="s">
        <v>19</v>
      </c>
      <c r="L255" s="265"/>
      <c r="M255" s="266" t="s">
        <v>19</v>
      </c>
      <c r="N255" s="267" t="s">
        <v>43</v>
      </c>
      <c r="O255" s="87"/>
      <c r="P255" s="216">
        <f>O255*H255</f>
        <v>0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198</v>
      </c>
      <c r="AT255" s="218" t="s">
        <v>236</v>
      </c>
      <c r="AU255" s="218" t="s">
        <v>82</v>
      </c>
      <c r="AY255" s="20" t="s">
        <v>140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20" t="s">
        <v>80</v>
      </c>
      <c r="BK255" s="219">
        <f>ROUND(I255*H255,2)</f>
        <v>0</v>
      </c>
      <c r="BL255" s="20" t="s">
        <v>147</v>
      </c>
      <c r="BM255" s="218" t="s">
        <v>1233</v>
      </c>
    </row>
    <row r="256" s="2" customFormat="1" ht="16.5" customHeight="1">
      <c r="A256" s="41"/>
      <c r="B256" s="42"/>
      <c r="C256" s="258" t="s">
        <v>421</v>
      </c>
      <c r="D256" s="258" t="s">
        <v>236</v>
      </c>
      <c r="E256" s="259" t="s">
        <v>480</v>
      </c>
      <c r="F256" s="260" t="s">
        <v>481</v>
      </c>
      <c r="G256" s="261" t="s">
        <v>380</v>
      </c>
      <c r="H256" s="262">
        <v>1</v>
      </c>
      <c r="I256" s="263"/>
      <c r="J256" s="264">
        <f>ROUND(I256*H256,2)</f>
        <v>0</v>
      </c>
      <c r="K256" s="260" t="s">
        <v>19</v>
      </c>
      <c r="L256" s="265"/>
      <c r="M256" s="266" t="s">
        <v>19</v>
      </c>
      <c r="N256" s="267" t="s">
        <v>43</v>
      </c>
      <c r="O256" s="87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198</v>
      </c>
      <c r="AT256" s="218" t="s">
        <v>236</v>
      </c>
      <c r="AU256" s="218" t="s">
        <v>82</v>
      </c>
      <c r="AY256" s="20" t="s">
        <v>140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20" t="s">
        <v>80</v>
      </c>
      <c r="BK256" s="219">
        <f>ROUND(I256*H256,2)</f>
        <v>0</v>
      </c>
      <c r="BL256" s="20" t="s">
        <v>147</v>
      </c>
      <c r="BM256" s="218" t="s">
        <v>1234</v>
      </c>
    </row>
    <row r="257" s="12" customFormat="1" ht="22.8" customHeight="1">
      <c r="A257" s="12"/>
      <c r="B257" s="191"/>
      <c r="C257" s="192"/>
      <c r="D257" s="193" t="s">
        <v>71</v>
      </c>
      <c r="E257" s="205" t="s">
        <v>487</v>
      </c>
      <c r="F257" s="205" t="s">
        <v>488</v>
      </c>
      <c r="G257" s="192"/>
      <c r="H257" s="192"/>
      <c r="I257" s="195"/>
      <c r="J257" s="206">
        <f>BK257</f>
        <v>0</v>
      </c>
      <c r="K257" s="192"/>
      <c r="L257" s="197"/>
      <c r="M257" s="198"/>
      <c r="N257" s="199"/>
      <c r="O257" s="199"/>
      <c r="P257" s="200">
        <f>SUM(P258:P273)</f>
        <v>0</v>
      </c>
      <c r="Q257" s="199"/>
      <c r="R257" s="200">
        <f>SUM(R258:R273)</f>
        <v>0</v>
      </c>
      <c r="S257" s="199"/>
      <c r="T257" s="201">
        <f>SUM(T258:T273)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2" t="s">
        <v>80</v>
      </c>
      <c r="AT257" s="203" t="s">
        <v>71</v>
      </c>
      <c r="AU257" s="203" t="s">
        <v>80</v>
      </c>
      <c r="AY257" s="202" t="s">
        <v>140</v>
      </c>
      <c r="BK257" s="204">
        <f>SUM(BK258:BK273)</f>
        <v>0</v>
      </c>
    </row>
    <row r="258" s="2" customFormat="1" ht="24.15" customHeight="1">
      <c r="A258" s="41"/>
      <c r="B258" s="42"/>
      <c r="C258" s="207" t="s">
        <v>426</v>
      </c>
      <c r="D258" s="207" t="s">
        <v>142</v>
      </c>
      <c r="E258" s="208" t="s">
        <v>490</v>
      </c>
      <c r="F258" s="209" t="s">
        <v>491</v>
      </c>
      <c r="G258" s="210" t="s">
        <v>239</v>
      </c>
      <c r="H258" s="211">
        <v>29.802</v>
      </c>
      <c r="I258" s="212"/>
      <c r="J258" s="213">
        <f>ROUND(I258*H258,2)</f>
        <v>0</v>
      </c>
      <c r="K258" s="209" t="s">
        <v>146</v>
      </c>
      <c r="L258" s="47"/>
      <c r="M258" s="214" t="s">
        <v>19</v>
      </c>
      <c r="N258" s="215" t="s">
        <v>43</v>
      </c>
      <c r="O258" s="87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147</v>
      </c>
      <c r="AT258" s="218" t="s">
        <v>142</v>
      </c>
      <c r="AU258" s="218" t="s">
        <v>82</v>
      </c>
      <c r="AY258" s="20" t="s">
        <v>140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80</v>
      </c>
      <c r="BK258" s="219">
        <f>ROUND(I258*H258,2)</f>
        <v>0</v>
      </c>
      <c r="BL258" s="20" t="s">
        <v>147</v>
      </c>
      <c r="BM258" s="218" t="s">
        <v>1235</v>
      </c>
    </row>
    <row r="259" s="2" customFormat="1">
      <c r="A259" s="41"/>
      <c r="B259" s="42"/>
      <c r="C259" s="43"/>
      <c r="D259" s="220" t="s">
        <v>149</v>
      </c>
      <c r="E259" s="43"/>
      <c r="F259" s="221" t="s">
        <v>493</v>
      </c>
      <c r="G259" s="43"/>
      <c r="H259" s="43"/>
      <c r="I259" s="222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149</v>
      </c>
      <c r="AU259" s="20" t="s">
        <v>82</v>
      </c>
    </row>
    <row r="260" s="2" customFormat="1" ht="24.15" customHeight="1">
      <c r="A260" s="41"/>
      <c r="B260" s="42"/>
      <c r="C260" s="207" t="s">
        <v>431</v>
      </c>
      <c r="D260" s="207" t="s">
        <v>142</v>
      </c>
      <c r="E260" s="208" t="s">
        <v>495</v>
      </c>
      <c r="F260" s="209" t="s">
        <v>496</v>
      </c>
      <c r="G260" s="210" t="s">
        <v>239</v>
      </c>
      <c r="H260" s="211">
        <v>417.22800000000001</v>
      </c>
      <c r="I260" s="212"/>
      <c r="J260" s="213">
        <f>ROUND(I260*H260,2)</f>
        <v>0</v>
      </c>
      <c r="K260" s="209" t="s">
        <v>146</v>
      </c>
      <c r="L260" s="47"/>
      <c r="M260" s="214" t="s">
        <v>19</v>
      </c>
      <c r="N260" s="215" t="s">
        <v>43</v>
      </c>
      <c r="O260" s="87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147</v>
      </c>
      <c r="AT260" s="218" t="s">
        <v>142</v>
      </c>
      <c r="AU260" s="218" t="s">
        <v>82</v>
      </c>
      <c r="AY260" s="20" t="s">
        <v>140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80</v>
      </c>
      <c r="BK260" s="219">
        <f>ROUND(I260*H260,2)</f>
        <v>0</v>
      </c>
      <c r="BL260" s="20" t="s">
        <v>147</v>
      </c>
      <c r="BM260" s="218" t="s">
        <v>1236</v>
      </c>
    </row>
    <row r="261" s="2" customFormat="1">
      <c r="A261" s="41"/>
      <c r="B261" s="42"/>
      <c r="C261" s="43"/>
      <c r="D261" s="220" t="s">
        <v>149</v>
      </c>
      <c r="E261" s="43"/>
      <c r="F261" s="221" t="s">
        <v>498</v>
      </c>
      <c r="G261" s="43"/>
      <c r="H261" s="43"/>
      <c r="I261" s="222"/>
      <c r="J261" s="43"/>
      <c r="K261" s="43"/>
      <c r="L261" s="47"/>
      <c r="M261" s="223"/>
      <c r="N261" s="22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149</v>
      </c>
      <c r="AU261" s="20" t="s">
        <v>82</v>
      </c>
    </row>
    <row r="262" s="14" customFormat="1">
      <c r="A262" s="14"/>
      <c r="B262" s="236"/>
      <c r="C262" s="237"/>
      <c r="D262" s="227" t="s">
        <v>155</v>
      </c>
      <c r="E262" s="238" t="s">
        <v>19</v>
      </c>
      <c r="F262" s="239" t="s">
        <v>1237</v>
      </c>
      <c r="G262" s="237"/>
      <c r="H262" s="240">
        <v>417.22800000000001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6" t="s">
        <v>155</v>
      </c>
      <c r="AU262" s="246" t="s">
        <v>82</v>
      </c>
      <c r="AV262" s="14" t="s">
        <v>82</v>
      </c>
      <c r="AW262" s="14" t="s">
        <v>33</v>
      </c>
      <c r="AX262" s="14" t="s">
        <v>80</v>
      </c>
      <c r="AY262" s="246" t="s">
        <v>140</v>
      </c>
    </row>
    <row r="263" s="2" customFormat="1" ht="16.5" customHeight="1">
      <c r="A263" s="41"/>
      <c r="B263" s="42"/>
      <c r="C263" s="207" t="s">
        <v>436</v>
      </c>
      <c r="D263" s="207" t="s">
        <v>142</v>
      </c>
      <c r="E263" s="208" t="s">
        <v>501</v>
      </c>
      <c r="F263" s="209" t="s">
        <v>502</v>
      </c>
      <c r="G263" s="210" t="s">
        <v>239</v>
      </c>
      <c r="H263" s="211">
        <v>29.802</v>
      </c>
      <c r="I263" s="212"/>
      <c r="J263" s="213">
        <f>ROUND(I263*H263,2)</f>
        <v>0</v>
      </c>
      <c r="K263" s="209" t="s">
        <v>146</v>
      </c>
      <c r="L263" s="47"/>
      <c r="M263" s="214" t="s">
        <v>19</v>
      </c>
      <c r="N263" s="215" t="s">
        <v>43</v>
      </c>
      <c r="O263" s="87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147</v>
      </c>
      <c r="AT263" s="218" t="s">
        <v>142</v>
      </c>
      <c r="AU263" s="218" t="s">
        <v>82</v>
      </c>
      <c r="AY263" s="20" t="s">
        <v>140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0" t="s">
        <v>80</v>
      </c>
      <c r="BK263" s="219">
        <f>ROUND(I263*H263,2)</f>
        <v>0</v>
      </c>
      <c r="BL263" s="20" t="s">
        <v>147</v>
      </c>
      <c r="BM263" s="218" t="s">
        <v>1238</v>
      </c>
    </row>
    <row r="264" s="2" customFormat="1">
      <c r="A264" s="41"/>
      <c r="B264" s="42"/>
      <c r="C264" s="43"/>
      <c r="D264" s="220" t="s">
        <v>149</v>
      </c>
      <c r="E264" s="43"/>
      <c r="F264" s="221" t="s">
        <v>504</v>
      </c>
      <c r="G264" s="43"/>
      <c r="H264" s="43"/>
      <c r="I264" s="222"/>
      <c r="J264" s="43"/>
      <c r="K264" s="43"/>
      <c r="L264" s="47"/>
      <c r="M264" s="223"/>
      <c r="N264" s="224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149</v>
      </c>
      <c r="AU264" s="20" t="s">
        <v>82</v>
      </c>
    </row>
    <row r="265" s="2" customFormat="1" ht="24.15" customHeight="1">
      <c r="A265" s="41"/>
      <c r="B265" s="42"/>
      <c r="C265" s="207" t="s">
        <v>443</v>
      </c>
      <c r="D265" s="207" t="s">
        <v>142</v>
      </c>
      <c r="E265" s="208" t="s">
        <v>506</v>
      </c>
      <c r="F265" s="209" t="s">
        <v>507</v>
      </c>
      <c r="G265" s="210" t="s">
        <v>239</v>
      </c>
      <c r="H265" s="211">
        <v>15.349</v>
      </c>
      <c r="I265" s="212"/>
      <c r="J265" s="213">
        <f>ROUND(I265*H265,2)</f>
        <v>0</v>
      </c>
      <c r="K265" s="209" t="s">
        <v>146</v>
      </c>
      <c r="L265" s="47"/>
      <c r="M265" s="214" t="s">
        <v>19</v>
      </c>
      <c r="N265" s="215" t="s">
        <v>43</v>
      </c>
      <c r="O265" s="87"/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147</v>
      </c>
      <c r="AT265" s="218" t="s">
        <v>142</v>
      </c>
      <c r="AU265" s="218" t="s">
        <v>82</v>
      </c>
      <c r="AY265" s="20" t="s">
        <v>140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20" t="s">
        <v>80</v>
      </c>
      <c r="BK265" s="219">
        <f>ROUND(I265*H265,2)</f>
        <v>0</v>
      </c>
      <c r="BL265" s="20" t="s">
        <v>147</v>
      </c>
      <c r="BM265" s="218" t="s">
        <v>1239</v>
      </c>
    </row>
    <row r="266" s="2" customFormat="1">
      <c r="A266" s="41"/>
      <c r="B266" s="42"/>
      <c r="C266" s="43"/>
      <c r="D266" s="220" t="s">
        <v>149</v>
      </c>
      <c r="E266" s="43"/>
      <c r="F266" s="221" t="s">
        <v>509</v>
      </c>
      <c r="G266" s="43"/>
      <c r="H266" s="43"/>
      <c r="I266" s="222"/>
      <c r="J266" s="43"/>
      <c r="K266" s="43"/>
      <c r="L266" s="47"/>
      <c r="M266" s="223"/>
      <c r="N266" s="224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149</v>
      </c>
      <c r="AU266" s="20" t="s">
        <v>82</v>
      </c>
    </row>
    <row r="267" s="14" customFormat="1">
      <c r="A267" s="14"/>
      <c r="B267" s="236"/>
      <c r="C267" s="237"/>
      <c r="D267" s="227" t="s">
        <v>155</v>
      </c>
      <c r="E267" s="238" t="s">
        <v>19</v>
      </c>
      <c r="F267" s="239" t="s">
        <v>1240</v>
      </c>
      <c r="G267" s="237"/>
      <c r="H267" s="240">
        <v>15.349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6" t="s">
        <v>155</v>
      </c>
      <c r="AU267" s="246" t="s">
        <v>82</v>
      </c>
      <c r="AV267" s="14" t="s">
        <v>82</v>
      </c>
      <c r="AW267" s="14" t="s">
        <v>33</v>
      </c>
      <c r="AX267" s="14" t="s">
        <v>80</v>
      </c>
      <c r="AY267" s="246" t="s">
        <v>140</v>
      </c>
    </row>
    <row r="268" s="2" customFormat="1" ht="24.15" customHeight="1">
      <c r="A268" s="41"/>
      <c r="B268" s="42"/>
      <c r="C268" s="207" t="s">
        <v>448</v>
      </c>
      <c r="D268" s="207" t="s">
        <v>142</v>
      </c>
      <c r="E268" s="208" t="s">
        <v>512</v>
      </c>
      <c r="F268" s="209" t="s">
        <v>245</v>
      </c>
      <c r="G268" s="210" t="s">
        <v>239</v>
      </c>
      <c r="H268" s="211">
        <v>9.6359999999999992</v>
      </c>
      <c r="I268" s="212"/>
      <c r="J268" s="213">
        <f>ROUND(I268*H268,2)</f>
        <v>0</v>
      </c>
      <c r="K268" s="209" t="s">
        <v>146</v>
      </c>
      <c r="L268" s="47"/>
      <c r="M268" s="214" t="s">
        <v>19</v>
      </c>
      <c r="N268" s="215" t="s">
        <v>43</v>
      </c>
      <c r="O268" s="87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147</v>
      </c>
      <c r="AT268" s="218" t="s">
        <v>142</v>
      </c>
      <c r="AU268" s="218" t="s">
        <v>82</v>
      </c>
      <c r="AY268" s="20" t="s">
        <v>140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80</v>
      </c>
      <c r="BK268" s="219">
        <f>ROUND(I268*H268,2)</f>
        <v>0</v>
      </c>
      <c r="BL268" s="20" t="s">
        <v>147</v>
      </c>
      <c r="BM268" s="218" t="s">
        <v>1241</v>
      </c>
    </row>
    <row r="269" s="2" customFormat="1">
      <c r="A269" s="41"/>
      <c r="B269" s="42"/>
      <c r="C269" s="43"/>
      <c r="D269" s="220" t="s">
        <v>149</v>
      </c>
      <c r="E269" s="43"/>
      <c r="F269" s="221" t="s">
        <v>514</v>
      </c>
      <c r="G269" s="43"/>
      <c r="H269" s="43"/>
      <c r="I269" s="222"/>
      <c r="J269" s="43"/>
      <c r="K269" s="43"/>
      <c r="L269" s="47"/>
      <c r="M269" s="223"/>
      <c r="N269" s="224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149</v>
      </c>
      <c r="AU269" s="20" t="s">
        <v>82</v>
      </c>
    </row>
    <row r="270" s="14" customFormat="1">
      <c r="A270" s="14"/>
      <c r="B270" s="236"/>
      <c r="C270" s="237"/>
      <c r="D270" s="227" t="s">
        <v>155</v>
      </c>
      <c r="E270" s="238" t="s">
        <v>19</v>
      </c>
      <c r="F270" s="239" t="s">
        <v>1242</v>
      </c>
      <c r="G270" s="237"/>
      <c r="H270" s="240">
        <v>9.6359999999999992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6" t="s">
        <v>155</v>
      </c>
      <c r="AU270" s="246" t="s">
        <v>82</v>
      </c>
      <c r="AV270" s="14" t="s">
        <v>82</v>
      </c>
      <c r="AW270" s="14" t="s">
        <v>33</v>
      </c>
      <c r="AX270" s="14" t="s">
        <v>80</v>
      </c>
      <c r="AY270" s="246" t="s">
        <v>140</v>
      </c>
    </row>
    <row r="271" s="2" customFormat="1" ht="24.15" customHeight="1">
      <c r="A271" s="41"/>
      <c r="B271" s="42"/>
      <c r="C271" s="207" t="s">
        <v>453</v>
      </c>
      <c r="D271" s="207" t="s">
        <v>142</v>
      </c>
      <c r="E271" s="208" t="s">
        <v>517</v>
      </c>
      <c r="F271" s="209" t="s">
        <v>518</v>
      </c>
      <c r="G271" s="210" t="s">
        <v>239</v>
      </c>
      <c r="H271" s="211">
        <v>4.8179999999999996</v>
      </c>
      <c r="I271" s="212"/>
      <c r="J271" s="213">
        <f>ROUND(I271*H271,2)</f>
        <v>0</v>
      </c>
      <c r="K271" s="209" t="s">
        <v>146</v>
      </c>
      <c r="L271" s="47"/>
      <c r="M271" s="214" t="s">
        <v>19</v>
      </c>
      <c r="N271" s="215" t="s">
        <v>43</v>
      </c>
      <c r="O271" s="87"/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147</v>
      </c>
      <c r="AT271" s="218" t="s">
        <v>142</v>
      </c>
      <c r="AU271" s="218" t="s">
        <v>82</v>
      </c>
      <c r="AY271" s="20" t="s">
        <v>140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80</v>
      </c>
      <c r="BK271" s="219">
        <f>ROUND(I271*H271,2)</f>
        <v>0</v>
      </c>
      <c r="BL271" s="20" t="s">
        <v>147</v>
      </c>
      <c r="BM271" s="218" t="s">
        <v>1243</v>
      </c>
    </row>
    <row r="272" s="2" customFormat="1">
      <c r="A272" s="41"/>
      <c r="B272" s="42"/>
      <c r="C272" s="43"/>
      <c r="D272" s="220" t="s">
        <v>149</v>
      </c>
      <c r="E272" s="43"/>
      <c r="F272" s="221" t="s">
        <v>520</v>
      </c>
      <c r="G272" s="43"/>
      <c r="H272" s="43"/>
      <c r="I272" s="222"/>
      <c r="J272" s="43"/>
      <c r="K272" s="43"/>
      <c r="L272" s="47"/>
      <c r="M272" s="223"/>
      <c r="N272" s="224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149</v>
      </c>
      <c r="AU272" s="20" t="s">
        <v>82</v>
      </c>
    </row>
    <row r="273" s="14" customFormat="1">
      <c r="A273" s="14"/>
      <c r="B273" s="236"/>
      <c r="C273" s="237"/>
      <c r="D273" s="227" t="s">
        <v>155</v>
      </c>
      <c r="E273" s="238" t="s">
        <v>19</v>
      </c>
      <c r="F273" s="239" t="s">
        <v>1244</v>
      </c>
      <c r="G273" s="237"/>
      <c r="H273" s="240">
        <v>4.8179999999999996</v>
      </c>
      <c r="I273" s="241"/>
      <c r="J273" s="237"/>
      <c r="K273" s="237"/>
      <c r="L273" s="242"/>
      <c r="M273" s="243"/>
      <c r="N273" s="244"/>
      <c r="O273" s="244"/>
      <c r="P273" s="244"/>
      <c r="Q273" s="244"/>
      <c r="R273" s="244"/>
      <c r="S273" s="244"/>
      <c r="T273" s="24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6" t="s">
        <v>155</v>
      </c>
      <c r="AU273" s="246" t="s">
        <v>82</v>
      </c>
      <c r="AV273" s="14" t="s">
        <v>82</v>
      </c>
      <c r="AW273" s="14" t="s">
        <v>33</v>
      </c>
      <c r="AX273" s="14" t="s">
        <v>80</v>
      </c>
      <c r="AY273" s="246" t="s">
        <v>140</v>
      </c>
    </row>
    <row r="274" s="12" customFormat="1" ht="22.8" customHeight="1">
      <c r="A274" s="12"/>
      <c r="B274" s="191"/>
      <c r="C274" s="192"/>
      <c r="D274" s="193" t="s">
        <v>71</v>
      </c>
      <c r="E274" s="205" t="s">
        <v>522</v>
      </c>
      <c r="F274" s="205" t="s">
        <v>523</v>
      </c>
      <c r="G274" s="192"/>
      <c r="H274" s="192"/>
      <c r="I274" s="195"/>
      <c r="J274" s="206">
        <f>BK274</f>
        <v>0</v>
      </c>
      <c r="K274" s="192"/>
      <c r="L274" s="197"/>
      <c r="M274" s="198"/>
      <c r="N274" s="199"/>
      <c r="O274" s="199"/>
      <c r="P274" s="200">
        <f>SUM(P275:P276)</f>
        <v>0</v>
      </c>
      <c r="Q274" s="199"/>
      <c r="R274" s="200">
        <f>SUM(R275:R276)</f>
        <v>0</v>
      </c>
      <c r="S274" s="199"/>
      <c r="T274" s="201">
        <f>SUM(T275:T276)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2" t="s">
        <v>80</v>
      </c>
      <c r="AT274" s="203" t="s">
        <v>71</v>
      </c>
      <c r="AU274" s="203" t="s">
        <v>80</v>
      </c>
      <c r="AY274" s="202" t="s">
        <v>140</v>
      </c>
      <c r="BK274" s="204">
        <f>SUM(BK275:BK276)</f>
        <v>0</v>
      </c>
    </row>
    <row r="275" s="2" customFormat="1" ht="24.15" customHeight="1">
      <c r="A275" s="41"/>
      <c r="B275" s="42"/>
      <c r="C275" s="207" t="s">
        <v>459</v>
      </c>
      <c r="D275" s="207" t="s">
        <v>142</v>
      </c>
      <c r="E275" s="208" t="s">
        <v>525</v>
      </c>
      <c r="F275" s="209" t="s">
        <v>526</v>
      </c>
      <c r="G275" s="210" t="s">
        <v>239</v>
      </c>
      <c r="H275" s="211">
        <v>52.197000000000003</v>
      </c>
      <c r="I275" s="212"/>
      <c r="J275" s="213">
        <f>ROUND(I275*H275,2)</f>
        <v>0</v>
      </c>
      <c r="K275" s="209" t="s">
        <v>146</v>
      </c>
      <c r="L275" s="47"/>
      <c r="M275" s="214" t="s">
        <v>19</v>
      </c>
      <c r="N275" s="215" t="s">
        <v>43</v>
      </c>
      <c r="O275" s="87"/>
      <c r="P275" s="216">
        <f>O275*H275</f>
        <v>0</v>
      </c>
      <c r="Q275" s="216">
        <v>0</v>
      </c>
      <c r="R275" s="216">
        <f>Q275*H275</f>
        <v>0</v>
      </c>
      <c r="S275" s="216">
        <v>0</v>
      </c>
      <c r="T275" s="21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8" t="s">
        <v>147</v>
      </c>
      <c r="AT275" s="218" t="s">
        <v>142</v>
      </c>
      <c r="AU275" s="218" t="s">
        <v>82</v>
      </c>
      <c r="AY275" s="20" t="s">
        <v>140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20" t="s">
        <v>80</v>
      </c>
      <c r="BK275" s="219">
        <f>ROUND(I275*H275,2)</f>
        <v>0</v>
      </c>
      <c r="BL275" s="20" t="s">
        <v>147</v>
      </c>
      <c r="BM275" s="218" t="s">
        <v>1245</v>
      </c>
    </row>
    <row r="276" s="2" customFormat="1">
      <c r="A276" s="41"/>
      <c r="B276" s="42"/>
      <c r="C276" s="43"/>
      <c r="D276" s="220" t="s">
        <v>149</v>
      </c>
      <c r="E276" s="43"/>
      <c r="F276" s="221" t="s">
        <v>528</v>
      </c>
      <c r="G276" s="43"/>
      <c r="H276" s="43"/>
      <c r="I276" s="222"/>
      <c r="J276" s="43"/>
      <c r="K276" s="43"/>
      <c r="L276" s="47"/>
      <c r="M276" s="223"/>
      <c r="N276" s="224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149</v>
      </c>
      <c r="AU276" s="20" t="s">
        <v>82</v>
      </c>
    </row>
    <row r="277" s="12" customFormat="1" ht="25.92" customHeight="1">
      <c r="A277" s="12"/>
      <c r="B277" s="191"/>
      <c r="C277" s="192"/>
      <c r="D277" s="193" t="s">
        <v>71</v>
      </c>
      <c r="E277" s="194" t="s">
        <v>529</v>
      </c>
      <c r="F277" s="194" t="s">
        <v>530</v>
      </c>
      <c r="G277" s="192"/>
      <c r="H277" s="192"/>
      <c r="I277" s="195"/>
      <c r="J277" s="196">
        <f>BK277</f>
        <v>0</v>
      </c>
      <c r="K277" s="192"/>
      <c r="L277" s="197"/>
      <c r="M277" s="198"/>
      <c r="N277" s="199"/>
      <c r="O277" s="199"/>
      <c r="P277" s="200">
        <f>P278+P286+P294</f>
        <v>0</v>
      </c>
      <c r="Q277" s="199"/>
      <c r="R277" s="200">
        <f>R278+R286+R294</f>
        <v>0</v>
      </c>
      <c r="S277" s="199"/>
      <c r="T277" s="201">
        <f>T278+T286+T294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2" t="s">
        <v>169</v>
      </c>
      <c r="AT277" s="203" t="s">
        <v>71</v>
      </c>
      <c r="AU277" s="203" t="s">
        <v>72</v>
      </c>
      <c r="AY277" s="202" t="s">
        <v>140</v>
      </c>
      <c r="BK277" s="204">
        <f>BK278+BK286+BK294</f>
        <v>0</v>
      </c>
    </row>
    <row r="278" s="12" customFormat="1" ht="22.8" customHeight="1">
      <c r="A278" s="12"/>
      <c r="B278" s="191"/>
      <c r="C278" s="192"/>
      <c r="D278" s="193" t="s">
        <v>71</v>
      </c>
      <c r="E278" s="205" t="s">
        <v>531</v>
      </c>
      <c r="F278" s="205" t="s">
        <v>532</v>
      </c>
      <c r="G278" s="192"/>
      <c r="H278" s="192"/>
      <c r="I278" s="195"/>
      <c r="J278" s="206">
        <f>BK278</f>
        <v>0</v>
      </c>
      <c r="K278" s="192"/>
      <c r="L278" s="197"/>
      <c r="M278" s="198"/>
      <c r="N278" s="199"/>
      <c r="O278" s="199"/>
      <c r="P278" s="200">
        <f>SUM(P279:P285)</f>
        <v>0</v>
      </c>
      <c r="Q278" s="199"/>
      <c r="R278" s="200">
        <f>SUM(R279:R285)</f>
        <v>0</v>
      </c>
      <c r="S278" s="199"/>
      <c r="T278" s="201">
        <f>SUM(T279:T285)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2" t="s">
        <v>169</v>
      </c>
      <c r="AT278" s="203" t="s">
        <v>71</v>
      </c>
      <c r="AU278" s="203" t="s">
        <v>80</v>
      </c>
      <c r="AY278" s="202" t="s">
        <v>140</v>
      </c>
      <c r="BK278" s="204">
        <f>SUM(BK279:BK285)</f>
        <v>0</v>
      </c>
    </row>
    <row r="279" s="2" customFormat="1" ht="16.5" customHeight="1">
      <c r="A279" s="41"/>
      <c r="B279" s="42"/>
      <c r="C279" s="207" t="s">
        <v>164</v>
      </c>
      <c r="D279" s="207" t="s">
        <v>142</v>
      </c>
      <c r="E279" s="208" t="s">
        <v>534</v>
      </c>
      <c r="F279" s="209" t="s">
        <v>535</v>
      </c>
      <c r="G279" s="210" t="s">
        <v>536</v>
      </c>
      <c r="H279" s="211">
        <v>10</v>
      </c>
      <c r="I279" s="212"/>
      <c r="J279" s="213">
        <f>ROUND(I279*H279,2)</f>
        <v>0</v>
      </c>
      <c r="K279" s="209" t="s">
        <v>19</v>
      </c>
      <c r="L279" s="47"/>
      <c r="M279" s="214" t="s">
        <v>19</v>
      </c>
      <c r="N279" s="215" t="s">
        <v>43</v>
      </c>
      <c r="O279" s="87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537</v>
      </c>
      <c r="AT279" s="218" t="s">
        <v>142</v>
      </c>
      <c r="AU279" s="218" t="s">
        <v>82</v>
      </c>
      <c r="AY279" s="20" t="s">
        <v>140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20" t="s">
        <v>80</v>
      </c>
      <c r="BK279" s="219">
        <f>ROUND(I279*H279,2)</f>
        <v>0</v>
      </c>
      <c r="BL279" s="20" t="s">
        <v>537</v>
      </c>
      <c r="BM279" s="218" t="s">
        <v>1246</v>
      </c>
    </row>
    <row r="280" s="13" customFormat="1">
      <c r="A280" s="13"/>
      <c r="B280" s="225"/>
      <c r="C280" s="226"/>
      <c r="D280" s="227" t="s">
        <v>155</v>
      </c>
      <c r="E280" s="228" t="s">
        <v>19</v>
      </c>
      <c r="F280" s="229" t="s">
        <v>539</v>
      </c>
      <c r="G280" s="226"/>
      <c r="H280" s="228" t="s">
        <v>19</v>
      </c>
      <c r="I280" s="230"/>
      <c r="J280" s="226"/>
      <c r="K280" s="226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155</v>
      </c>
      <c r="AU280" s="235" t="s">
        <v>82</v>
      </c>
      <c r="AV280" s="13" t="s">
        <v>80</v>
      </c>
      <c r="AW280" s="13" t="s">
        <v>33</v>
      </c>
      <c r="AX280" s="13" t="s">
        <v>72</v>
      </c>
      <c r="AY280" s="235" t="s">
        <v>140</v>
      </c>
    </row>
    <row r="281" s="14" customFormat="1">
      <c r="A281" s="14"/>
      <c r="B281" s="236"/>
      <c r="C281" s="237"/>
      <c r="D281" s="227" t="s">
        <v>155</v>
      </c>
      <c r="E281" s="238" t="s">
        <v>19</v>
      </c>
      <c r="F281" s="239" t="s">
        <v>211</v>
      </c>
      <c r="G281" s="237"/>
      <c r="H281" s="240">
        <v>10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6" t="s">
        <v>155</v>
      </c>
      <c r="AU281" s="246" t="s">
        <v>82</v>
      </c>
      <c r="AV281" s="14" t="s">
        <v>82</v>
      </c>
      <c r="AW281" s="14" t="s">
        <v>33</v>
      </c>
      <c r="AX281" s="14" t="s">
        <v>80</v>
      </c>
      <c r="AY281" s="246" t="s">
        <v>140</v>
      </c>
    </row>
    <row r="282" s="2" customFormat="1" ht="16.5" customHeight="1">
      <c r="A282" s="41"/>
      <c r="B282" s="42"/>
      <c r="C282" s="207" t="s">
        <v>471</v>
      </c>
      <c r="D282" s="207" t="s">
        <v>142</v>
      </c>
      <c r="E282" s="208" t="s">
        <v>541</v>
      </c>
      <c r="F282" s="209" t="s">
        <v>542</v>
      </c>
      <c r="G282" s="210" t="s">
        <v>536</v>
      </c>
      <c r="H282" s="211">
        <v>10</v>
      </c>
      <c r="I282" s="212"/>
      <c r="J282" s="213">
        <f>ROUND(I282*H282,2)</f>
        <v>0</v>
      </c>
      <c r="K282" s="209" t="s">
        <v>19</v>
      </c>
      <c r="L282" s="47"/>
      <c r="M282" s="214" t="s">
        <v>19</v>
      </c>
      <c r="N282" s="215" t="s">
        <v>43</v>
      </c>
      <c r="O282" s="87"/>
      <c r="P282" s="216">
        <f>O282*H282</f>
        <v>0</v>
      </c>
      <c r="Q282" s="216">
        <v>0</v>
      </c>
      <c r="R282" s="216">
        <f>Q282*H282</f>
        <v>0</v>
      </c>
      <c r="S282" s="216">
        <v>0</v>
      </c>
      <c r="T282" s="21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8" t="s">
        <v>537</v>
      </c>
      <c r="AT282" s="218" t="s">
        <v>142</v>
      </c>
      <c r="AU282" s="218" t="s">
        <v>82</v>
      </c>
      <c r="AY282" s="20" t="s">
        <v>140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20" t="s">
        <v>80</v>
      </c>
      <c r="BK282" s="219">
        <f>ROUND(I282*H282,2)</f>
        <v>0</v>
      </c>
      <c r="BL282" s="20" t="s">
        <v>537</v>
      </c>
      <c r="BM282" s="218" t="s">
        <v>1247</v>
      </c>
    </row>
    <row r="283" s="2" customFormat="1" ht="16.5" customHeight="1">
      <c r="A283" s="41"/>
      <c r="B283" s="42"/>
      <c r="C283" s="207" t="s">
        <v>475</v>
      </c>
      <c r="D283" s="207" t="s">
        <v>142</v>
      </c>
      <c r="E283" s="208" t="s">
        <v>545</v>
      </c>
      <c r="F283" s="209" t="s">
        <v>546</v>
      </c>
      <c r="G283" s="210" t="s">
        <v>536</v>
      </c>
      <c r="H283" s="211">
        <v>10</v>
      </c>
      <c r="I283" s="212"/>
      <c r="J283" s="213">
        <f>ROUND(I283*H283,2)</f>
        <v>0</v>
      </c>
      <c r="K283" s="209" t="s">
        <v>19</v>
      </c>
      <c r="L283" s="47"/>
      <c r="M283" s="214" t="s">
        <v>19</v>
      </c>
      <c r="N283" s="215" t="s">
        <v>43</v>
      </c>
      <c r="O283" s="87"/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8" t="s">
        <v>537</v>
      </c>
      <c r="AT283" s="218" t="s">
        <v>142</v>
      </c>
      <c r="AU283" s="218" t="s">
        <v>82</v>
      </c>
      <c r="AY283" s="20" t="s">
        <v>140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20" t="s">
        <v>80</v>
      </c>
      <c r="BK283" s="219">
        <f>ROUND(I283*H283,2)</f>
        <v>0</v>
      </c>
      <c r="BL283" s="20" t="s">
        <v>537</v>
      </c>
      <c r="BM283" s="218" t="s">
        <v>1248</v>
      </c>
    </row>
    <row r="284" s="13" customFormat="1">
      <c r="A284" s="13"/>
      <c r="B284" s="225"/>
      <c r="C284" s="226"/>
      <c r="D284" s="227" t="s">
        <v>155</v>
      </c>
      <c r="E284" s="228" t="s">
        <v>19</v>
      </c>
      <c r="F284" s="229" t="s">
        <v>548</v>
      </c>
      <c r="G284" s="226"/>
      <c r="H284" s="228" t="s">
        <v>19</v>
      </c>
      <c r="I284" s="230"/>
      <c r="J284" s="226"/>
      <c r="K284" s="226"/>
      <c r="L284" s="231"/>
      <c r="M284" s="232"/>
      <c r="N284" s="233"/>
      <c r="O284" s="233"/>
      <c r="P284" s="233"/>
      <c r="Q284" s="233"/>
      <c r="R284" s="233"/>
      <c r="S284" s="233"/>
      <c r="T284" s="23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5" t="s">
        <v>155</v>
      </c>
      <c r="AU284" s="235" t="s">
        <v>82</v>
      </c>
      <c r="AV284" s="13" t="s">
        <v>80</v>
      </c>
      <c r="AW284" s="13" t="s">
        <v>33</v>
      </c>
      <c r="AX284" s="13" t="s">
        <v>72</v>
      </c>
      <c r="AY284" s="235" t="s">
        <v>140</v>
      </c>
    </row>
    <row r="285" s="14" customFormat="1">
      <c r="A285" s="14"/>
      <c r="B285" s="236"/>
      <c r="C285" s="237"/>
      <c r="D285" s="227" t="s">
        <v>155</v>
      </c>
      <c r="E285" s="238" t="s">
        <v>19</v>
      </c>
      <c r="F285" s="239" t="s">
        <v>211</v>
      </c>
      <c r="G285" s="237"/>
      <c r="H285" s="240">
        <v>10</v>
      </c>
      <c r="I285" s="241"/>
      <c r="J285" s="237"/>
      <c r="K285" s="237"/>
      <c r="L285" s="242"/>
      <c r="M285" s="243"/>
      <c r="N285" s="244"/>
      <c r="O285" s="244"/>
      <c r="P285" s="244"/>
      <c r="Q285" s="244"/>
      <c r="R285" s="244"/>
      <c r="S285" s="244"/>
      <c r="T285" s="24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6" t="s">
        <v>155</v>
      </c>
      <c r="AU285" s="246" t="s">
        <v>82</v>
      </c>
      <c r="AV285" s="14" t="s">
        <v>82</v>
      </c>
      <c r="AW285" s="14" t="s">
        <v>33</v>
      </c>
      <c r="AX285" s="14" t="s">
        <v>80</v>
      </c>
      <c r="AY285" s="246" t="s">
        <v>140</v>
      </c>
    </row>
    <row r="286" s="12" customFormat="1" ht="22.8" customHeight="1">
      <c r="A286" s="12"/>
      <c r="B286" s="191"/>
      <c r="C286" s="192"/>
      <c r="D286" s="193" t="s">
        <v>71</v>
      </c>
      <c r="E286" s="205" t="s">
        <v>549</v>
      </c>
      <c r="F286" s="205" t="s">
        <v>550</v>
      </c>
      <c r="G286" s="192"/>
      <c r="H286" s="192"/>
      <c r="I286" s="195"/>
      <c r="J286" s="206">
        <f>BK286</f>
        <v>0</v>
      </c>
      <c r="K286" s="192"/>
      <c r="L286" s="197"/>
      <c r="M286" s="198"/>
      <c r="N286" s="199"/>
      <c r="O286" s="199"/>
      <c r="P286" s="200">
        <f>SUM(P287:P293)</f>
        <v>0</v>
      </c>
      <c r="Q286" s="199"/>
      <c r="R286" s="200">
        <f>SUM(R287:R293)</f>
        <v>0</v>
      </c>
      <c r="S286" s="199"/>
      <c r="T286" s="201">
        <f>SUM(T287:T293)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2" t="s">
        <v>169</v>
      </c>
      <c r="AT286" s="203" t="s">
        <v>71</v>
      </c>
      <c r="AU286" s="203" t="s">
        <v>80</v>
      </c>
      <c r="AY286" s="202" t="s">
        <v>140</v>
      </c>
      <c r="BK286" s="204">
        <f>SUM(BK287:BK293)</f>
        <v>0</v>
      </c>
    </row>
    <row r="287" s="2" customFormat="1" ht="16.5" customHeight="1">
      <c r="A287" s="41"/>
      <c r="B287" s="42"/>
      <c r="C287" s="207" t="s">
        <v>479</v>
      </c>
      <c r="D287" s="207" t="s">
        <v>142</v>
      </c>
      <c r="E287" s="208" t="s">
        <v>552</v>
      </c>
      <c r="F287" s="209" t="s">
        <v>553</v>
      </c>
      <c r="G287" s="210" t="s">
        <v>467</v>
      </c>
      <c r="H287" s="211">
        <v>1</v>
      </c>
      <c r="I287" s="212"/>
      <c r="J287" s="213">
        <f>ROUND(I287*H287,2)</f>
        <v>0</v>
      </c>
      <c r="K287" s="209" t="s">
        <v>19</v>
      </c>
      <c r="L287" s="47"/>
      <c r="M287" s="214" t="s">
        <v>19</v>
      </c>
      <c r="N287" s="215" t="s">
        <v>43</v>
      </c>
      <c r="O287" s="87"/>
      <c r="P287" s="216">
        <f>O287*H287</f>
        <v>0</v>
      </c>
      <c r="Q287" s="216">
        <v>0</v>
      </c>
      <c r="R287" s="216">
        <f>Q287*H287</f>
        <v>0</v>
      </c>
      <c r="S287" s="216">
        <v>0</v>
      </c>
      <c r="T287" s="217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8" t="s">
        <v>537</v>
      </c>
      <c r="AT287" s="218" t="s">
        <v>142</v>
      </c>
      <c r="AU287" s="218" t="s">
        <v>82</v>
      </c>
      <c r="AY287" s="20" t="s">
        <v>140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20" t="s">
        <v>80</v>
      </c>
      <c r="BK287" s="219">
        <f>ROUND(I287*H287,2)</f>
        <v>0</v>
      </c>
      <c r="BL287" s="20" t="s">
        <v>537</v>
      </c>
      <c r="BM287" s="218" t="s">
        <v>1249</v>
      </c>
    </row>
    <row r="288" s="2" customFormat="1" ht="16.5" customHeight="1">
      <c r="A288" s="41"/>
      <c r="B288" s="42"/>
      <c r="C288" s="207" t="s">
        <v>483</v>
      </c>
      <c r="D288" s="207" t="s">
        <v>142</v>
      </c>
      <c r="E288" s="208" t="s">
        <v>556</v>
      </c>
      <c r="F288" s="209" t="s">
        <v>557</v>
      </c>
      <c r="G288" s="210" t="s">
        <v>558</v>
      </c>
      <c r="H288" s="211">
        <v>1</v>
      </c>
      <c r="I288" s="212"/>
      <c r="J288" s="213">
        <f>ROUND(I288*H288,2)</f>
        <v>0</v>
      </c>
      <c r="K288" s="209" t="s">
        <v>19</v>
      </c>
      <c r="L288" s="47"/>
      <c r="M288" s="214" t="s">
        <v>19</v>
      </c>
      <c r="N288" s="215" t="s">
        <v>43</v>
      </c>
      <c r="O288" s="87"/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8" t="s">
        <v>537</v>
      </c>
      <c r="AT288" s="218" t="s">
        <v>142</v>
      </c>
      <c r="AU288" s="218" t="s">
        <v>82</v>
      </c>
      <c r="AY288" s="20" t="s">
        <v>140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20" t="s">
        <v>80</v>
      </c>
      <c r="BK288" s="219">
        <f>ROUND(I288*H288,2)</f>
        <v>0</v>
      </c>
      <c r="BL288" s="20" t="s">
        <v>537</v>
      </c>
      <c r="BM288" s="218" t="s">
        <v>1250</v>
      </c>
    </row>
    <row r="289" s="14" customFormat="1">
      <c r="A289" s="14"/>
      <c r="B289" s="236"/>
      <c r="C289" s="237"/>
      <c r="D289" s="227" t="s">
        <v>155</v>
      </c>
      <c r="E289" s="238" t="s">
        <v>19</v>
      </c>
      <c r="F289" s="239" t="s">
        <v>80</v>
      </c>
      <c r="G289" s="237"/>
      <c r="H289" s="240">
        <v>1</v>
      </c>
      <c r="I289" s="241"/>
      <c r="J289" s="237"/>
      <c r="K289" s="237"/>
      <c r="L289" s="242"/>
      <c r="M289" s="243"/>
      <c r="N289" s="244"/>
      <c r="O289" s="244"/>
      <c r="P289" s="244"/>
      <c r="Q289" s="244"/>
      <c r="R289" s="244"/>
      <c r="S289" s="244"/>
      <c r="T289" s="24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6" t="s">
        <v>155</v>
      </c>
      <c r="AU289" s="246" t="s">
        <v>82</v>
      </c>
      <c r="AV289" s="14" t="s">
        <v>82</v>
      </c>
      <c r="AW289" s="14" t="s">
        <v>33</v>
      </c>
      <c r="AX289" s="14" t="s">
        <v>80</v>
      </c>
      <c r="AY289" s="246" t="s">
        <v>140</v>
      </c>
    </row>
    <row r="290" s="2" customFormat="1" ht="16.5" customHeight="1">
      <c r="A290" s="41"/>
      <c r="B290" s="42"/>
      <c r="C290" s="207" t="s">
        <v>489</v>
      </c>
      <c r="D290" s="207" t="s">
        <v>142</v>
      </c>
      <c r="E290" s="208" t="s">
        <v>561</v>
      </c>
      <c r="F290" s="209" t="s">
        <v>562</v>
      </c>
      <c r="G290" s="210" t="s">
        <v>558</v>
      </c>
      <c r="H290" s="211">
        <v>1</v>
      </c>
      <c r="I290" s="212"/>
      <c r="J290" s="213">
        <f>ROUND(I290*H290,2)</f>
        <v>0</v>
      </c>
      <c r="K290" s="209" t="s">
        <v>19</v>
      </c>
      <c r="L290" s="47"/>
      <c r="M290" s="214" t="s">
        <v>19</v>
      </c>
      <c r="N290" s="215" t="s">
        <v>43</v>
      </c>
      <c r="O290" s="87"/>
      <c r="P290" s="216">
        <f>O290*H290</f>
        <v>0</v>
      </c>
      <c r="Q290" s="216">
        <v>0</v>
      </c>
      <c r="R290" s="216">
        <f>Q290*H290</f>
        <v>0</v>
      </c>
      <c r="S290" s="216">
        <v>0</v>
      </c>
      <c r="T290" s="21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8" t="s">
        <v>537</v>
      </c>
      <c r="AT290" s="218" t="s">
        <v>142</v>
      </c>
      <c r="AU290" s="218" t="s">
        <v>82</v>
      </c>
      <c r="AY290" s="20" t="s">
        <v>140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20" t="s">
        <v>80</v>
      </c>
      <c r="BK290" s="219">
        <f>ROUND(I290*H290,2)</f>
        <v>0</v>
      </c>
      <c r="BL290" s="20" t="s">
        <v>537</v>
      </c>
      <c r="BM290" s="218" t="s">
        <v>1251</v>
      </c>
    </row>
    <row r="291" s="13" customFormat="1">
      <c r="A291" s="13"/>
      <c r="B291" s="225"/>
      <c r="C291" s="226"/>
      <c r="D291" s="227" t="s">
        <v>155</v>
      </c>
      <c r="E291" s="228" t="s">
        <v>19</v>
      </c>
      <c r="F291" s="229" t="s">
        <v>564</v>
      </c>
      <c r="G291" s="226"/>
      <c r="H291" s="228" t="s">
        <v>19</v>
      </c>
      <c r="I291" s="230"/>
      <c r="J291" s="226"/>
      <c r="K291" s="226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155</v>
      </c>
      <c r="AU291" s="235" t="s">
        <v>82</v>
      </c>
      <c r="AV291" s="13" t="s">
        <v>80</v>
      </c>
      <c r="AW291" s="13" t="s">
        <v>33</v>
      </c>
      <c r="AX291" s="13" t="s">
        <v>72</v>
      </c>
      <c r="AY291" s="235" t="s">
        <v>140</v>
      </c>
    </row>
    <row r="292" s="14" customFormat="1">
      <c r="A292" s="14"/>
      <c r="B292" s="236"/>
      <c r="C292" s="237"/>
      <c r="D292" s="227" t="s">
        <v>155</v>
      </c>
      <c r="E292" s="238" t="s">
        <v>19</v>
      </c>
      <c r="F292" s="239" t="s">
        <v>80</v>
      </c>
      <c r="G292" s="237"/>
      <c r="H292" s="240">
        <v>1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6" t="s">
        <v>155</v>
      </c>
      <c r="AU292" s="246" t="s">
        <v>82</v>
      </c>
      <c r="AV292" s="14" t="s">
        <v>82</v>
      </c>
      <c r="AW292" s="14" t="s">
        <v>33</v>
      </c>
      <c r="AX292" s="14" t="s">
        <v>80</v>
      </c>
      <c r="AY292" s="246" t="s">
        <v>140</v>
      </c>
    </row>
    <row r="293" s="2" customFormat="1" ht="16.5" customHeight="1">
      <c r="A293" s="41"/>
      <c r="B293" s="42"/>
      <c r="C293" s="207" t="s">
        <v>494</v>
      </c>
      <c r="D293" s="207" t="s">
        <v>142</v>
      </c>
      <c r="E293" s="208" t="s">
        <v>566</v>
      </c>
      <c r="F293" s="209" t="s">
        <v>567</v>
      </c>
      <c r="G293" s="210" t="s">
        <v>380</v>
      </c>
      <c r="H293" s="211">
        <v>1</v>
      </c>
      <c r="I293" s="212"/>
      <c r="J293" s="213">
        <f>ROUND(I293*H293,2)</f>
        <v>0</v>
      </c>
      <c r="K293" s="209" t="s">
        <v>19</v>
      </c>
      <c r="L293" s="47"/>
      <c r="M293" s="214" t="s">
        <v>19</v>
      </c>
      <c r="N293" s="215" t="s">
        <v>43</v>
      </c>
      <c r="O293" s="87"/>
      <c r="P293" s="216">
        <f>O293*H293</f>
        <v>0</v>
      </c>
      <c r="Q293" s="216">
        <v>0</v>
      </c>
      <c r="R293" s="216">
        <f>Q293*H293</f>
        <v>0</v>
      </c>
      <c r="S293" s="216">
        <v>0</v>
      </c>
      <c r="T293" s="21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8" t="s">
        <v>537</v>
      </c>
      <c r="AT293" s="218" t="s">
        <v>142</v>
      </c>
      <c r="AU293" s="218" t="s">
        <v>82</v>
      </c>
      <c r="AY293" s="20" t="s">
        <v>140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20" t="s">
        <v>80</v>
      </c>
      <c r="BK293" s="219">
        <f>ROUND(I293*H293,2)</f>
        <v>0</v>
      </c>
      <c r="BL293" s="20" t="s">
        <v>537</v>
      </c>
      <c r="BM293" s="218" t="s">
        <v>1252</v>
      </c>
    </row>
    <row r="294" s="12" customFormat="1" ht="22.8" customHeight="1">
      <c r="A294" s="12"/>
      <c r="B294" s="191"/>
      <c r="C294" s="192"/>
      <c r="D294" s="193" t="s">
        <v>71</v>
      </c>
      <c r="E294" s="205" t="s">
        <v>569</v>
      </c>
      <c r="F294" s="205" t="s">
        <v>570</v>
      </c>
      <c r="G294" s="192"/>
      <c r="H294" s="192"/>
      <c r="I294" s="195"/>
      <c r="J294" s="206">
        <f>BK294</f>
        <v>0</v>
      </c>
      <c r="K294" s="192"/>
      <c r="L294" s="197"/>
      <c r="M294" s="198"/>
      <c r="N294" s="199"/>
      <c r="O294" s="199"/>
      <c r="P294" s="200">
        <f>P295</f>
        <v>0</v>
      </c>
      <c r="Q294" s="199"/>
      <c r="R294" s="200">
        <f>R295</f>
        <v>0</v>
      </c>
      <c r="S294" s="199"/>
      <c r="T294" s="201">
        <f>T295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2" t="s">
        <v>169</v>
      </c>
      <c r="AT294" s="203" t="s">
        <v>71</v>
      </c>
      <c r="AU294" s="203" t="s">
        <v>80</v>
      </c>
      <c r="AY294" s="202" t="s">
        <v>140</v>
      </c>
      <c r="BK294" s="204">
        <f>BK295</f>
        <v>0</v>
      </c>
    </row>
    <row r="295" s="2" customFormat="1" ht="16.5" customHeight="1">
      <c r="A295" s="41"/>
      <c r="B295" s="42"/>
      <c r="C295" s="207" t="s">
        <v>500</v>
      </c>
      <c r="D295" s="207" t="s">
        <v>142</v>
      </c>
      <c r="E295" s="208" t="s">
        <v>572</v>
      </c>
      <c r="F295" s="209" t="s">
        <v>573</v>
      </c>
      <c r="G295" s="210" t="s">
        <v>467</v>
      </c>
      <c r="H295" s="211">
        <v>2</v>
      </c>
      <c r="I295" s="212"/>
      <c r="J295" s="213">
        <f>ROUND(I295*H295,2)</f>
        <v>0</v>
      </c>
      <c r="K295" s="209" t="s">
        <v>19</v>
      </c>
      <c r="L295" s="47"/>
      <c r="M295" s="268" t="s">
        <v>19</v>
      </c>
      <c r="N295" s="269" t="s">
        <v>43</v>
      </c>
      <c r="O295" s="270"/>
      <c r="P295" s="271">
        <f>O295*H295</f>
        <v>0</v>
      </c>
      <c r="Q295" s="271">
        <v>0</v>
      </c>
      <c r="R295" s="271">
        <f>Q295*H295</f>
        <v>0</v>
      </c>
      <c r="S295" s="271">
        <v>0</v>
      </c>
      <c r="T295" s="272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8" t="s">
        <v>537</v>
      </c>
      <c r="AT295" s="218" t="s">
        <v>142</v>
      </c>
      <c r="AU295" s="218" t="s">
        <v>82</v>
      </c>
      <c r="AY295" s="20" t="s">
        <v>140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20" t="s">
        <v>80</v>
      </c>
      <c r="BK295" s="219">
        <f>ROUND(I295*H295,2)</f>
        <v>0</v>
      </c>
      <c r="BL295" s="20" t="s">
        <v>537</v>
      </c>
      <c r="BM295" s="218" t="s">
        <v>1253</v>
      </c>
    </row>
    <row r="296" s="2" customFormat="1" ht="6.96" customHeight="1">
      <c r="A296" s="41"/>
      <c r="B296" s="62"/>
      <c r="C296" s="63"/>
      <c r="D296" s="63"/>
      <c r="E296" s="63"/>
      <c r="F296" s="63"/>
      <c r="G296" s="63"/>
      <c r="H296" s="63"/>
      <c r="I296" s="63"/>
      <c r="J296" s="63"/>
      <c r="K296" s="63"/>
      <c r="L296" s="47"/>
      <c r="M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</row>
  </sheetData>
  <sheetProtection sheet="1" autoFilter="0" formatColumns="0" formatRows="0" objects="1" scenarios="1" spinCount="100000" saltValue="9j4zDuxTJTsxpgyfS39vQRrWkgYScaKcjM+pL9LGG9M7A4/weimslV9lTzfBu9iPxDKz+k1DmHmAyzLlPBzrHw==" hashValue="t0oR6hjroufsAZGuO1lfIhivv+bWcEPl1gVhxevEHbjNH44w7kSLUeEik8YWo5v9WkreaWPkdItWmyTYBiEkyA==" algorithmName="SHA-512" password="CC35"/>
  <autoFilter ref="C89:K295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1/113107323"/>
    <hyperlink ref="F98" r:id="rId2" display="https://podminky.urs.cz/item/CS_URS_2024_01/113107332"/>
    <hyperlink ref="F100" r:id="rId3" display="https://podminky.urs.cz/item/CS_URS_2024_01/113107342"/>
    <hyperlink ref="F104" r:id="rId4" display="https://podminky.urs.cz/item/CS_URS_2024_01/113202111"/>
    <hyperlink ref="F107" r:id="rId5" display="https://podminky.urs.cz/item/CS_URS_2024_01/121151103"/>
    <hyperlink ref="F110" r:id="rId6" display="https://podminky.urs.cz/item/CS_URS_2024_01/122251101"/>
    <hyperlink ref="F120" r:id="rId7" display="https://podminky.urs.cz/item/CS_URS_2024_01/131251102"/>
    <hyperlink ref="F123" r:id="rId8" display="https://podminky.urs.cz/item/CS_URS_2024_01/162751117"/>
    <hyperlink ref="F129" r:id="rId9" display="https://podminky.urs.cz/item/CS_URS_2024_01/162751119"/>
    <hyperlink ref="F132" r:id="rId10" display="https://podminky.urs.cz/item/CS_URS_2024_01/167151101"/>
    <hyperlink ref="F134" r:id="rId11" display="https://podminky.urs.cz/item/CS_URS_2024_01/171151112"/>
    <hyperlink ref="F144" r:id="rId12" display="https://podminky.urs.cz/item/CS_URS_2024_01/171201231"/>
    <hyperlink ref="F147" r:id="rId13" display="https://podminky.urs.cz/item/CS_URS_2024_01/171251201"/>
    <hyperlink ref="F150" r:id="rId14" display="https://podminky.urs.cz/item/CS_URS_2024_01/174111101"/>
    <hyperlink ref="F159" r:id="rId15" display="https://podminky.urs.cz/item/CS_URS_2024_01/181411131"/>
    <hyperlink ref="F164" r:id="rId16" display="https://podminky.urs.cz/item/CS_URS_2024_01/181951112"/>
    <hyperlink ref="F171" r:id="rId17" display="https://podminky.urs.cz/item/CS_URS_2024_01/182303111"/>
    <hyperlink ref="F178" r:id="rId18" display="https://podminky.urs.cz/item/CS_URS_2024_01/271542211"/>
    <hyperlink ref="F181" r:id="rId19" display="https://podminky.urs.cz/item/CS_URS_2024_01/273321411"/>
    <hyperlink ref="F184" r:id="rId20" display="https://podminky.urs.cz/item/CS_URS_2024_01/273362021"/>
    <hyperlink ref="F188" r:id="rId21" display="https://podminky.urs.cz/item/CS_URS_2024_01/564851011"/>
    <hyperlink ref="F192" r:id="rId22" display="https://podminky.urs.cz/item/CS_URS_2024_01/564861011"/>
    <hyperlink ref="F196" r:id="rId23" display="https://podminky.urs.cz/item/CS_URS_2024_01/564871011"/>
    <hyperlink ref="F200" r:id="rId24" display="https://podminky.urs.cz/item/CS_URS_2024_01/565145101"/>
    <hyperlink ref="F204" r:id="rId25" display="https://podminky.urs.cz/item/CS_URS_2024_01/573211108"/>
    <hyperlink ref="F208" r:id="rId26" display="https://podminky.urs.cz/item/CS_URS_2024_01/577134031"/>
    <hyperlink ref="F212" r:id="rId27" display="https://podminky.urs.cz/item/CS_URS_2024_01/596211110"/>
    <hyperlink ref="F219" r:id="rId28" display="https://podminky.urs.cz/item/CS_URS_2024_01/915211116"/>
    <hyperlink ref="F222" r:id="rId29" display="https://podminky.urs.cz/item/CS_URS_2024_01/915611111"/>
    <hyperlink ref="F225" r:id="rId30" display="https://podminky.urs.cz/item/CS_URS_2024_01/916131213"/>
    <hyperlink ref="F236" r:id="rId31" display="https://podminky.urs.cz/item/CS_URS_2024_01/916231213"/>
    <hyperlink ref="F242" r:id="rId32" display="https://podminky.urs.cz/item/CS_URS_2024_01/919122122"/>
    <hyperlink ref="F244" r:id="rId33" display="https://podminky.urs.cz/item/CS_URS_2024_01/919726122"/>
    <hyperlink ref="F248" r:id="rId34" display="https://podminky.urs.cz/item/CS_URS_2024_01/919735113"/>
    <hyperlink ref="F259" r:id="rId35" display="https://podminky.urs.cz/item/CS_URS_2024_01/997221571"/>
    <hyperlink ref="F261" r:id="rId36" display="https://podminky.urs.cz/item/CS_URS_2024_01/997221579"/>
    <hyperlink ref="F264" r:id="rId37" display="https://podminky.urs.cz/item/CS_URS_2024_01/997221612"/>
    <hyperlink ref="F266" r:id="rId38" display="https://podminky.urs.cz/item/CS_URS_2024_01/997221861"/>
    <hyperlink ref="F269" r:id="rId39" display="https://podminky.urs.cz/item/CS_URS_2024_01/997221873"/>
    <hyperlink ref="F272" r:id="rId40" display="https://podminky.urs.cz/item/CS_URS_2024_01/997221875"/>
    <hyperlink ref="F276" r:id="rId41" display="https://podminky.urs.cz/item/CS_URS_2024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Polopodzemní kontejnery Březencká IV. etapa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1254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22. 5. 2024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ROUND(J90,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ROUND((SUM(BE90:BE293)),  2)</f>
        <v>0</v>
      </c>
      <c r="G33" s="41"/>
      <c r="H33" s="41"/>
      <c r="I33" s="151">
        <v>0.20999999999999999</v>
      </c>
      <c r="J33" s="150">
        <f>ROUND(((SUM(BE90:BE293))*I33),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ROUND((SUM(BF90:BF293)),  2)</f>
        <v>0</v>
      </c>
      <c r="G34" s="41"/>
      <c r="H34" s="41"/>
      <c r="I34" s="151">
        <v>0.12</v>
      </c>
      <c r="J34" s="150">
        <f>ROUND(((SUM(BF90:BF293))*I34),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ROUND((SUM(BG90:BG293)),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ROUND((SUM(BH90:BH293)),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ROUND((SUM(BI90:BI293)),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Polopodzemní kontejnery Březencká IV. etapa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07 - Lokalita 10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Chomutov</v>
      </c>
      <c r="G52" s="43"/>
      <c r="H52" s="43"/>
      <c r="I52" s="35" t="s">
        <v>23</v>
      </c>
      <c r="J52" s="75" t="str">
        <f>IF(J12="","",J12)</f>
        <v>22. 5. 2024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Chomutov</v>
      </c>
      <c r="G54" s="43"/>
      <c r="H54" s="43"/>
      <c r="I54" s="35" t="s">
        <v>31</v>
      </c>
      <c r="J54" s="39" t="str">
        <f>E21</f>
        <v>KAP Atelier s.r.o.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Jaroslav Kudláček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114</v>
      </c>
      <c r="E60" s="171"/>
      <c r="F60" s="171"/>
      <c r="G60" s="171"/>
      <c r="H60" s="171"/>
      <c r="I60" s="171"/>
      <c r="J60" s="172">
        <f>J91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115</v>
      </c>
      <c r="E61" s="177"/>
      <c r="F61" s="177"/>
      <c r="G61" s="177"/>
      <c r="H61" s="177"/>
      <c r="I61" s="177"/>
      <c r="J61" s="178">
        <f>J92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116</v>
      </c>
      <c r="E62" s="177"/>
      <c r="F62" s="177"/>
      <c r="G62" s="177"/>
      <c r="H62" s="177"/>
      <c r="I62" s="177"/>
      <c r="J62" s="178">
        <f>J173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117</v>
      </c>
      <c r="E63" s="177"/>
      <c r="F63" s="177"/>
      <c r="G63" s="177"/>
      <c r="H63" s="177"/>
      <c r="I63" s="177"/>
      <c r="J63" s="178">
        <f>J183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118</v>
      </c>
      <c r="E64" s="177"/>
      <c r="F64" s="177"/>
      <c r="G64" s="177"/>
      <c r="H64" s="177"/>
      <c r="I64" s="177"/>
      <c r="J64" s="178">
        <f>J214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119</v>
      </c>
      <c r="E65" s="177"/>
      <c r="F65" s="177"/>
      <c r="G65" s="177"/>
      <c r="H65" s="177"/>
      <c r="I65" s="177"/>
      <c r="J65" s="178">
        <f>J255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120</v>
      </c>
      <c r="E66" s="177"/>
      <c r="F66" s="177"/>
      <c r="G66" s="177"/>
      <c r="H66" s="177"/>
      <c r="I66" s="177"/>
      <c r="J66" s="178">
        <f>J272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8"/>
      <c r="C67" s="169"/>
      <c r="D67" s="170" t="s">
        <v>121</v>
      </c>
      <c r="E67" s="171"/>
      <c r="F67" s="171"/>
      <c r="G67" s="171"/>
      <c r="H67" s="171"/>
      <c r="I67" s="171"/>
      <c r="J67" s="172">
        <f>J275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4"/>
      <c r="C68" s="175"/>
      <c r="D68" s="176" t="s">
        <v>122</v>
      </c>
      <c r="E68" s="177"/>
      <c r="F68" s="177"/>
      <c r="G68" s="177"/>
      <c r="H68" s="177"/>
      <c r="I68" s="177"/>
      <c r="J68" s="178">
        <f>J276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123</v>
      </c>
      <c r="E69" s="177"/>
      <c r="F69" s="177"/>
      <c r="G69" s="177"/>
      <c r="H69" s="177"/>
      <c r="I69" s="177"/>
      <c r="J69" s="178">
        <f>J284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124</v>
      </c>
      <c r="E70" s="177"/>
      <c r="F70" s="177"/>
      <c r="G70" s="177"/>
      <c r="H70" s="177"/>
      <c r="I70" s="177"/>
      <c r="J70" s="178">
        <f>J292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125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63" t="str">
        <f>E7</f>
        <v>Polopodzemní kontejnery Březencká IV. etapa</v>
      </c>
      <c r="F80" s="35"/>
      <c r="G80" s="35"/>
      <c r="H80" s="35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108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SO 07 - Lokalita 10</v>
      </c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>Chomutov</v>
      </c>
      <c r="G84" s="43"/>
      <c r="H84" s="43"/>
      <c r="I84" s="35" t="s">
        <v>23</v>
      </c>
      <c r="J84" s="75" t="str">
        <f>IF(J12="","",J12)</f>
        <v>22. 5. 2024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>Statutární město Chomutov</v>
      </c>
      <c r="G86" s="43"/>
      <c r="H86" s="43"/>
      <c r="I86" s="35" t="s">
        <v>31</v>
      </c>
      <c r="J86" s="39" t="str">
        <f>E21</f>
        <v>KAP Atelier s.r.o.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29</v>
      </c>
      <c r="D87" s="43"/>
      <c r="E87" s="43"/>
      <c r="F87" s="30" t="str">
        <f>IF(E18="","",E18)</f>
        <v>Vyplň údaj</v>
      </c>
      <c r="G87" s="43"/>
      <c r="H87" s="43"/>
      <c r="I87" s="35" t="s">
        <v>34</v>
      </c>
      <c r="J87" s="39" t="str">
        <f>E24</f>
        <v>Jaroslav Kudláček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0"/>
      <c r="B89" s="181"/>
      <c r="C89" s="182" t="s">
        <v>126</v>
      </c>
      <c r="D89" s="183" t="s">
        <v>57</v>
      </c>
      <c r="E89" s="183" t="s">
        <v>53</v>
      </c>
      <c r="F89" s="183" t="s">
        <v>54</v>
      </c>
      <c r="G89" s="183" t="s">
        <v>127</v>
      </c>
      <c r="H89" s="183" t="s">
        <v>128</v>
      </c>
      <c r="I89" s="183" t="s">
        <v>129</v>
      </c>
      <c r="J89" s="183" t="s">
        <v>112</v>
      </c>
      <c r="K89" s="184" t="s">
        <v>130</v>
      </c>
      <c r="L89" s="185"/>
      <c r="M89" s="95" t="s">
        <v>19</v>
      </c>
      <c r="N89" s="96" t="s">
        <v>42</v>
      </c>
      <c r="O89" s="96" t="s">
        <v>131</v>
      </c>
      <c r="P89" s="96" t="s">
        <v>132</v>
      </c>
      <c r="Q89" s="96" t="s">
        <v>133</v>
      </c>
      <c r="R89" s="96" t="s">
        <v>134</v>
      </c>
      <c r="S89" s="96" t="s">
        <v>135</v>
      </c>
      <c r="T89" s="97" t="s">
        <v>136</v>
      </c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</row>
    <row r="90" s="2" customFormat="1" ht="22.8" customHeight="1">
      <c r="A90" s="41"/>
      <c r="B90" s="42"/>
      <c r="C90" s="102" t="s">
        <v>137</v>
      </c>
      <c r="D90" s="43"/>
      <c r="E90" s="43"/>
      <c r="F90" s="43"/>
      <c r="G90" s="43"/>
      <c r="H90" s="43"/>
      <c r="I90" s="43"/>
      <c r="J90" s="186">
        <f>BK90</f>
        <v>0</v>
      </c>
      <c r="K90" s="43"/>
      <c r="L90" s="47"/>
      <c r="M90" s="98"/>
      <c r="N90" s="187"/>
      <c r="O90" s="99"/>
      <c r="P90" s="188">
        <f>P91+P275</f>
        <v>0</v>
      </c>
      <c r="Q90" s="99"/>
      <c r="R90" s="188">
        <f>R91+R275</f>
        <v>126.90068869</v>
      </c>
      <c r="S90" s="99"/>
      <c r="T90" s="189">
        <f>T91+T275</f>
        <v>55.591419999999999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71</v>
      </c>
      <c r="AU90" s="20" t="s">
        <v>113</v>
      </c>
      <c r="BK90" s="190">
        <f>BK91+BK275</f>
        <v>0</v>
      </c>
    </row>
    <row r="91" s="12" customFormat="1" ht="25.92" customHeight="1">
      <c r="A91" s="12"/>
      <c r="B91" s="191"/>
      <c r="C91" s="192"/>
      <c r="D91" s="193" t="s">
        <v>71</v>
      </c>
      <c r="E91" s="194" t="s">
        <v>138</v>
      </c>
      <c r="F91" s="194" t="s">
        <v>139</v>
      </c>
      <c r="G91" s="192"/>
      <c r="H91" s="192"/>
      <c r="I91" s="195"/>
      <c r="J91" s="196">
        <f>BK91</f>
        <v>0</v>
      </c>
      <c r="K91" s="192"/>
      <c r="L91" s="197"/>
      <c r="M91" s="198"/>
      <c r="N91" s="199"/>
      <c r="O91" s="199"/>
      <c r="P91" s="200">
        <f>P92+P173+P183+P214+P255+P272</f>
        <v>0</v>
      </c>
      <c r="Q91" s="199"/>
      <c r="R91" s="200">
        <f>R92+R173+R183+R214+R255+R272</f>
        <v>126.90068869</v>
      </c>
      <c r="S91" s="199"/>
      <c r="T91" s="201">
        <f>T92+T173+T183+T214+T255+T272</f>
        <v>55.591419999999999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80</v>
      </c>
      <c r="AT91" s="203" t="s">
        <v>71</v>
      </c>
      <c r="AU91" s="203" t="s">
        <v>72</v>
      </c>
      <c r="AY91" s="202" t="s">
        <v>140</v>
      </c>
      <c r="BK91" s="204">
        <f>BK92+BK173+BK183+BK214+BK255+BK272</f>
        <v>0</v>
      </c>
    </row>
    <row r="92" s="12" customFormat="1" ht="22.8" customHeight="1">
      <c r="A92" s="12"/>
      <c r="B92" s="191"/>
      <c r="C92" s="192"/>
      <c r="D92" s="193" t="s">
        <v>71</v>
      </c>
      <c r="E92" s="205" t="s">
        <v>80</v>
      </c>
      <c r="F92" s="205" t="s">
        <v>141</v>
      </c>
      <c r="G92" s="192"/>
      <c r="H92" s="192"/>
      <c r="I92" s="195"/>
      <c r="J92" s="206">
        <f>BK92</f>
        <v>0</v>
      </c>
      <c r="K92" s="192"/>
      <c r="L92" s="197"/>
      <c r="M92" s="198"/>
      <c r="N92" s="199"/>
      <c r="O92" s="199"/>
      <c r="P92" s="200">
        <f>SUM(P93:P172)</f>
        <v>0</v>
      </c>
      <c r="Q92" s="199"/>
      <c r="R92" s="200">
        <f>SUM(R93:R172)</f>
        <v>111.29404</v>
      </c>
      <c r="S92" s="199"/>
      <c r="T92" s="201">
        <f>SUM(T93:T172)</f>
        <v>55.591419999999999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80</v>
      </c>
      <c r="AT92" s="203" t="s">
        <v>71</v>
      </c>
      <c r="AU92" s="203" t="s">
        <v>80</v>
      </c>
      <c r="AY92" s="202" t="s">
        <v>140</v>
      </c>
      <c r="BK92" s="204">
        <f>SUM(BK93:BK172)</f>
        <v>0</v>
      </c>
    </row>
    <row r="93" s="2" customFormat="1" ht="37.8" customHeight="1">
      <c r="A93" s="41"/>
      <c r="B93" s="42"/>
      <c r="C93" s="207" t="s">
        <v>80</v>
      </c>
      <c r="D93" s="207" t="s">
        <v>142</v>
      </c>
      <c r="E93" s="208" t="s">
        <v>1152</v>
      </c>
      <c r="F93" s="209" t="s">
        <v>1153</v>
      </c>
      <c r="G93" s="210" t="s">
        <v>145</v>
      </c>
      <c r="H93" s="211">
        <v>37.82</v>
      </c>
      <c r="I93" s="212"/>
      <c r="J93" s="213">
        <f>ROUND(I93*H93,2)</f>
        <v>0</v>
      </c>
      <c r="K93" s="209" t="s">
        <v>146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0.44</v>
      </c>
      <c r="T93" s="217">
        <f>S93*H93</f>
        <v>16.640799999999999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147</v>
      </c>
      <c r="AT93" s="218" t="s">
        <v>142</v>
      </c>
      <c r="AU93" s="218" t="s">
        <v>82</v>
      </c>
      <c r="AY93" s="20" t="s">
        <v>140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80</v>
      </c>
      <c r="BK93" s="219">
        <f>ROUND(I93*H93,2)</f>
        <v>0</v>
      </c>
      <c r="BL93" s="20" t="s">
        <v>147</v>
      </c>
      <c r="BM93" s="218" t="s">
        <v>1255</v>
      </c>
    </row>
    <row r="94" s="2" customFormat="1">
      <c r="A94" s="41"/>
      <c r="B94" s="42"/>
      <c r="C94" s="43"/>
      <c r="D94" s="220" t="s">
        <v>149</v>
      </c>
      <c r="E94" s="43"/>
      <c r="F94" s="221" t="s">
        <v>1155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149</v>
      </c>
      <c r="AU94" s="20" t="s">
        <v>82</v>
      </c>
    </row>
    <row r="95" s="13" customFormat="1">
      <c r="A95" s="13"/>
      <c r="B95" s="225"/>
      <c r="C95" s="226"/>
      <c r="D95" s="227" t="s">
        <v>155</v>
      </c>
      <c r="E95" s="228" t="s">
        <v>19</v>
      </c>
      <c r="F95" s="229" t="s">
        <v>156</v>
      </c>
      <c r="G95" s="226"/>
      <c r="H95" s="228" t="s">
        <v>19</v>
      </c>
      <c r="I95" s="230"/>
      <c r="J95" s="226"/>
      <c r="K95" s="226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155</v>
      </c>
      <c r="AU95" s="235" t="s">
        <v>82</v>
      </c>
      <c r="AV95" s="13" t="s">
        <v>80</v>
      </c>
      <c r="AW95" s="13" t="s">
        <v>33</v>
      </c>
      <c r="AX95" s="13" t="s">
        <v>72</v>
      </c>
      <c r="AY95" s="235" t="s">
        <v>140</v>
      </c>
    </row>
    <row r="96" s="14" customFormat="1">
      <c r="A96" s="14"/>
      <c r="B96" s="236"/>
      <c r="C96" s="237"/>
      <c r="D96" s="227" t="s">
        <v>155</v>
      </c>
      <c r="E96" s="238" t="s">
        <v>19</v>
      </c>
      <c r="F96" s="239" t="s">
        <v>1256</v>
      </c>
      <c r="G96" s="237"/>
      <c r="H96" s="240">
        <v>37.82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155</v>
      </c>
      <c r="AU96" s="246" t="s">
        <v>82</v>
      </c>
      <c r="AV96" s="14" t="s">
        <v>82</v>
      </c>
      <c r="AW96" s="14" t="s">
        <v>33</v>
      </c>
      <c r="AX96" s="14" t="s">
        <v>80</v>
      </c>
      <c r="AY96" s="246" t="s">
        <v>140</v>
      </c>
    </row>
    <row r="97" s="2" customFormat="1" ht="33" customHeight="1">
      <c r="A97" s="41"/>
      <c r="B97" s="42"/>
      <c r="C97" s="207" t="s">
        <v>82</v>
      </c>
      <c r="D97" s="207" t="s">
        <v>142</v>
      </c>
      <c r="E97" s="208" t="s">
        <v>165</v>
      </c>
      <c r="F97" s="209" t="s">
        <v>166</v>
      </c>
      <c r="G97" s="210" t="s">
        <v>145</v>
      </c>
      <c r="H97" s="211">
        <v>37.82</v>
      </c>
      <c r="I97" s="212"/>
      <c r="J97" s="213">
        <f>ROUND(I97*H97,2)</f>
        <v>0</v>
      </c>
      <c r="K97" s="209" t="s">
        <v>146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0.625</v>
      </c>
      <c r="T97" s="217">
        <f>S97*H97</f>
        <v>23.637499999999999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147</v>
      </c>
      <c r="AT97" s="218" t="s">
        <v>142</v>
      </c>
      <c r="AU97" s="218" t="s">
        <v>82</v>
      </c>
      <c r="AY97" s="20" t="s">
        <v>140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80</v>
      </c>
      <c r="BK97" s="219">
        <f>ROUND(I97*H97,2)</f>
        <v>0</v>
      </c>
      <c r="BL97" s="20" t="s">
        <v>147</v>
      </c>
      <c r="BM97" s="218" t="s">
        <v>1257</v>
      </c>
    </row>
    <row r="98" s="2" customFormat="1">
      <c r="A98" s="41"/>
      <c r="B98" s="42"/>
      <c r="C98" s="43"/>
      <c r="D98" s="220" t="s">
        <v>149</v>
      </c>
      <c r="E98" s="43"/>
      <c r="F98" s="221" t="s">
        <v>168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149</v>
      </c>
      <c r="AU98" s="20" t="s">
        <v>82</v>
      </c>
    </row>
    <row r="99" s="2" customFormat="1" ht="33" customHeight="1">
      <c r="A99" s="41"/>
      <c r="B99" s="42"/>
      <c r="C99" s="207" t="s">
        <v>158</v>
      </c>
      <c r="D99" s="207" t="s">
        <v>142</v>
      </c>
      <c r="E99" s="208" t="s">
        <v>1258</v>
      </c>
      <c r="F99" s="209" t="s">
        <v>1259</v>
      </c>
      <c r="G99" s="210" t="s">
        <v>145</v>
      </c>
      <c r="H99" s="211">
        <v>37.82</v>
      </c>
      <c r="I99" s="212"/>
      <c r="J99" s="213">
        <f>ROUND(I99*H99,2)</f>
        <v>0</v>
      </c>
      <c r="K99" s="209" t="s">
        <v>146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0.316</v>
      </c>
      <c r="T99" s="217">
        <f>S99*H99</f>
        <v>11.95112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147</v>
      </c>
      <c r="AT99" s="218" t="s">
        <v>142</v>
      </c>
      <c r="AU99" s="218" t="s">
        <v>82</v>
      </c>
      <c r="AY99" s="20" t="s">
        <v>140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80</v>
      </c>
      <c r="BK99" s="219">
        <f>ROUND(I99*H99,2)</f>
        <v>0</v>
      </c>
      <c r="BL99" s="20" t="s">
        <v>147</v>
      </c>
      <c r="BM99" s="218" t="s">
        <v>1260</v>
      </c>
    </row>
    <row r="100" s="2" customFormat="1">
      <c r="A100" s="41"/>
      <c r="B100" s="42"/>
      <c r="C100" s="43"/>
      <c r="D100" s="220" t="s">
        <v>149</v>
      </c>
      <c r="E100" s="43"/>
      <c r="F100" s="221" t="s">
        <v>1261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149</v>
      </c>
      <c r="AU100" s="20" t="s">
        <v>82</v>
      </c>
    </row>
    <row r="101" s="13" customFormat="1">
      <c r="A101" s="13"/>
      <c r="B101" s="225"/>
      <c r="C101" s="226"/>
      <c r="D101" s="227" t="s">
        <v>155</v>
      </c>
      <c r="E101" s="228" t="s">
        <v>19</v>
      </c>
      <c r="F101" s="229" t="s">
        <v>156</v>
      </c>
      <c r="G101" s="226"/>
      <c r="H101" s="228" t="s">
        <v>19</v>
      </c>
      <c r="I101" s="230"/>
      <c r="J101" s="226"/>
      <c r="K101" s="226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155</v>
      </c>
      <c r="AU101" s="235" t="s">
        <v>82</v>
      </c>
      <c r="AV101" s="13" t="s">
        <v>80</v>
      </c>
      <c r="AW101" s="13" t="s">
        <v>33</v>
      </c>
      <c r="AX101" s="13" t="s">
        <v>72</v>
      </c>
      <c r="AY101" s="235" t="s">
        <v>140</v>
      </c>
    </row>
    <row r="102" s="14" customFormat="1">
      <c r="A102" s="14"/>
      <c r="B102" s="236"/>
      <c r="C102" s="237"/>
      <c r="D102" s="227" t="s">
        <v>155</v>
      </c>
      <c r="E102" s="238" t="s">
        <v>19</v>
      </c>
      <c r="F102" s="239" t="s">
        <v>1256</v>
      </c>
      <c r="G102" s="237"/>
      <c r="H102" s="240">
        <v>37.82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155</v>
      </c>
      <c r="AU102" s="246" t="s">
        <v>82</v>
      </c>
      <c r="AV102" s="14" t="s">
        <v>82</v>
      </c>
      <c r="AW102" s="14" t="s">
        <v>33</v>
      </c>
      <c r="AX102" s="14" t="s">
        <v>80</v>
      </c>
      <c r="AY102" s="246" t="s">
        <v>140</v>
      </c>
    </row>
    <row r="103" s="2" customFormat="1" ht="24.15" customHeight="1">
      <c r="A103" s="41"/>
      <c r="B103" s="42"/>
      <c r="C103" s="207" t="s">
        <v>147</v>
      </c>
      <c r="D103" s="207" t="s">
        <v>142</v>
      </c>
      <c r="E103" s="208" t="s">
        <v>170</v>
      </c>
      <c r="F103" s="209" t="s">
        <v>171</v>
      </c>
      <c r="G103" s="210" t="s">
        <v>172</v>
      </c>
      <c r="H103" s="211">
        <v>16.399999999999999</v>
      </c>
      <c r="I103" s="212"/>
      <c r="J103" s="213">
        <f>ROUND(I103*H103,2)</f>
        <v>0</v>
      </c>
      <c r="K103" s="209" t="s">
        <v>146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0.20499999999999999</v>
      </c>
      <c r="T103" s="217">
        <f>S103*H103</f>
        <v>3.3619999999999997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147</v>
      </c>
      <c r="AT103" s="218" t="s">
        <v>142</v>
      </c>
      <c r="AU103" s="218" t="s">
        <v>82</v>
      </c>
      <c r="AY103" s="20" t="s">
        <v>140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80</v>
      </c>
      <c r="BK103" s="219">
        <f>ROUND(I103*H103,2)</f>
        <v>0</v>
      </c>
      <c r="BL103" s="20" t="s">
        <v>147</v>
      </c>
      <c r="BM103" s="218" t="s">
        <v>1262</v>
      </c>
    </row>
    <row r="104" s="2" customFormat="1">
      <c r="A104" s="41"/>
      <c r="B104" s="42"/>
      <c r="C104" s="43"/>
      <c r="D104" s="220" t="s">
        <v>149</v>
      </c>
      <c r="E104" s="43"/>
      <c r="F104" s="221" t="s">
        <v>174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149</v>
      </c>
      <c r="AU104" s="20" t="s">
        <v>82</v>
      </c>
    </row>
    <row r="105" s="14" customFormat="1">
      <c r="A105" s="14"/>
      <c r="B105" s="236"/>
      <c r="C105" s="237"/>
      <c r="D105" s="227" t="s">
        <v>155</v>
      </c>
      <c r="E105" s="238" t="s">
        <v>19</v>
      </c>
      <c r="F105" s="239" t="s">
        <v>1263</v>
      </c>
      <c r="G105" s="237"/>
      <c r="H105" s="240">
        <v>16.399999999999999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155</v>
      </c>
      <c r="AU105" s="246" t="s">
        <v>82</v>
      </c>
      <c r="AV105" s="14" t="s">
        <v>82</v>
      </c>
      <c r="AW105" s="14" t="s">
        <v>33</v>
      </c>
      <c r="AX105" s="14" t="s">
        <v>80</v>
      </c>
      <c r="AY105" s="246" t="s">
        <v>140</v>
      </c>
    </row>
    <row r="106" s="2" customFormat="1" ht="16.5" customHeight="1">
      <c r="A106" s="41"/>
      <c r="B106" s="42"/>
      <c r="C106" s="207" t="s">
        <v>169</v>
      </c>
      <c r="D106" s="207" t="s">
        <v>142</v>
      </c>
      <c r="E106" s="208" t="s">
        <v>1264</v>
      </c>
      <c r="F106" s="209" t="s">
        <v>1265</v>
      </c>
      <c r="G106" s="210" t="s">
        <v>145</v>
      </c>
      <c r="H106" s="211">
        <v>2</v>
      </c>
      <c r="I106" s="212"/>
      <c r="J106" s="213">
        <f>ROUND(I106*H106,2)</f>
        <v>0</v>
      </c>
      <c r="K106" s="209" t="s">
        <v>146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147</v>
      </c>
      <c r="AT106" s="218" t="s">
        <v>142</v>
      </c>
      <c r="AU106" s="218" t="s">
        <v>82</v>
      </c>
      <c r="AY106" s="20" t="s">
        <v>140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80</v>
      </c>
      <c r="BK106" s="219">
        <f>ROUND(I106*H106,2)</f>
        <v>0</v>
      </c>
      <c r="BL106" s="20" t="s">
        <v>147</v>
      </c>
      <c r="BM106" s="218" t="s">
        <v>1266</v>
      </c>
    </row>
    <row r="107" s="2" customFormat="1">
      <c r="A107" s="41"/>
      <c r="B107" s="42"/>
      <c r="C107" s="43"/>
      <c r="D107" s="220" t="s">
        <v>149</v>
      </c>
      <c r="E107" s="43"/>
      <c r="F107" s="221" t="s">
        <v>1267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149</v>
      </c>
      <c r="AU107" s="20" t="s">
        <v>82</v>
      </c>
    </row>
    <row r="108" s="2" customFormat="1" ht="16.5" customHeight="1">
      <c r="A108" s="41"/>
      <c r="B108" s="42"/>
      <c r="C108" s="207" t="s">
        <v>176</v>
      </c>
      <c r="D108" s="207" t="s">
        <v>142</v>
      </c>
      <c r="E108" s="208" t="s">
        <v>850</v>
      </c>
      <c r="F108" s="209" t="s">
        <v>851</v>
      </c>
      <c r="G108" s="210" t="s">
        <v>185</v>
      </c>
      <c r="H108" s="211">
        <v>16.024999999999999</v>
      </c>
      <c r="I108" s="212"/>
      <c r="J108" s="213">
        <f>ROUND(I108*H108,2)</f>
        <v>0</v>
      </c>
      <c r="K108" s="209" t="s">
        <v>146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147</v>
      </c>
      <c r="AT108" s="218" t="s">
        <v>142</v>
      </c>
      <c r="AU108" s="218" t="s">
        <v>82</v>
      </c>
      <c r="AY108" s="20" t="s">
        <v>140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80</v>
      </c>
      <c r="BK108" s="219">
        <f>ROUND(I108*H108,2)</f>
        <v>0</v>
      </c>
      <c r="BL108" s="20" t="s">
        <v>147</v>
      </c>
      <c r="BM108" s="218" t="s">
        <v>1268</v>
      </c>
    </row>
    <row r="109" s="2" customFormat="1">
      <c r="A109" s="41"/>
      <c r="B109" s="42"/>
      <c r="C109" s="43"/>
      <c r="D109" s="220" t="s">
        <v>149</v>
      </c>
      <c r="E109" s="43"/>
      <c r="F109" s="221" t="s">
        <v>853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149</v>
      </c>
      <c r="AU109" s="20" t="s">
        <v>82</v>
      </c>
    </row>
    <row r="110" s="13" customFormat="1">
      <c r="A110" s="13"/>
      <c r="B110" s="225"/>
      <c r="C110" s="226"/>
      <c r="D110" s="227" t="s">
        <v>155</v>
      </c>
      <c r="E110" s="228" t="s">
        <v>19</v>
      </c>
      <c r="F110" s="229" t="s">
        <v>190</v>
      </c>
      <c r="G110" s="226"/>
      <c r="H110" s="228" t="s">
        <v>19</v>
      </c>
      <c r="I110" s="230"/>
      <c r="J110" s="226"/>
      <c r="K110" s="226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155</v>
      </c>
      <c r="AU110" s="235" t="s">
        <v>82</v>
      </c>
      <c r="AV110" s="13" t="s">
        <v>80</v>
      </c>
      <c r="AW110" s="13" t="s">
        <v>33</v>
      </c>
      <c r="AX110" s="13" t="s">
        <v>72</v>
      </c>
      <c r="AY110" s="235" t="s">
        <v>140</v>
      </c>
    </row>
    <row r="111" s="14" customFormat="1">
      <c r="A111" s="14"/>
      <c r="B111" s="236"/>
      <c r="C111" s="237"/>
      <c r="D111" s="227" t="s">
        <v>155</v>
      </c>
      <c r="E111" s="238" t="s">
        <v>19</v>
      </c>
      <c r="F111" s="239" t="s">
        <v>1269</v>
      </c>
      <c r="G111" s="237"/>
      <c r="H111" s="240">
        <v>3.5249999999999999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155</v>
      </c>
      <c r="AU111" s="246" t="s">
        <v>82</v>
      </c>
      <c r="AV111" s="14" t="s">
        <v>82</v>
      </c>
      <c r="AW111" s="14" t="s">
        <v>33</v>
      </c>
      <c r="AX111" s="14" t="s">
        <v>72</v>
      </c>
      <c r="AY111" s="246" t="s">
        <v>140</v>
      </c>
    </row>
    <row r="112" s="13" customFormat="1">
      <c r="A112" s="13"/>
      <c r="B112" s="225"/>
      <c r="C112" s="226"/>
      <c r="D112" s="227" t="s">
        <v>155</v>
      </c>
      <c r="E112" s="228" t="s">
        <v>19</v>
      </c>
      <c r="F112" s="229" t="s">
        <v>192</v>
      </c>
      <c r="G112" s="226"/>
      <c r="H112" s="228" t="s">
        <v>19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155</v>
      </c>
      <c r="AU112" s="235" t="s">
        <v>82</v>
      </c>
      <c r="AV112" s="13" t="s">
        <v>80</v>
      </c>
      <c r="AW112" s="13" t="s">
        <v>33</v>
      </c>
      <c r="AX112" s="13" t="s">
        <v>72</v>
      </c>
      <c r="AY112" s="235" t="s">
        <v>140</v>
      </c>
    </row>
    <row r="113" s="13" customFormat="1">
      <c r="A113" s="13"/>
      <c r="B113" s="225"/>
      <c r="C113" s="226"/>
      <c r="D113" s="227" t="s">
        <v>155</v>
      </c>
      <c r="E113" s="228" t="s">
        <v>19</v>
      </c>
      <c r="F113" s="229" t="s">
        <v>190</v>
      </c>
      <c r="G113" s="226"/>
      <c r="H113" s="228" t="s">
        <v>19</v>
      </c>
      <c r="I113" s="230"/>
      <c r="J113" s="226"/>
      <c r="K113" s="226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155</v>
      </c>
      <c r="AU113" s="235" t="s">
        <v>82</v>
      </c>
      <c r="AV113" s="13" t="s">
        <v>80</v>
      </c>
      <c r="AW113" s="13" t="s">
        <v>33</v>
      </c>
      <c r="AX113" s="13" t="s">
        <v>72</v>
      </c>
      <c r="AY113" s="235" t="s">
        <v>140</v>
      </c>
    </row>
    <row r="114" s="14" customFormat="1">
      <c r="A114" s="14"/>
      <c r="B114" s="236"/>
      <c r="C114" s="237"/>
      <c r="D114" s="227" t="s">
        <v>155</v>
      </c>
      <c r="E114" s="238" t="s">
        <v>19</v>
      </c>
      <c r="F114" s="239" t="s">
        <v>1270</v>
      </c>
      <c r="G114" s="237"/>
      <c r="H114" s="240">
        <v>7.0499999999999998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155</v>
      </c>
      <c r="AU114" s="246" t="s">
        <v>82</v>
      </c>
      <c r="AV114" s="14" t="s">
        <v>82</v>
      </c>
      <c r="AW114" s="14" t="s">
        <v>33</v>
      </c>
      <c r="AX114" s="14" t="s">
        <v>72</v>
      </c>
      <c r="AY114" s="246" t="s">
        <v>140</v>
      </c>
    </row>
    <row r="115" s="13" customFormat="1">
      <c r="A115" s="13"/>
      <c r="B115" s="225"/>
      <c r="C115" s="226"/>
      <c r="D115" s="227" t="s">
        <v>155</v>
      </c>
      <c r="E115" s="228" t="s">
        <v>19</v>
      </c>
      <c r="F115" s="229" t="s">
        <v>195</v>
      </c>
      <c r="G115" s="226"/>
      <c r="H115" s="228" t="s">
        <v>19</v>
      </c>
      <c r="I115" s="230"/>
      <c r="J115" s="226"/>
      <c r="K115" s="226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155</v>
      </c>
      <c r="AU115" s="235" t="s">
        <v>82</v>
      </c>
      <c r="AV115" s="13" t="s">
        <v>80</v>
      </c>
      <c r="AW115" s="13" t="s">
        <v>33</v>
      </c>
      <c r="AX115" s="13" t="s">
        <v>72</v>
      </c>
      <c r="AY115" s="235" t="s">
        <v>140</v>
      </c>
    </row>
    <row r="116" s="14" customFormat="1">
      <c r="A116" s="14"/>
      <c r="B116" s="236"/>
      <c r="C116" s="237"/>
      <c r="D116" s="227" t="s">
        <v>155</v>
      </c>
      <c r="E116" s="238" t="s">
        <v>19</v>
      </c>
      <c r="F116" s="239" t="s">
        <v>1271</v>
      </c>
      <c r="G116" s="237"/>
      <c r="H116" s="240">
        <v>5.4500000000000002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155</v>
      </c>
      <c r="AU116" s="246" t="s">
        <v>82</v>
      </c>
      <c r="AV116" s="14" t="s">
        <v>82</v>
      </c>
      <c r="AW116" s="14" t="s">
        <v>33</v>
      </c>
      <c r="AX116" s="14" t="s">
        <v>72</v>
      </c>
      <c r="AY116" s="246" t="s">
        <v>140</v>
      </c>
    </row>
    <row r="117" s="15" customFormat="1">
      <c r="A117" s="15"/>
      <c r="B117" s="247"/>
      <c r="C117" s="248"/>
      <c r="D117" s="227" t="s">
        <v>155</v>
      </c>
      <c r="E117" s="249" t="s">
        <v>19</v>
      </c>
      <c r="F117" s="250" t="s">
        <v>197</v>
      </c>
      <c r="G117" s="248"/>
      <c r="H117" s="251">
        <v>16.024999999999999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7" t="s">
        <v>155</v>
      </c>
      <c r="AU117" s="257" t="s">
        <v>82</v>
      </c>
      <c r="AV117" s="15" t="s">
        <v>147</v>
      </c>
      <c r="AW117" s="15" t="s">
        <v>33</v>
      </c>
      <c r="AX117" s="15" t="s">
        <v>80</v>
      </c>
      <c r="AY117" s="257" t="s">
        <v>140</v>
      </c>
    </row>
    <row r="118" s="2" customFormat="1" ht="24.15" customHeight="1">
      <c r="A118" s="41"/>
      <c r="B118" s="42"/>
      <c r="C118" s="207" t="s">
        <v>182</v>
      </c>
      <c r="D118" s="207" t="s">
        <v>142</v>
      </c>
      <c r="E118" s="208" t="s">
        <v>206</v>
      </c>
      <c r="F118" s="209" t="s">
        <v>207</v>
      </c>
      <c r="G118" s="210" t="s">
        <v>185</v>
      </c>
      <c r="H118" s="211">
        <v>22.684999999999999</v>
      </c>
      <c r="I118" s="212"/>
      <c r="J118" s="213">
        <f>ROUND(I118*H118,2)</f>
        <v>0</v>
      </c>
      <c r="K118" s="209" t="s">
        <v>146</v>
      </c>
      <c r="L118" s="47"/>
      <c r="M118" s="214" t="s">
        <v>19</v>
      </c>
      <c r="N118" s="215" t="s">
        <v>43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147</v>
      </c>
      <c r="AT118" s="218" t="s">
        <v>142</v>
      </c>
      <c r="AU118" s="218" t="s">
        <v>82</v>
      </c>
      <c r="AY118" s="20" t="s">
        <v>140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80</v>
      </c>
      <c r="BK118" s="219">
        <f>ROUND(I118*H118,2)</f>
        <v>0</v>
      </c>
      <c r="BL118" s="20" t="s">
        <v>147</v>
      </c>
      <c r="BM118" s="218" t="s">
        <v>1272</v>
      </c>
    </row>
    <row r="119" s="2" customFormat="1">
      <c r="A119" s="41"/>
      <c r="B119" s="42"/>
      <c r="C119" s="43"/>
      <c r="D119" s="220" t="s">
        <v>149</v>
      </c>
      <c r="E119" s="43"/>
      <c r="F119" s="221" t="s">
        <v>209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149</v>
      </c>
      <c r="AU119" s="20" t="s">
        <v>82</v>
      </c>
    </row>
    <row r="120" s="14" customFormat="1">
      <c r="A120" s="14"/>
      <c r="B120" s="236"/>
      <c r="C120" s="237"/>
      <c r="D120" s="227" t="s">
        <v>155</v>
      </c>
      <c r="E120" s="238" t="s">
        <v>19</v>
      </c>
      <c r="F120" s="239" t="s">
        <v>1009</v>
      </c>
      <c r="G120" s="237"/>
      <c r="H120" s="240">
        <v>22.684999999999999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155</v>
      </c>
      <c r="AU120" s="246" t="s">
        <v>82</v>
      </c>
      <c r="AV120" s="14" t="s">
        <v>82</v>
      </c>
      <c r="AW120" s="14" t="s">
        <v>33</v>
      </c>
      <c r="AX120" s="14" t="s">
        <v>80</v>
      </c>
      <c r="AY120" s="246" t="s">
        <v>140</v>
      </c>
    </row>
    <row r="121" s="2" customFormat="1" ht="37.8" customHeight="1">
      <c r="A121" s="41"/>
      <c r="B121" s="42"/>
      <c r="C121" s="207" t="s">
        <v>198</v>
      </c>
      <c r="D121" s="207" t="s">
        <v>142</v>
      </c>
      <c r="E121" s="208" t="s">
        <v>212</v>
      </c>
      <c r="F121" s="209" t="s">
        <v>213</v>
      </c>
      <c r="G121" s="210" t="s">
        <v>185</v>
      </c>
      <c r="H121" s="211">
        <v>39.109999999999999</v>
      </c>
      <c r="I121" s="212"/>
      <c r="J121" s="213">
        <f>ROUND(I121*H121,2)</f>
        <v>0</v>
      </c>
      <c r="K121" s="209" t="s">
        <v>146</v>
      </c>
      <c r="L121" s="47"/>
      <c r="M121" s="214" t="s">
        <v>19</v>
      </c>
      <c r="N121" s="215" t="s">
        <v>43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147</v>
      </c>
      <c r="AT121" s="218" t="s">
        <v>142</v>
      </c>
      <c r="AU121" s="218" t="s">
        <v>82</v>
      </c>
      <c r="AY121" s="20" t="s">
        <v>140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80</v>
      </c>
      <c r="BK121" s="219">
        <f>ROUND(I121*H121,2)</f>
        <v>0</v>
      </c>
      <c r="BL121" s="20" t="s">
        <v>147</v>
      </c>
      <c r="BM121" s="218" t="s">
        <v>1273</v>
      </c>
    </row>
    <row r="122" s="2" customFormat="1">
      <c r="A122" s="41"/>
      <c r="B122" s="42"/>
      <c r="C122" s="43"/>
      <c r="D122" s="220" t="s">
        <v>149</v>
      </c>
      <c r="E122" s="43"/>
      <c r="F122" s="221" t="s">
        <v>215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149</v>
      </c>
      <c r="AU122" s="20" t="s">
        <v>82</v>
      </c>
    </row>
    <row r="123" s="14" customFormat="1">
      <c r="A123" s="14"/>
      <c r="B123" s="236"/>
      <c r="C123" s="237"/>
      <c r="D123" s="227" t="s">
        <v>155</v>
      </c>
      <c r="E123" s="238" t="s">
        <v>19</v>
      </c>
      <c r="F123" s="239" t="s">
        <v>1274</v>
      </c>
      <c r="G123" s="237"/>
      <c r="H123" s="240">
        <v>0.40000000000000002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155</v>
      </c>
      <c r="AU123" s="246" t="s">
        <v>82</v>
      </c>
      <c r="AV123" s="14" t="s">
        <v>82</v>
      </c>
      <c r="AW123" s="14" t="s">
        <v>33</v>
      </c>
      <c r="AX123" s="14" t="s">
        <v>72</v>
      </c>
      <c r="AY123" s="246" t="s">
        <v>140</v>
      </c>
    </row>
    <row r="124" s="14" customFormat="1">
      <c r="A124" s="14"/>
      <c r="B124" s="236"/>
      <c r="C124" s="237"/>
      <c r="D124" s="227" t="s">
        <v>155</v>
      </c>
      <c r="E124" s="238" t="s">
        <v>19</v>
      </c>
      <c r="F124" s="239" t="s">
        <v>1275</v>
      </c>
      <c r="G124" s="237"/>
      <c r="H124" s="240">
        <v>16.024999999999999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155</v>
      </c>
      <c r="AU124" s="246" t="s">
        <v>82</v>
      </c>
      <c r="AV124" s="14" t="s">
        <v>82</v>
      </c>
      <c r="AW124" s="14" t="s">
        <v>33</v>
      </c>
      <c r="AX124" s="14" t="s">
        <v>72</v>
      </c>
      <c r="AY124" s="246" t="s">
        <v>140</v>
      </c>
    </row>
    <row r="125" s="14" customFormat="1">
      <c r="A125" s="14"/>
      <c r="B125" s="236"/>
      <c r="C125" s="237"/>
      <c r="D125" s="227" t="s">
        <v>155</v>
      </c>
      <c r="E125" s="238" t="s">
        <v>19</v>
      </c>
      <c r="F125" s="239" t="s">
        <v>1016</v>
      </c>
      <c r="G125" s="237"/>
      <c r="H125" s="240">
        <v>22.684999999999999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155</v>
      </c>
      <c r="AU125" s="246" t="s">
        <v>82</v>
      </c>
      <c r="AV125" s="14" t="s">
        <v>82</v>
      </c>
      <c r="AW125" s="14" t="s">
        <v>33</v>
      </c>
      <c r="AX125" s="14" t="s">
        <v>72</v>
      </c>
      <c r="AY125" s="246" t="s">
        <v>140</v>
      </c>
    </row>
    <row r="126" s="15" customFormat="1">
      <c r="A126" s="15"/>
      <c r="B126" s="247"/>
      <c r="C126" s="248"/>
      <c r="D126" s="227" t="s">
        <v>155</v>
      </c>
      <c r="E126" s="249" t="s">
        <v>19</v>
      </c>
      <c r="F126" s="250" t="s">
        <v>197</v>
      </c>
      <c r="G126" s="248"/>
      <c r="H126" s="251">
        <v>39.109999999999999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7" t="s">
        <v>155</v>
      </c>
      <c r="AU126" s="257" t="s">
        <v>82</v>
      </c>
      <c r="AV126" s="15" t="s">
        <v>147</v>
      </c>
      <c r="AW126" s="15" t="s">
        <v>33</v>
      </c>
      <c r="AX126" s="15" t="s">
        <v>80</v>
      </c>
      <c r="AY126" s="257" t="s">
        <v>140</v>
      </c>
    </row>
    <row r="127" s="2" customFormat="1" ht="37.8" customHeight="1">
      <c r="A127" s="41"/>
      <c r="B127" s="42"/>
      <c r="C127" s="207" t="s">
        <v>205</v>
      </c>
      <c r="D127" s="207" t="s">
        <v>142</v>
      </c>
      <c r="E127" s="208" t="s">
        <v>221</v>
      </c>
      <c r="F127" s="209" t="s">
        <v>222</v>
      </c>
      <c r="G127" s="210" t="s">
        <v>185</v>
      </c>
      <c r="H127" s="211">
        <v>195.55000000000001</v>
      </c>
      <c r="I127" s="212"/>
      <c r="J127" s="213">
        <f>ROUND(I127*H127,2)</f>
        <v>0</v>
      </c>
      <c r="K127" s="209" t="s">
        <v>146</v>
      </c>
      <c r="L127" s="47"/>
      <c r="M127" s="214" t="s">
        <v>19</v>
      </c>
      <c r="N127" s="215" t="s">
        <v>43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147</v>
      </c>
      <c r="AT127" s="218" t="s">
        <v>142</v>
      </c>
      <c r="AU127" s="218" t="s">
        <v>82</v>
      </c>
      <c r="AY127" s="20" t="s">
        <v>140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80</v>
      </c>
      <c r="BK127" s="219">
        <f>ROUND(I127*H127,2)</f>
        <v>0</v>
      </c>
      <c r="BL127" s="20" t="s">
        <v>147</v>
      </c>
      <c r="BM127" s="218" t="s">
        <v>1276</v>
      </c>
    </row>
    <row r="128" s="2" customFormat="1">
      <c r="A128" s="41"/>
      <c r="B128" s="42"/>
      <c r="C128" s="43"/>
      <c r="D128" s="220" t="s">
        <v>149</v>
      </c>
      <c r="E128" s="43"/>
      <c r="F128" s="221" t="s">
        <v>224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149</v>
      </c>
      <c r="AU128" s="20" t="s">
        <v>82</v>
      </c>
    </row>
    <row r="129" s="14" customFormat="1">
      <c r="A129" s="14"/>
      <c r="B129" s="236"/>
      <c r="C129" s="237"/>
      <c r="D129" s="227" t="s">
        <v>155</v>
      </c>
      <c r="E129" s="238" t="s">
        <v>19</v>
      </c>
      <c r="F129" s="239" t="s">
        <v>1277</v>
      </c>
      <c r="G129" s="237"/>
      <c r="H129" s="240">
        <v>195.55000000000001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155</v>
      </c>
      <c r="AU129" s="246" t="s">
        <v>82</v>
      </c>
      <c r="AV129" s="14" t="s">
        <v>82</v>
      </c>
      <c r="AW129" s="14" t="s">
        <v>33</v>
      </c>
      <c r="AX129" s="14" t="s">
        <v>80</v>
      </c>
      <c r="AY129" s="246" t="s">
        <v>140</v>
      </c>
    </row>
    <row r="130" s="2" customFormat="1" ht="24.15" customHeight="1">
      <c r="A130" s="41"/>
      <c r="B130" s="42"/>
      <c r="C130" s="207" t="s">
        <v>211</v>
      </c>
      <c r="D130" s="207" t="s">
        <v>142</v>
      </c>
      <c r="E130" s="208" t="s">
        <v>605</v>
      </c>
      <c r="F130" s="209" t="s">
        <v>606</v>
      </c>
      <c r="G130" s="210" t="s">
        <v>185</v>
      </c>
      <c r="H130" s="211">
        <v>39.109999999999999</v>
      </c>
      <c r="I130" s="212"/>
      <c r="J130" s="213">
        <f>ROUND(I130*H130,2)</f>
        <v>0</v>
      </c>
      <c r="K130" s="209" t="s">
        <v>146</v>
      </c>
      <c r="L130" s="47"/>
      <c r="M130" s="214" t="s">
        <v>19</v>
      </c>
      <c r="N130" s="215" t="s">
        <v>43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147</v>
      </c>
      <c r="AT130" s="218" t="s">
        <v>142</v>
      </c>
      <c r="AU130" s="218" t="s">
        <v>82</v>
      </c>
      <c r="AY130" s="20" t="s">
        <v>140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80</v>
      </c>
      <c r="BK130" s="219">
        <f>ROUND(I130*H130,2)</f>
        <v>0</v>
      </c>
      <c r="BL130" s="20" t="s">
        <v>147</v>
      </c>
      <c r="BM130" s="218" t="s">
        <v>1278</v>
      </c>
    </row>
    <row r="131" s="2" customFormat="1">
      <c r="A131" s="41"/>
      <c r="B131" s="42"/>
      <c r="C131" s="43"/>
      <c r="D131" s="220" t="s">
        <v>149</v>
      </c>
      <c r="E131" s="43"/>
      <c r="F131" s="221" t="s">
        <v>608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149</v>
      </c>
      <c r="AU131" s="20" t="s">
        <v>82</v>
      </c>
    </row>
    <row r="132" s="2" customFormat="1" ht="24.15" customHeight="1">
      <c r="A132" s="41"/>
      <c r="B132" s="42"/>
      <c r="C132" s="207" t="s">
        <v>220</v>
      </c>
      <c r="D132" s="207" t="s">
        <v>142</v>
      </c>
      <c r="E132" s="208" t="s">
        <v>231</v>
      </c>
      <c r="F132" s="209" t="s">
        <v>232</v>
      </c>
      <c r="G132" s="210" t="s">
        <v>185</v>
      </c>
      <c r="H132" s="211">
        <v>47.625</v>
      </c>
      <c r="I132" s="212"/>
      <c r="J132" s="213">
        <f>ROUND(I132*H132,2)</f>
        <v>0</v>
      </c>
      <c r="K132" s="209" t="s">
        <v>146</v>
      </c>
      <c r="L132" s="47"/>
      <c r="M132" s="214" t="s">
        <v>19</v>
      </c>
      <c r="N132" s="215" t="s">
        <v>43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147</v>
      </c>
      <c r="AT132" s="218" t="s">
        <v>142</v>
      </c>
      <c r="AU132" s="218" t="s">
        <v>82</v>
      </c>
      <c r="AY132" s="20" t="s">
        <v>140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80</v>
      </c>
      <c r="BK132" s="219">
        <f>ROUND(I132*H132,2)</f>
        <v>0</v>
      </c>
      <c r="BL132" s="20" t="s">
        <v>147</v>
      </c>
      <c r="BM132" s="218" t="s">
        <v>1279</v>
      </c>
    </row>
    <row r="133" s="2" customFormat="1">
      <c r="A133" s="41"/>
      <c r="B133" s="42"/>
      <c r="C133" s="43"/>
      <c r="D133" s="220" t="s">
        <v>149</v>
      </c>
      <c r="E133" s="43"/>
      <c r="F133" s="221" t="s">
        <v>234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149</v>
      </c>
      <c r="AU133" s="20" t="s">
        <v>82</v>
      </c>
    </row>
    <row r="134" s="13" customFormat="1">
      <c r="A134" s="13"/>
      <c r="B134" s="225"/>
      <c r="C134" s="226"/>
      <c r="D134" s="227" t="s">
        <v>155</v>
      </c>
      <c r="E134" s="228" t="s">
        <v>19</v>
      </c>
      <c r="F134" s="229" t="s">
        <v>192</v>
      </c>
      <c r="G134" s="226"/>
      <c r="H134" s="228" t="s">
        <v>19</v>
      </c>
      <c r="I134" s="230"/>
      <c r="J134" s="226"/>
      <c r="K134" s="226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155</v>
      </c>
      <c r="AU134" s="235" t="s">
        <v>82</v>
      </c>
      <c r="AV134" s="13" t="s">
        <v>80</v>
      </c>
      <c r="AW134" s="13" t="s">
        <v>33</v>
      </c>
      <c r="AX134" s="13" t="s">
        <v>72</v>
      </c>
      <c r="AY134" s="235" t="s">
        <v>140</v>
      </c>
    </row>
    <row r="135" s="13" customFormat="1">
      <c r="A135" s="13"/>
      <c r="B135" s="225"/>
      <c r="C135" s="226"/>
      <c r="D135" s="227" t="s">
        <v>155</v>
      </c>
      <c r="E135" s="228" t="s">
        <v>19</v>
      </c>
      <c r="F135" s="229" t="s">
        <v>188</v>
      </c>
      <c r="G135" s="226"/>
      <c r="H135" s="228" t="s">
        <v>19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155</v>
      </c>
      <c r="AU135" s="235" t="s">
        <v>82</v>
      </c>
      <c r="AV135" s="13" t="s">
        <v>80</v>
      </c>
      <c r="AW135" s="13" t="s">
        <v>33</v>
      </c>
      <c r="AX135" s="13" t="s">
        <v>72</v>
      </c>
      <c r="AY135" s="235" t="s">
        <v>140</v>
      </c>
    </row>
    <row r="136" s="14" customFormat="1">
      <c r="A136" s="14"/>
      <c r="B136" s="236"/>
      <c r="C136" s="237"/>
      <c r="D136" s="227" t="s">
        <v>155</v>
      </c>
      <c r="E136" s="238" t="s">
        <v>19</v>
      </c>
      <c r="F136" s="239" t="s">
        <v>193</v>
      </c>
      <c r="G136" s="237"/>
      <c r="H136" s="240">
        <v>29.5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155</v>
      </c>
      <c r="AU136" s="246" t="s">
        <v>82</v>
      </c>
      <c r="AV136" s="14" t="s">
        <v>82</v>
      </c>
      <c r="AW136" s="14" t="s">
        <v>33</v>
      </c>
      <c r="AX136" s="14" t="s">
        <v>72</v>
      </c>
      <c r="AY136" s="246" t="s">
        <v>140</v>
      </c>
    </row>
    <row r="137" s="13" customFormat="1">
      <c r="A137" s="13"/>
      <c r="B137" s="225"/>
      <c r="C137" s="226"/>
      <c r="D137" s="227" t="s">
        <v>155</v>
      </c>
      <c r="E137" s="228" t="s">
        <v>19</v>
      </c>
      <c r="F137" s="229" t="s">
        <v>190</v>
      </c>
      <c r="G137" s="226"/>
      <c r="H137" s="228" t="s">
        <v>19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155</v>
      </c>
      <c r="AU137" s="235" t="s">
        <v>82</v>
      </c>
      <c r="AV137" s="13" t="s">
        <v>80</v>
      </c>
      <c r="AW137" s="13" t="s">
        <v>33</v>
      </c>
      <c r="AX137" s="13" t="s">
        <v>72</v>
      </c>
      <c r="AY137" s="235" t="s">
        <v>140</v>
      </c>
    </row>
    <row r="138" s="14" customFormat="1">
      <c r="A138" s="14"/>
      <c r="B138" s="236"/>
      <c r="C138" s="237"/>
      <c r="D138" s="227" t="s">
        <v>155</v>
      </c>
      <c r="E138" s="238" t="s">
        <v>19</v>
      </c>
      <c r="F138" s="239" t="s">
        <v>873</v>
      </c>
      <c r="G138" s="237"/>
      <c r="H138" s="240">
        <v>10.275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155</v>
      </c>
      <c r="AU138" s="246" t="s">
        <v>82</v>
      </c>
      <c r="AV138" s="14" t="s">
        <v>82</v>
      </c>
      <c r="AW138" s="14" t="s">
        <v>33</v>
      </c>
      <c r="AX138" s="14" t="s">
        <v>72</v>
      </c>
      <c r="AY138" s="246" t="s">
        <v>140</v>
      </c>
    </row>
    <row r="139" s="13" customFormat="1">
      <c r="A139" s="13"/>
      <c r="B139" s="225"/>
      <c r="C139" s="226"/>
      <c r="D139" s="227" t="s">
        <v>155</v>
      </c>
      <c r="E139" s="228" t="s">
        <v>19</v>
      </c>
      <c r="F139" s="229" t="s">
        <v>195</v>
      </c>
      <c r="G139" s="226"/>
      <c r="H139" s="228" t="s">
        <v>19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155</v>
      </c>
      <c r="AU139" s="235" t="s">
        <v>82</v>
      </c>
      <c r="AV139" s="13" t="s">
        <v>80</v>
      </c>
      <c r="AW139" s="13" t="s">
        <v>33</v>
      </c>
      <c r="AX139" s="13" t="s">
        <v>72</v>
      </c>
      <c r="AY139" s="235" t="s">
        <v>140</v>
      </c>
    </row>
    <row r="140" s="14" customFormat="1">
      <c r="A140" s="14"/>
      <c r="B140" s="236"/>
      <c r="C140" s="237"/>
      <c r="D140" s="227" t="s">
        <v>155</v>
      </c>
      <c r="E140" s="238" t="s">
        <v>19</v>
      </c>
      <c r="F140" s="239" t="s">
        <v>196</v>
      </c>
      <c r="G140" s="237"/>
      <c r="H140" s="240">
        <v>7.8499999999999996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155</v>
      </c>
      <c r="AU140" s="246" t="s">
        <v>82</v>
      </c>
      <c r="AV140" s="14" t="s">
        <v>82</v>
      </c>
      <c r="AW140" s="14" t="s">
        <v>33</v>
      </c>
      <c r="AX140" s="14" t="s">
        <v>72</v>
      </c>
      <c r="AY140" s="246" t="s">
        <v>140</v>
      </c>
    </row>
    <row r="141" s="15" customFormat="1">
      <c r="A141" s="15"/>
      <c r="B141" s="247"/>
      <c r="C141" s="248"/>
      <c r="D141" s="227" t="s">
        <v>155</v>
      </c>
      <c r="E141" s="249" t="s">
        <v>19</v>
      </c>
      <c r="F141" s="250" t="s">
        <v>197</v>
      </c>
      <c r="G141" s="248"/>
      <c r="H141" s="251">
        <v>47.625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7" t="s">
        <v>155</v>
      </c>
      <c r="AU141" s="257" t="s">
        <v>82</v>
      </c>
      <c r="AV141" s="15" t="s">
        <v>147</v>
      </c>
      <c r="AW141" s="15" t="s">
        <v>33</v>
      </c>
      <c r="AX141" s="15" t="s">
        <v>80</v>
      </c>
      <c r="AY141" s="257" t="s">
        <v>140</v>
      </c>
    </row>
    <row r="142" s="2" customFormat="1" ht="16.5" customHeight="1">
      <c r="A142" s="41"/>
      <c r="B142" s="42"/>
      <c r="C142" s="258" t="s">
        <v>8</v>
      </c>
      <c r="D142" s="258" t="s">
        <v>236</v>
      </c>
      <c r="E142" s="259" t="s">
        <v>237</v>
      </c>
      <c r="F142" s="260" t="s">
        <v>238</v>
      </c>
      <c r="G142" s="261" t="s">
        <v>239</v>
      </c>
      <c r="H142" s="262">
        <v>95.25</v>
      </c>
      <c r="I142" s="263"/>
      <c r="J142" s="264">
        <f>ROUND(I142*H142,2)</f>
        <v>0</v>
      </c>
      <c r="K142" s="260" t="s">
        <v>240</v>
      </c>
      <c r="L142" s="265"/>
      <c r="M142" s="266" t="s">
        <v>19</v>
      </c>
      <c r="N142" s="267" t="s">
        <v>43</v>
      </c>
      <c r="O142" s="87"/>
      <c r="P142" s="216">
        <f>O142*H142</f>
        <v>0</v>
      </c>
      <c r="Q142" s="216">
        <v>1</v>
      </c>
      <c r="R142" s="216">
        <f>Q142*H142</f>
        <v>95.25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198</v>
      </c>
      <c r="AT142" s="218" t="s">
        <v>236</v>
      </c>
      <c r="AU142" s="218" t="s">
        <v>82</v>
      </c>
      <c r="AY142" s="20" t="s">
        <v>140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80</v>
      </c>
      <c r="BK142" s="219">
        <f>ROUND(I142*H142,2)</f>
        <v>0</v>
      </c>
      <c r="BL142" s="20" t="s">
        <v>147</v>
      </c>
      <c r="BM142" s="218" t="s">
        <v>1280</v>
      </c>
    </row>
    <row r="143" s="14" customFormat="1">
      <c r="A143" s="14"/>
      <c r="B143" s="236"/>
      <c r="C143" s="237"/>
      <c r="D143" s="227" t="s">
        <v>155</v>
      </c>
      <c r="E143" s="238" t="s">
        <v>19</v>
      </c>
      <c r="F143" s="239" t="s">
        <v>875</v>
      </c>
      <c r="G143" s="237"/>
      <c r="H143" s="240">
        <v>95.25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155</v>
      </c>
      <c r="AU143" s="246" t="s">
        <v>82</v>
      </c>
      <c r="AV143" s="14" t="s">
        <v>82</v>
      </c>
      <c r="AW143" s="14" t="s">
        <v>33</v>
      </c>
      <c r="AX143" s="14" t="s">
        <v>80</v>
      </c>
      <c r="AY143" s="246" t="s">
        <v>140</v>
      </c>
    </row>
    <row r="144" s="2" customFormat="1" ht="24.15" customHeight="1">
      <c r="A144" s="41"/>
      <c r="B144" s="42"/>
      <c r="C144" s="207" t="s">
        <v>230</v>
      </c>
      <c r="D144" s="207" t="s">
        <v>142</v>
      </c>
      <c r="E144" s="208" t="s">
        <v>244</v>
      </c>
      <c r="F144" s="209" t="s">
        <v>245</v>
      </c>
      <c r="G144" s="210" t="s">
        <v>239</v>
      </c>
      <c r="H144" s="211">
        <v>70.397999999999996</v>
      </c>
      <c r="I144" s="212"/>
      <c r="J144" s="213">
        <f>ROUND(I144*H144,2)</f>
        <v>0</v>
      </c>
      <c r="K144" s="209" t="s">
        <v>146</v>
      </c>
      <c r="L144" s="47"/>
      <c r="M144" s="214" t="s">
        <v>19</v>
      </c>
      <c r="N144" s="215" t="s">
        <v>43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147</v>
      </c>
      <c r="AT144" s="218" t="s">
        <v>142</v>
      </c>
      <c r="AU144" s="218" t="s">
        <v>82</v>
      </c>
      <c r="AY144" s="20" t="s">
        <v>140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80</v>
      </c>
      <c r="BK144" s="219">
        <f>ROUND(I144*H144,2)</f>
        <v>0</v>
      </c>
      <c r="BL144" s="20" t="s">
        <v>147</v>
      </c>
      <c r="BM144" s="218" t="s">
        <v>1281</v>
      </c>
    </row>
    <row r="145" s="2" customFormat="1">
      <c r="A145" s="41"/>
      <c r="B145" s="42"/>
      <c r="C145" s="43"/>
      <c r="D145" s="220" t="s">
        <v>149</v>
      </c>
      <c r="E145" s="43"/>
      <c r="F145" s="221" t="s">
        <v>247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149</v>
      </c>
      <c r="AU145" s="20" t="s">
        <v>82</v>
      </c>
    </row>
    <row r="146" s="14" customFormat="1">
      <c r="A146" s="14"/>
      <c r="B146" s="236"/>
      <c r="C146" s="237"/>
      <c r="D146" s="227" t="s">
        <v>155</v>
      </c>
      <c r="E146" s="238" t="s">
        <v>19</v>
      </c>
      <c r="F146" s="239" t="s">
        <v>1282</v>
      </c>
      <c r="G146" s="237"/>
      <c r="H146" s="240">
        <v>70.397999999999996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155</v>
      </c>
      <c r="AU146" s="246" t="s">
        <v>82</v>
      </c>
      <c r="AV146" s="14" t="s">
        <v>82</v>
      </c>
      <c r="AW146" s="14" t="s">
        <v>33</v>
      </c>
      <c r="AX146" s="14" t="s">
        <v>80</v>
      </c>
      <c r="AY146" s="246" t="s">
        <v>140</v>
      </c>
    </row>
    <row r="147" s="2" customFormat="1" ht="24.15" customHeight="1">
      <c r="A147" s="41"/>
      <c r="B147" s="42"/>
      <c r="C147" s="207" t="s">
        <v>235</v>
      </c>
      <c r="D147" s="207" t="s">
        <v>142</v>
      </c>
      <c r="E147" s="208" t="s">
        <v>250</v>
      </c>
      <c r="F147" s="209" t="s">
        <v>251</v>
      </c>
      <c r="G147" s="210" t="s">
        <v>185</v>
      </c>
      <c r="H147" s="211">
        <v>39.109999999999999</v>
      </c>
      <c r="I147" s="212"/>
      <c r="J147" s="213">
        <f>ROUND(I147*H147,2)</f>
        <v>0</v>
      </c>
      <c r="K147" s="209" t="s">
        <v>146</v>
      </c>
      <c r="L147" s="47"/>
      <c r="M147" s="214" t="s">
        <v>19</v>
      </c>
      <c r="N147" s="215" t="s">
        <v>43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147</v>
      </c>
      <c r="AT147" s="218" t="s">
        <v>142</v>
      </c>
      <c r="AU147" s="218" t="s">
        <v>82</v>
      </c>
      <c r="AY147" s="20" t="s">
        <v>140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80</v>
      </c>
      <c r="BK147" s="219">
        <f>ROUND(I147*H147,2)</f>
        <v>0</v>
      </c>
      <c r="BL147" s="20" t="s">
        <v>147</v>
      </c>
      <c r="BM147" s="218" t="s">
        <v>1283</v>
      </c>
    </row>
    <row r="148" s="2" customFormat="1">
      <c r="A148" s="41"/>
      <c r="B148" s="42"/>
      <c r="C148" s="43"/>
      <c r="D148" s="220" t="s">
        <v>149</v>
      </c>
      <c r="E148" s="43"/>
      <c r="F148" s="221" t="s">
        <v>253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149</v>
      </c>
      <c r="AU148" s="20" t="s">
        <v>82</v>
      </c>
    </row>
    <row r="149" s="14" customFormat="1">
      <c r="A149" s="14"/>
      <c r="B149" s="236"/>
      <c r="C149" s="237"/>
      <c r="D149" s="227" t="s">
        <v>155</v>
      </c>
      <c r="E149" s="238" t="s">
        <v>19</v>
      </c>
      <c r="F149" s="239" t="s">
        <v>1284</v>
      </c>
      <c r="G149" s="237"/>
      <c r="H149" s="240">
        <v>39.109999999999999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155</v>
      </c>
      <c r="AU149" s="246" t="s">
        <v>82</v>
      </c>
      <c r="AV149" s="14" t="s">
        <v>82</v>
      </c>
      <c r="AW149" s="14" t="s">
        <v>33</v>
      </c>
      <c r="AX149" s="14" t="s">
        <v>80</v>
      </c>
      <c r="AY149" s="246" t="s">
        <v>140</v>
      </c>
    </row>
    <row r="150" s="2" customFormat="1" ht="24.15" customHeight="1">
      <c r="A150" s="41"/>
      <c r="B150" s="42"/>
      <c r="C150" s="207" t="s">
        <v>243</v>
      </c>
      <c r="D150" s="207" t="s">
        <v>142</v>
      </c>
      <c r="E150" s="208" t="s">
        <v>256</v>
      </c>
      <c r="F150" s="209" t="s">
        <v>257</v>
      </c>
      <c r="G150" s="210" t="s">
        <v>185</v>
      </c>
      <c r="H150" s="211">
        <v>7.782</v>
      </c>
      <c r="I150" s="212"/>
      <c r="J150" s="213">
        <f>ROUND(I150*H150,2)</f>
        <v>0</v>
      </c>
      <c r="K150" s="209" t="s">
        <v>146</v>
      </c>
      <c r="L150" s="47"/>
      <c r="M150" s="214" t="s">
        <v>19</v>
      </c>
      <c r="N150" s="215" t="s">
        <v>43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147</v>
      </c>
      <c r="AT150" s="218" t="s">
        <v>142</v>
      </c>
      <c r="AU150" s="218" t="s">
        <v>82</v>
      </c>
      <c r="AY150" s="20" t="s">
        <v>140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80</v>
      </c>
      <c r="BK150" s="219">
        <f>ROUND(I150*H150,2)</f>
        <v>0</v>
      </c>
      <c r="BL150" s="20" t="s">
        <v>147</v>
      </c>
      <c r="BM150" s="218" t="s">
        <v>1285</v>
      </c>
    </row>
    <row r="151" s="2" customFormat="1">
      <c r="A151" s="41"/>
      <c r="B151" s="42"/>
      <c r="C151" s="43"/>
      <c r="D151" s="220" t="s">
        <v>149</v>
      </c>
      <c r="E151" s="43"/>
      <c r="F151" s="221" t="s">
        <v>259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149</v>
      </c>
      <c r="AU151" s="20" t="s">
        <v>82</v>
      </c>
    </row>
    <row r="152" s="13" customFormat="1">
      <c r="A152" s="13"/>
      <c r="B152" s="225"/>
      <c r="C152" s="226"/>
      <c r="D152" s="227" t="s">
        <v>155</v>
      </c>
      <c r="E152" s="228" t="s">
        <v>19</v>
      </c>
      <c r="F152" s="229" t="s">
        <v>260</v>
      </c>
      <c r="G152" s="226"/>
      <c r="H152" s="228" t="s">
        <v>19</v>
      </c>
      <c r="I152" s="230"/>
      <c r="J152" s="226"/>
      <c r="K152" s="226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155</v>
      </c>
      <c r="AU152" s="235" t="s">
        <v>82</v>
      </c>
      <c r="AV152" s="13" t="s">
        <v>80</v>
      </c>
      <c r="AW152" s="13" t="s">
        <v>33</v>
      </c>
      <c r="AX152" s="13" t="s">
        <v>72</v>
      </c>
      <c r="AY152" s="235" t="s">
        <v>140</v>
      </c>
    </row>
    <row r="153" s="14" customFormat="1">
      <c r="A153" s="14"/>
      <c r="B153" s="236"/>
      <c r="C153" s="237"/>
      <c r="D153" s="227" t="s">
        <v>155</v>
      </c>
      <c r="E153" s="238" t="s">
        <v>19</v>
      </c>
      <c r="F153" s="239" t="s">
        <v>1016</v>
      </c>
      <c r="G153" s="237"/>
      <c r="H153" s="240">
        <v>22.684999999999999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155</v>
      </c>
      <c r="AU153" s="246" t="s">
        <v>82</v>
      </c>
      <c r="AV153" s="14" t="s">
        <v>82</v>
      </c>
      <c r="AW153" s="14" t="s">
        <v>33</v>
      </c>
      <c r="AX153" s="14" t="s">
        <v>72</v>
      </c>
      <c r="AY153" s="246" t="s">
        <v>140</v>
      </c>
    </row>
    <row r="154" s="14" customFormat="1">
      <c r="A154" s="14"/>
      <c r="B154" s="236"/>
      <c r="C154" s="237"/>
      <c r="D154" s="227" t="s">
        <v>155</v>
      </c>
      <c r="E154" s="238" t="s">
        <v>19</v>
      </c>
      <c r="F154" s="239" t="s">
        <v>1030</v>
      </c>
      <c r="G154" s="237"/>
      <c r="H154" s="240">
        <v>2.5209999999999999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155</v>
      </c>
      <c r="AU154" s="246" t="s">
        <v>82</v>
      </c>
      <c r="AV154" s="14" t="s">
        <v>82</v>
      </c>
      <c r="AW154" s="14" t="s">
        <v>33</v>
      </c>
      <c r="AX154" s="14" t="s">
        <v>72</v>
      </c>
      <c r="AY154" s="246" t="s">
        <v>140</v>
      </c>
    </row>
    <row r="155" s="14" customFormat="1">
      <c r="A155" s="14"/>
      <c r="B155" s="236"/>
      <c r="C155" s="237"/>
      <c r="D155" s="227" t="s">
        <v>155</v>
      </c>
      <c r="E155" s="238" t="s">
        <v>19</v>
      </c>
      <c r="F155" s="239" t="s">
        <v>1031</v>
      </c>
      <c r="G155" s="237"/>
      <c r="H155" s="240">
        <v>-17.423999999999999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155</v>
      </c>
      <c r="AU155" s="246" t="s">
        <v>82</v>
      </c>
      <c r="AV155" s="14" t="s">
        <v>82</v>
      </c>
      <c r="AW155" s="14" t="s">
        <v>33</v>
      </c>
      <c r="AX155" s="14" t="s">
        <v>72</v>
      </c>
      <c r="AY155" s="246" t="s">
        <v>140</v>
      </c>
    </row>
    <row r="156" s="15" customFormat="1">
      <c r="A156" s="15"/>
      <c r="B156" s="247"/>
      <c r="C156" s="248"/>
      <c r="D156" s="227" t="s">
        <v>155</v>
      </c>
      <c r="E156" s="249" t="s">
        <v>19</v>
      </c>
      <c r="F156" s="250" t="s">
        <v>197</v>
      </c>
      <c r="G156" s="248"/>
      <c r="H156" s="251">
        <v>7.782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7" t="s">
        <v>155</v>
      </c>
      <c r="AU156" s="257" t="s">
        <v>82</v>
      </c>
      <c r="AV156" s="15" t="s">
        <v>147</v>
      </c>
      <c r="AW156" s="15" t="s">
        <v>33</v>
      </c>
      <c r="AX156" s="15" t="s">
        <v>80</v>
      </c>
      <c r="AY156" s="257" t="s">
        <v>140</v>
      </c>
    </row>
    <row r="157" s="2" customFormat="1" ht="16.5" customHeight="1">
      <c r="A157" s="41"/>
      <c r="B157" s="42"/>
      <c r="C157" s="258" t="s">
        <v>249</v>
      </c>
      <c r="D157" s="258" t="s">
        <v>236</v>
      </c>
      <c r="E157" s="259" t="s">
        <v>264</v>
      </c>
      <c r="F157" s="260" t="s">
        <v>265</v>
      </c>
      <c r="G157" s="261" t="s">
        <v>239</v>
      </c>
      <c r="H157" s="262">
        <v>15.564</v>
      </c>
      <c r="I157" s="263"/>
      <c r="J157" s="264">
        <f>ROUND(I157*H157,2)</f>
        <v>0</v>
      </c>
      <c r="K157" s="260" t="s">
        <v>146</v>
      </c>
      <c r="L157" s="265"/>
      <c r="M157" s="266" t="s">
        <v>19</v>
      </c>
      <c r="N157" s="267" t="s">
        <v>43</v>
      </c>
      <c r="O157" s="87"/>
      <c r="P157" s="216">
        <f>O157*H157</f>
        <v>0</v>
      </c>
      <c r="Q157" s="216">
        <v>1</v>
      </c>
      <c r="R157" s="216">
        <f>Q157*H157</f>
        <v>15.564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198</v>
      </c>
      <c r="AT157" s="218" t="s">
        <v>236</v>
      </c>
      <c r="AU157" s="218" t="s">
        <v>82</v>
      </c>
      <c r="AY157" s="20" t="s">
        <v>140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80</v>
      </c>
      <c r="BK157" s="219">
        <f>ROUND(I157*H157,2)</f>
        <v>0</v>
      </c>
      <c r="BL157" s="20" t="s">
        <v>147</v>
      </c>
      <c r="BM157" s="218" t="s">
        <v>1286</v>
      </c>
    </row>
    <row r="158" s="2" customFormat="1" ht="24.15" customHeight="1">
      <c r="A158" s="41"/>
      <c r="B158" s="42"/>
      <c r="C158" s="207" t="s">
        <v>255</v>
      </c>
      <c r="D158" s="207" t="s">
        <v>142</v>
      </c>
      <c r="E158" s="208" t="s">
        <v>269</v>
      </c>
      <c r="F158" s="209" t="s">
        <v>270</v>
      </c>
      <c r="G158" s="210" t="s">
        <v>145</v>
      </c>
      <c r="H158" s="211">
        <v>2</v>
      </c>
      <c r="I158" s="212"/>
      <c r="J158" s="213">
        <f>ROUND(I158*H158,2)</f>
        <v>0</v>
      </c>
      <c r="K158" s="209" t="s">
        <v>146</v>
      </c>
      <c r="L158" s="47"/>
      <c r="M158" s="214" t="s">
        <v>19</v>
      </c>
      <c r="N158" s="215" t="s">
        <v>43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147</v>
      </c>
      <c r="AT158" s="218" t="s">
        <v>142</v>
      </c>
      <c r="AU158" s="218" t="s">
        <v>82</v>
      </c>
      <c r="AY158" s="20" t="s">
        <v>140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80</v>
      </c>
      <c r="BK158" s="219">
        <f>ROUND(I158*H158,2)</f>
        <v>0</v>
      </c>
      <c r="BL158" s="20" t="s">
        <v>147</v>
      </c>
      <c r="BM158" s="218" t="s">
        <v>1287</v>
      </c>
    </row>
    <row r="159" s="2" customFormat="1">
      <c r="A159" s="41"/>
      <c r="B159" s="42"/>
      <c r="C159" s="43"/>
      <c r="D159" s="220" t="s">
        <v>149</v>
      </c>
      <c r="E159" s="43"/>
      <c r="F159" s="221" t="s">
        <v>272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149</v>
      </c>
      <c r="AU159" s="20" t="s">
        <v>82</v>
      </c>
    </row>
    <row r="160" s="14" customFormat="1">
      <c r="A160" s="14"/>
      <c r="B160" s="236"/>
      <c r="C160" s="237"/>
      <c r="D160" s="227" t="s">
        <v>155</v>
      </c>
      <c r="E160" s="238" t="s">
        <v>19</v>
      </c>
      <c r="F160" s="239" t="s">
        <v>82</v>
      </c>
      <c r="G160" s="237"/>
      <c r="H160" s="240">
        <v>2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155</v>
      </c>
      <c r="AU160" s="246" t="s">
        <v>82</v>
      </c>
      <c r="AV160" s="14" t="s">
        <v>82</v>
      </c>
      <c r="AW160" s="14" t="s">
        <v>33</v>
      </c>
      <c r="AX160" s="14" t="s">
        <v>80</v>
      </c>
      <c r="AY160" s="246" t="s">
        <v>140</v>
      </c>
    </row>
    <row r="161" s="2" customFormat="1" ht="16.5" customHeight="1">
      <c r="A161" s="41"/>
      <c r="B161" s="42"/>
      <c r="C161" s="258" t="s">
        <v>263</v>
      </c>
      <c r="D161" s="258" t="s">
        <v>236</v>
      </c>
      <c r="E161" s="259" t="s">
        <v>275</v>
      </c>
      <c r="F161" s="260" t="s">
        <v>276</v>
      </c>
      <c r="G161" s="261" t="s">
        <v>277</v>
      </c>
      <c r="H161" s="262">
        <v>0.040000000000000001</v>
      </c>
      <c r="I161" s="263"/>
      <c r="J161" s="264">
        <f>ROUND(I161*H161,2)</f>
        <v>0</v>
      </c>
      <c r="K161" s="260" t="s">
        <v>146</v>
      </c>
      <c r="L161" s="265"/>
      <c r="M161" s="266" t="s">
        <v>19</v>
      </c>
      <c r="N161" s="267" t="s">
        <v>43</v>
      </c>
      <c r="O161" s="87"/>
      <c r="P161" s="216">
        <f>O161*H161</f>
        <v>0</v>
      </c>
      <c r="Q161" s="216">
        <v>0.001</v>
      </c>
      <c r="R161" s="216">
        <f>Q161*H161</f>
        <v>4.0000000000000003E-05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198</v>
      </c>
      <c r="AT161" s="218" t="s">
        <v>236</v>
      </c>
      <c r="AU161" s="218" t="s">
        <v>82</v>
      </c>
      <c r="AY161" s="20" t="s">
        <v>140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80</v>
      </c>
      <c r="BK161" s="219">
        <f>ROUND(I161*H161,2)</f>
        <v>0</v>
      </c>
      <c r="BL161" s="20" t="s">
        <v>147</v>
      </c>
      <c r="BM161" s="218" t="s">
        <v>1288</v>
      </c>
    </row>
    <row r="162" s="14" customFormat="1">
      <c r="A162" s="14"/>
      <c r="B162" s="236"/>
      <c r="C162" s="237"/>
      <c r="D162" s="227" t="s">
        <v>155</v>
      </c>
      <c r="E162" s="237"/>
      <c r="F162" s="239" t="s">
        <v>1289</v>
      </c>
      <c r="G162" s="237"/>
      <c r="H162" s="240">
        <v>0.040000000000000001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155</v>
      </c>
      <c r="AU162" s="246" t="s">
        <v>82</v>
      </c>
      <c r="AV162" s="14" t="s">
        <v>82</v>
      </c>
      <c r="AW162" s="14" t="s">
        <v>4</v>
      </c>
      <c r="AX162" s="14" t="s">
        <v>80</v>
      </c>
      <c r="AY162" s="246" t="s">
        <v>140</v>
      </c>
    </row>
    <row r="163" s="2" customFormat="1" ht="21.75" customHeight="1">
      <c r="A163" s="41"/>
      <c r="B163" s="42"/>
      <c r="C163" s="207" t="s">
        <v>268</v>
      </c>
      <c r="D163" s="207" t="s">
        <v>142</v>
      </c>
      <c r="E163" s="208" t="s">
        <v>280</v>
      </c>
      <c r="F163" s="209" t="s">
        <v>281</v>
      </c>
      <c r="G163" s="210" t="s">
        <v>145</v>
      </c>
      <c r="H163" s="211">
        <v>23.5</v>
      </c>
      <c r="I163" s="212"/>
      <c r="J163" s="213">
        <f>ROUND(I163*H163,2)</f>
        <v>0</v>
      </c>
      <c r="K163" s="209" t="s">
        <v>146</v>
      </c>
      <c r="L163" s="47"/>
      <c r="M163" s="214" t="s">
        <v>19</v>
      </c>
      <c r="N163" s="215" t="s">
        <v>43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147</v>
      </c>
      <c r="AT163" s="218" t="s">
        <v>142</v>
      </c>
      <c r="AU163" s="218" t="s">
        <v>82</v>
      </c>
      <c r="AY163" s="20" t="s">
        <v>140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80</v>
      </c>
      <c r="BK163" s="219">
        <f>ROUND(I163*H163,2)</f>
        <v>0</v>
      </c>
      <c r="BL163" s="20" t="s">
        <v>147</v>
      </c>
      <c r="BM163" s="218" t="s">
        <v>1290</v>
      </c>
    </row>
    <row r="164" s="2" customFormat="1">
      <c r="A164" s="41"/>
      <c r="B164" s="42"/>
      <c r="C164" s="43"/>
      <c r="D164" s="220" t="s">
        <v>149</v>
      </c>
      <c r="E164" s="43"/>
      <c r="F164" s="221" t="s">
        <v>283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149</v>
      </c>
      <c r="AU164" s="20" t="s">
        <v>82</v>
      </c>
    </row>
    <row r="165" s="13" customFormat="1">
      <c r="A165" s="13"/>
      <c r="B165" s="225"/>
      <c r="C165" s="226"/>
      <c r="D165" s="227" t="s">
        <v>155</v>
      </c>
      <c r="E165" s="228" t="s">
        <v>19</v>
      </c>
      <c r="F165" s="229" t="s">
        <v>190</v>
      </c>
      <c r="G165" s="226"/>
      <c r="H165" s="228" t="s">
        <v>19</v>
      </c>
      <c r="I165" s="230"/>
      <c r="J165" s="226"/>
      <c r="K165" s="226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155</v>
      </c>
      <c r="AU165" s="235" t="s">
        <v>82</v>
      </c>
      <c r="AV165" s="13" t="s">
        <v>80</v>
      </c>
      <c r="AW165" s="13" t="s">
        <v>33</v>
      </c>
      <c r="AX165" s="13" t="s">
        <v>72</v>
      </c>
      <c r="AY165" s="235" t="s">
        <v>140</v>
      </c>
    </row>
    <row r="166" s="14" customFormat="1">
      <c r="A166" s="14"/>
      <c r="B166" s="236"/>
      <c r="C166" s="237"/>
      <c r="D166" s="227" t="s">
        <v>155</v>
      </c>
      <c r="E166" s="238" t="s">
        <v>19</v>
      </c>
      <c r="F166" s="239" t="s">
        <v>1291</v>
      </c>
      <c r="G166" s="237"/>
      <c r="H166" s="240">
        <v>23.5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155</v>
      </c>
      <c r="AU166" s="246" t="s">
        <v>82</v>
      </c>
      <c r="AV166" s="14" t="s">
        <v>82</v>
      </c>
      <c r="AW166" s="14" t="s">
        <v>33</v>
      </c>
      <c r="AX166" s="14" t="s">
        <v>80</v>
      </c>
      <c r="AY166" s="246" t="s">
        <v>140</v>
      </c>
    </row>
    <row r="167" s="2" customFormat="1" ht="21.75" customHeight="1">
      <c r="A167" s="41"/>
      <c r="B167" s="42"/>
      <c r="C167" s="207" t="s">
        <v>274</v>
      </c>
      <c r="D167" s="207" t="s">
        <v>142</v>
      </c>
      <c r="E167" s="208" t="s">
        <v>287</v>
      </c>
      <c r="F167" s="209" t="s">
        <v>288</v>
      </c>
      <c r="G167" s="210" t="s">
        <v>145</v>
      </c>
      <c r="H167" s="211">
        <v>6</v>
      </c>
      <c r="I167" s="212"/>
      <c r="J167" s="213">
        <f>ROUND(I167*H167,2)</f>
        <v>0</v>
      </c>
      <c r="K167" s="209" t="s">
        <v>146</v>
      </c>
      <c r="L167" s="47"/>
      <c r="M167" s="214" t="s">
        <v>19</v>
      </c>
      <c r="N167" s="215" t="s">
        <v>43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147</v>
      </c>
      <c r="AT167" s="218" t="s">
        <v>142</v>
      </c>
      <c r="AU167" s="218" t="s">
        <v>82</v>
      </c>
      <c r="AY167" s="20" t="s">
        <v>140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80</v>
      </c>
      <c r="BK167" s="219">
        <f>ROUND(I167*H167,2)</f>
        <v>0</v>
      </c>
      <c r="BL167" s="20" t="s">
        <v>147</v>
      </c>
      <c r="BM167" s="218" t="s">
        <v>1292</v>
      </c>
    </row>
    <row r="168" s="2" customFormat="1">
      <c r="A168" s="41"/>
      <c r="B168" s="42"/>
      <c r="C168" s="43"/>
      <c r="D168" s="220" t="s">
        <v>149</v>
      </c>
      <c r="E168" s="43"/>
      <c r="F168" s="221" t="s">
        <v>290</v>
      </c>
      <c r="G168" s="43"/>
      <c r="H168" s="43"/>
      <c r="I168" s="222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149</v>
      </c>
      <c r="AU168" s="20" t="s">
        <v>82</v>
      </c>
    </row>
    <row r="169" s="13" customFormat="1">
      <c r="A169" s="13"/>
      <c r="B169" s="225"/>
      <c r="C169" s="226"/>
      <c r="D169" s="227" t="s">
        <v>155</v>
      </c>
      <c r="E169" s="228" t="s">
        <v>19</v>
      </c>
      <c r="F169" s="229" t="s">
        <v>291</v>
      </c>
      <c r="G169" s="226"/>
      <c r="H169" s="228" t="s">
        <v>19</v>
      </c>
      <c r="I169" s="230"/>
      <c r="J169" s="226"/>
      <c r="K169" s="226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155</v>
      </c>
      <c r="AU169" s="235" t="s">
        <v>82</v>
      </c>
      <c r="AV169" s="13" t="s">
        <v>80</v>
      </c>
      <c r="AW169" s="13" t="s">
        <v>33</v>
      </c>
      <c r="AX169" s="13" t="s">
        <v>72</v>
      </c>
      <c r="AY169" s="235" t="s">
        <v>140</v>
      </c>
    </row>
    <row r="170" s="14" customFormat="1">
      <c r="A170" s="14"/>
      <c r="B170" s="236"/>
      <c r="C170" s="237"/>
      <c r="D170" s="227" t="s">
        <v>155</v>
      </c>
      <c r="E170" s="238" t="s">
        <v>19</v>
      </c>
      <c r="F170" s="239" t="s">
        <v>1293</v>
      </c>
      <c r="G170" s="237"/>
      <c r="H170" s="240">
        <v>6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155</v>
      </c>
      <c r="AU170" s="246" t="s">
        <v>82</v>
      </c>
      <c r="AV170" s="14" t="s">
        <v>82</v>
      </c>
      <c r="AW170" s="14" t="s">
        <v>33</v>
      </c>
      <c r="AX170" s="14" t="s">
        <v>80</v>
      </c>
      <c r="AY170" s="246" t="s">
        <v>140</v>
      </c>
    </row>
    <row r="171" s="2" customFormat="1" ht="16.5" customHeight="1">
      <c r="A171" s="41"/>
      <c r="B171" s="42"/>
      <c r="C171" s="258" t="s">
        <v>7</v>
      </c>
      <c r="D171" s="258" t="s">
        <v>236</v>
      </c>
      <c r="E171" s="259" t="s">
        <v>294</v>
      </c>
      <c r="F171" s="260" t="s">
        <v>295</v>
      </c>
      <c r="G171" s="261" t="s">
        <v>239</v>
      </c>
      <c r="H171" s="262">
        <v>0.47999999999999998</v>
      </c>
      <c r="I171" s="263"/>
      <c r="J171" s="264">
        <f>ROUND(I171*H171,2)</f>
        <v>0</v>
      </c>
      <c r="K171" s="260" t="s">
        <v>146</v>
      </c>
      <c r="L171" s="265"/>
      <c r="M171" s="266" t="s">
        <v>19</v>
      </c>
      <c r="N171" s="267" t="s">
        <v>43</v>
      </c>
      <c r="O171" s="87"/>
      <c r="P171" s="216">
        <f>O171*H171</f>
        <v>0</v>
      </c>
      <c r="Q171" s="216">
        <v>1</v>
      </c>
      <c r="R171" s="216">
        <f>Q171*H171</f>
        <v>0.47999999999999998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198</v>
      </c>
      <c r="AT171" s="218" t="s">
        <v>236</v>
      </c>
      <c r="AU171" s="218" t="s">
        <v>82</v>
      </c>
      <c r="AY171" s="20" t="s">
        <v>140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80</v>
      </c>
      <c r="BK171" s="219">
        <f>ROUND(I171*H171,2)</f>
        <v>0</v>
      </c>
      <c r="BL171" s="20" t="s">
        <v>147</v>
      </c>
      <c r="BM171" s="218" t="s">
        <v>1294</v>
      </c>
    </row>
    <row r="172" s="14" customFormat="1">
      <c r="A172" s="14"/>
      <c r="B172" s="236"/>
      <c r="C172" s="237"/>
      <c r="D172" s="227" t="s">
        <v>155</v>
      </c>
      <c r="E172" s="238" t="s">
        <v>19</v>
      </c>
      <c r="F172" s="239" t="s">
        <v>1295</v>
      </c>
      <c r="G172" s="237"/>
      <c r="H172" s="240">
        <v>0.47999999999999998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155</v>
      </c>
      <c r="AU172" s="246" t="s">
        <v>82</v>
      </c>
      <c r="AV172" s="14" t="s">
        <v>82</v>
      </c>
      <c r="AW172" s="14" t="s">
        <v>33</v>
      </c>
      <c r="AX172" s="14" t="s">
        <v>80</v>
      </c>
      <c r="AY172" s="246" t="s">
        <v>140</v>
      </c>
    </row>
    <row r="173" s="12" customFormat="1" ht="22.8" customHeight="1">
      <c r="A173" s="12"/>
      <c r="B173" s="191"/>
      <c r="C173" s="192"/>
      <c r="D173" s="193" t="s">
        <v>71</v>
      </c>
      <c r="E173" s="205" t="s">
        <v>82</v>
      </c>
      <c r="F173" s="205" t="s">
        <v>298</v>
      </c>
      <c r="G173" s="192"/>
      <c r="H173" s="192"/>
      <c r="I173" s="195"/>
      <c r="J173" s="206">
        <f>BK173</f>
        <v>0</v>
      </c>
      <c r="K173" s="192"/>
      <c r="L173" s="197"/>
      <c r="M173" s="198"/>
      <c r="N173" s="199"/>
      <c r="O173" s="199"/>
      <c r="P173" s="200">
        <f>SUM(P174:P182)</f>
        <v>0</v>
      </c>
      <c r="Q173" s="199"/>
      <c r="R173" s="200">
        <f>SUM(R174:R182)</f>
        <v>6.1605398899999999</v>
      </c>
      <c r="S173" s="199"/>
      <c r="T173" s="201">
        <f>SUM(T174:T182)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2" t="s">
        <v>80</v>
      </c>
      <c r="AT173" s="203" t="s">
        <v>71</v>
      </c>
      <c r="AU173" s="203" t="s">
        <v>80</v>
      </c>
      <c r="AY173" s="202" t="s">
        <v>140</v>
      </c>
      <c r="BK173" s="204">
        <f>SUM(BK174:BK182)</f>
        <v>0</v>
      </c>
    </row>
    <row r="174" s="2" customFormat="1" ht="16.5" customHeight="1">
      <c r="A174" s="41"/>
      <c r="B174" s="42"/>
      <c r="C174" s="207" t="s">
        <v>286</v>
      </c>
      <c r="D174" s="207" t="s">
        <v>142</v>
      </c>
      <c r="E174" s="208" t="s">
        <v>300</v>
      </c>
      <c r="F174" s="209" t="s">
        <v>301</v>
      </c>
      <c r="G174" s="210" t="s">
        <v>185</v>
      </c>
      <c r="H174" s="211">
        <v>0.63</v>
      </c>
      <c r="I174" s="212"/>
      <c r="J174" s="213">
        <f>ROUND(I174*H174,2)</f>
        <v>0</v>
      </c>
      <c r="K174" s="209" t="s">
        <v>146</v>
      </c>
      <c r="L174" s="47"/>
      <c r="M174" s="214" t="s">
        <v>19</v>
      </c>
      <c r="N174" s="215" t="s">
        <v>43</v>
      </c>
      <c r="O174" s="87"/>
      <c r="P174" s="216">
        <f>O174*H174</f>
        <v>0</v>
      </c>
      <c r="Q174" s="216">
        <v>2.1600000000000001</v>
      </c>
      <c r="R174" s="216">
        <f>Q174*H174</f>
        <v>1.3608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147</v>
      </c>
      <c r="AT174" s="218" t="s">
        <v>142</v>
      </c>
      <c r="AU174" s="218" t="s">
        <v>82</v>
      </c>
      <c r="AY174" s="20" t="s">
        <v>140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80</v>
      </c>
      <c r="BK174" s="219">
        <f>ROUND(I174*H174,2)</f>
        <v>0</v>
      </c>
      <c r="BL174" s="20" t="s">
        <v>147</v>
      </c>
      <c r="BM174" s="218" t="s">
        <v>1296</v>
      </c>
    </row>
    <row r="175" s="2" customFormat="1">
      <c r="A175" s="41"/>
      <c r="B175" s="42"/>
      <c r="C175" s="43"/>
      <c r="D175" s="220" t="s">
        <v>149</v>
      </c>
      <c r="E175" s="43"/>
      <c r="F175" s="221" t="s">
        <v>303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149</v>
      </c>
      <c r="AU175" s="20" t="s">
        <v>82</v>
      </c>
    </row>
    <row r="176" s="14" customFormat="1">
      <c r="A176" s="14"/>
      <c r="B176" s="236"/>
      <c r="C176" s="237"/>
      <c r="D176" s="227" t="s">
        <v>155</v>
      </c>
      <c r="E176" s="238" t="s">
        <v>19</v>
      </c>
      <c r="F176" s="239" t="s">
        <v>1050</v>
      </c>
      <c r="G176" s="237"/>
      <c r="H176" s="240">
        <v>0.63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155</v>
      </c>
      <c r="AU176" s="246" t="s">
        <v>82</v>
      </c>
      <c r="AV176" s="14" t="s">
        <v>82</v>
      </c>
      <c r="AW176" s="14" t="s">
        <v>33</v>
      </c>
      <c r="AX176" s="14" t="s">
        <v>80</v>
      </c>
      <c r="AY176" s="246" t="s">
        <v>140</v>
      </c>
    </row>
    <row r="177" s="2" customFormat="1" ht="21.75" customHeight="1">
      <c r="A177" s="41"/>
      <c r="B177" s="42"/>
      <c r="C177" s="207" t="s">
        <v>293</v>
      </c>
      <c r="D177" s="207" t="s">
        <v>142</v>
      </c>
      <c r="E177" s="208" t="s">
        <v>306</v>
      </c>
      <c r="F177" s="209" t="s">
        <v>307</v>
      </c>
      <c r="G177" s="210" t="s">
        <v>185</v>
      </c>
      <c r="H177" s="211">
        <v>1.8899999999999999</v>
      </c>
      <c r="I177" s="212"/>
      <c r="J177" s="213">
        <f>ROUND(I177*H177,2)</f>
        <v>0</v>
      </c>
      <c r="K177" s="209" t="s">
        <v>146</v>
      </c>
      <c r="L177" s="47"/>
      <c r="M177" s="214" t="s">
        <v>19</v>
      </c>
      <c r="N177" s="215" t="s">
        <v>43</v>
      </c>
      <c r="O177" s="87"/>
      <c r="P177" s="216">
        <f>O177*H177</f>
        <v>0</v>
      </c>
      <c r="Q177" s="216">
        <v>2.5018699999999998</v>
      </c>
      <c r="R177" s="216">
        <f>Q177*H177</f>
        <v>4.7285342999999997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147</v>
      </c>
      <c r="AT177" s="218" t="s">
        <v>142</v>
      </c>
      <c r="AU177" s="218" t="s">
        <v>82</v>
      </c>
      <c r="AY177" s="20" t="s">
        <v>140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80</v>
      </c>
      <c r="BK177" s="219">
        <f>ROUND(I177*H177,2)</f>
        <v>0</v>
      </c>
      <c r="BL177" s="20" t="s">
        <v>147</v>
      </c>
      <c r="BM177" s="218" t="s">
        <v>1297</v>
      </c>
    </row>
    <row r="178" s="2" customFormat="1">
      <c r="A178" s="41"/>
      <c r="B178" s="42"/>
      <c r="C178" s="43"/>
      <c r="D178" s="220" t="s">
        <v>149</v>
      </c>
      <c r="E178" s="43"/>
      <c r="F178" s="221" t="s">
        <v>309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149</v>
      </c>
      <c r="AU178" s="20" t="s">
        <v>82</v>
      </c>
    </row>
    <row r="179" s="14" customFormat="1">
      <c r="A179" s="14"/>
      <c r="B179" s="236"/>
      <c r="C179" s="237"/>
      <c r="D179" s="227" t="s">
        <v>155</v>
      </c>
      <c r="E179" s="238" t="s">
        <v>19</v>
      </c>
      <c r="F179" s="239" t="s">
        <v>1052</v>
      </c>
      <c r="G179" s="237"/>
      <c r="H179" s="240">
        <v>1.8899999999999999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155</v>
      </c>
      <c r="AU179" s="246" t="s">
        <v>82</v>
      </c>
      <c r="AV179" s="14" t="s">
        <v>82</v>
      </c>
      <c r="AW179" s="14" t="s">
        <v>33</v>
      </c>
      <c r="AX179" s="14" t="s">
        <v>80</v>
      </c>
      <c r="AY179" s="246" t="s">
        <v>140</v>
      </c>
    </row>
    <row r="180" s="2" customFormat="1" ht="16.5" customHeight="1">
      <c r="A180" s="41"/>
      <c r="B180" s="42"/>
      <c r="C180" s="207" t="s">
        <v>299</v>
      </c>
      <c r="D180" s="207" t="s">
        <v>142</v>
      </c>
      <c r="E180" s="208" t="s">
        <v>312</v>
      </c>
      <c r="F180" s="209" t="s">
        <v>313</v>
      </c>
      <c r="G180" s="210" t="s">
        <v>239</v>
      </c>
      <c r="H180" s="211">
        <v>0.067000000000000004</v>
      </c>
      <c r="I180" s="212"/>
      <c r="J180" s="213">
        <f>ROUND(I180*H180,2)</f>
        <v>0</v>
      </c>
      <c r="K180" s="209" t="s">
        <v>146</v>
      </c>
      <c r="L180" s="47"/>
      <c r="M180" s="214" t="s">
        <v>19</v>
      </c>
      <c r="N180" s="215" t="s">
        <v>43</v>
      </c>
      <c r="O180" s="87"/>
      <c r="P180" s="216">
        <f>O180*H180</f>
        <v>0</v>
      </c>
      <c r="Q180" s="216">
        <v>1.06277</v>
      </c>
      <c r="R180" s="216">
        <f>Q180*H180</f>
        <v>0.071205589999999999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147</v>
      </c>
      <c r="AT180" s="218" t="s">
        <v>142</v>
      </c>
      <c r="AU180" s="218" t="s">
        <v>82</v>
      </c>
      <c r="AY180" s="20" t="s">
        <v>140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80</v>
      </c>
      <c r="BK180" s="219">
        <f>ROUND(I180*H180,2)</f>
        <v>0</v>
      </c>
      <c r="BL180" s="20" t="s">
        <v>147</v>
      </c>
      <c r="BM180" s="218" t="s">
        <v>1298</v>
      </c>
    </row>
    <row r="181" s="2" customFormat="1">
      <c r="A181" s="41"/>
      <c r="B181" s="42"/>
      <c r="C181" s="43"/>
      <c r="D181" s="220" t="s">
        <v>149</v>
      </c>
      <c r="E181" s="43"/>
      <c r="F181" s="221" t="s">
        <v>315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149</v>
      </c>
      <c r="AU181" s="20" t="s">
        <v>82</v>
      </c>
    </row>
    <row r="182" s="14" customFormat="1">
      <c r="A182" s="14"/>
      <c r="B182" s="236"/>
      <c r="C182" s="237"/>
      <c r="D182" s="227" t="s">
        <v>155</v>
      </c>
      <c r="E182" s="238" t="s">
        <v>19</v>
      </c>
      <c r="F182" s="239" t="s">
        <v>1054</v>
      </c>
      <c r="G182" s="237"/>
      <c r="H182" s="240">
        <v>0.067000000000000004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155</v>
      </c>
      <c r="AU182" s="246" t="s">
        <v>82</v>
      </c>
      <c r="AV182" s="14" t="s">
        <v>82</v>
      </c>
      <c r="AW182" s="14" t="s">
        <v>33</v>
      </c>
      <c r="AX182" s="14" t="s">
        <v>80</v>
      </c>
      <c r="AY182" s="246" t="s">
        <v>140</v>
      </c>
    </row>
    <row r="183" s="12" customFormat="1" ht="22.8" customHeight="1">
      <c r="A183" s="12"/>
      <c r="B183" s="191"/>
      <c r="C183" s="192"/>
      <c r="D183" s="193" t="s">
        <v>71</v>
      </c>
      <c r="E183" s="205" t="s">
        <v>169</v>
      </c>
      <c r="F183" s="205" t="s">
        <v>317</v>
      </c>
      <c r="G183" s="192"/>
      <c r="H183" s="192"/>
      <c r="I183" s="195"/>
      <c r="J183" s="206">
        <f>BK183</f>
        <v>0</v>
      </c>
      <c r="K183" s="192"/>
      <c r="L183" s="197"/>
      <c r="M183" s="198"/>
      <c r="N183" s="199"/>
      <c r="O183" s="199"/>
      <c r="P183" s="200">
        <f>SUM(P184:P213)</f>
        <v>0</v>
      </c>
      <c r="Q183" s="199"/>
      <c r="R183" s="200">
        <f>SUM(R184:R213)</f>
        <v>5.267525</v>
      </c>
      <c r="S183" s="199"/>
      <c r="T183" s="201">
        <f>SUM(T184:T213)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2" t="s">
        <v>80</v>
      </c>
      <c r="AT183" s="203" t="s">
        <v>71</v>
      </c>
      <c r="AU183" s="203" t="s">
        <v>80</v>
      </c>
      <c r="AY183" s="202" t="s">
        <v>140</v>
      </c>
      <c r="BK183" s="204">
        <f>SUM(BK184:BK213)</f>
        <v>0</v>
      </c>
    </row>
    <row r="184" s="2" customFormat="1" ht="21.75" customHeight="1">
      <c r="A184" s="41"/>
      <c r="B184" s="42"/>
      <c r="C184" s="207" t="s">
        <v>305</v>
      </c>
      <c r="D184" s="207" t="s">
        <v>142</v>
      </c>
      <c r="E184" s="208" t="s">
        <v>319</v>
      </c>
      <c r="F184" s="209" t="s">
        <v>320</v>
      </c>
      <c r="G184" s="210" t="s">
        <v>145</v>
      </c>
      <c r="H184" s="211">
        <v>9.1999999999999993</v>
      </c>
      <c r="I184" s="212"/>
      <c r="J184" s="213">
        <f>ROUND(I184*H184,2)</f>
        <v>0</v>
      </c>
      <c r="K184" s="209" t="s">
        <v>146</v>
      </c>
      <c r="L184" s="47"/>
      <c r="M184" s="214" t="s">
        <v>19</v>
      </c>
      <c r="N184" s="215" t="s">
        <v>43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147</v>
      </c>
      <c r="AT184" s="218" t="s">
        <v>142</v>
      </c>
      <c r="AU184" s="218" t="s">
        <v>82</v>
      </c>
      <c r="AY184" s="20" t="s">
        <v>140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80</v>
      </c>
      <c r="BK184" s="219">
        <f>ROUND(I184*H184,2)</f>
        <v>0</v>
      </c>
      <c r="BL184" s="20" t="s">
        <v>147</v>
      </c>
      <c r="BM184" s="218" t="s">
        <v>1299</v>
      </c>
    </row>
    <row r="185" s="2" customFormat="1">
      <c r="A185" s="41"/>
      <c r="B185" s="42"/>
      <c r="C185" s="43"/>
      <c r="D185" s="220" t="s">
        <v>149</v>
      </c>
      <c r="E185" s="43"/>
      <c r="F185" s="221" t="s">
        <v>322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149</v>
      </c>
      <c r="AU185" s="20" t="s">
        <v>82</v>
      </c>
    </row>
    <row r="186" s="13" customFormat="1">
      <c r="A186" s="13"/>
      <c r="B186" s="225"/>
      <c r="C186" s="226"/>
      <c r="D186" s="227" t="s">
        <v>155</v>
      </c>
      <c r="E186" s="228" t="s">
        <v>19</v>
      </c>
      <c r="F186" s="229" t="s">
        <v>340</v>
      </c>
      <c r="G186" s="226"/>
      <c r="H186" s="228" t="s">
        <v>19</v>
      </c>
      <c r="I186" s="230"/>
      <c r="J186" s="226"/>
      <c r="K186" s="226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155</v>
      </c>
      <c r="AU186" s="235" t="s">
        <v>82</v>
      </c>
      <c r="AV186" s="13" t="s">
        <v>80</v>
      </c>
      <c r="AW186" s="13" t="s">
        <v>33</v>
      </c>
      <c r="AX186" s="13" t="s">
        <v>72</v>
      </c>
      <c r="AY186" s="235" t="s">
        <v>140</v>
      </c>
    </row>
    <row r="187" s="14" customFormat="1">
      <c r="A187" s="14"/>
      <c r="B187" s="236"/>
      <c r="C187" s="237"/>
      <c r="D187" s="227" t="s">
        <v>155</v>
      </c>
      <c r="E187" s="238" t="s">
        <v>19</v>
      </c>
      <c r="F187" s="239" t="s">
        <v>1300</v>
      </c>
      <c r="G187" s="237"/>
      <c r="H187" s="240">
        <v>9.1999999999999993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155</v>
      </c>
      <c r="AU187" s="246" t="s">
        <v>82</v>
      </c>
      <c r="AV187" s="14" t="s">
        <v>82</v>
      </c>
      <c r="AW187" s="14" t="s">
        <v>33</v>
      </c>
      <c r="AX187" s="14" t="s">
        <v>80</v>
      </c>
      <c r="AY187" s="246" t="s">
        <v>140</v>
      </c>
    </row>
    <row r="188" s="2" customFormat="1" ht="21.75" customHeight="1">
      <c r="A188" s="41"/>
      <c r="B188" s="42"/>
      <c r="C188" s="207" t="s">
        <v>311</v>
      </c>
      <c r="D188" s="207" t="s">
        <v>142</v>
      </c>
      <c r="E188" s="208" t="s">
        <v>325</v>
      </c>
      <c r="F188" s="209" t="s">
        <v>326</v>
      </c>
      <c r="G188" s="210" t="s">
        <v>145</v>
      </c>
      <c r="H188" s="211">
        <v>9.1999999999999993</v>
      </c>
      <c r="I188" s="212"/>
      <c r="J188" s="213">
        <f>ROUND(I188*H188,2)</f>
        <v>0</v>
      </c>
      <c r="K188" s="209" t="s">
        <v>146</v>
      </c>
      <c r="L188" s="47"/>
      <c r="M188" s="214" t="s">
        <v>19</v>
      </c>
      <c r="N188" s="215" t="s">
        <v>43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147</v>
      </c>
      <c r="AT188" s="218" t="s">
        <v>142</v>
      </c>
      <c r="AU188" s="218" t="s">
        <v>82</v>
      </c>
      <c r="AY188" s="20" t="s">
        <v>140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80</v>
      </c>
      <c r="BK188" s="219">
        <f>ROUND(I188*H188,2)</f>
        <v>0</v>
      </c>
      <c r="BL188" s="20" t="s">
        <v>147</v>
      </c>
      <c r="BM188" s="218" t="s">
        <v>1301</v>
      </c>
    </row>
    <row r="189" s="2" customFormat="1">
      <c r="A189" s="41"/>
      <c r="B189" s="42"/>
      <c r="C189" s="43"/>
      <c r="D189" s="220" t="s">
        <v>149</v>
      </c>
      <c r="E189" s="43"/>
      <c r="F189" s="221" t="s">
        <v>328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149</v>
      </c>
      <c r="AU189" s="20" t="s">
        <v>82</v>
      </c>
    </row>
    <row r="190" s="13" customFormat="1">
      <c r="A190" s="13"/>
      <c r="B190" s="225"/>
      <c r="C190" s="226"/>
      <c r="D190" s="227" t="s">
        <v>155</v>
      </c>
      <c r="E190" s="228" t="s">
        <v>19</v>
      </c>
      <c r="F190" s="229" t="s">
        <v>340</v>
      </c>
      <c r="G190" s="226"/>
      <c r="H190" s="228" t="s">
        <v>19</v>
      </c>
      <c r="I190" s="230"/>
      <c r="J190" s="226"/>
      <c r="K190" s="226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155</v>
      </c>
      <c r="AU190" s="235" t="s">
        <v>82</v>
      </c>
      <c r="AV190" s="13" t="s">
        <v>80</v>
      </c>
      <c r="AW190" s="13" t="s">
        <v>33</v>
      </c>
      <c r="AX190" s="13" t="s">
        <v>72</v>
      </c>
      <c r="AY190" s="235" t="s">
        <v>140</v>
      </c>
    </row>
    <row r="191" s="14" customFormat="1">
      <c r="A191" s="14"/>
      <c r="B191" s="236"/>
      <c r="C191" s="237"/>
      <c r="D191" s="227" t="s">
        <v>155</v>
      </c>
      <c r="E191" s="238" t="s">
        <v>19</v>
      </c>
      <c r="F191" s="239" t="s">
        <v>1300</v>
      </c>
      <c r="G191" s="237"/>
      <c r="H191" s="240">
        <v>9.1999999999999993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155</v>
      </c>
      <c r="AU191" s="246" t="s">
        <v>82</v>
      </c>
      <c r="AV191" s="14" t="s">
        <v>82</v>
      </c>
      <c r="AW191" s="14" t="s">
        <v>33</v>
      </c>
      <c r="AX191" s="14" t="s">
        <v>80</v>
      </c>
      <c r="AY191" s="246" t="s">
        <v>140</v>
      </c>
    </row>
    <row r="192" s="2" customFormat="1" ht="21.75" customHeight="1">
      <c r="A192" s="41"/>
      <c r="B192" s="42"/>
      <c r="C192" s="207" t="s">
        <v>318</v>
      </c>
      <c r="D192" s="207" t="s">
        <v>142</v>
      </c>
      <c r="E192" s="208" t="s">
        <v>330</v>
      </c>
      <c r="F192" s="209" t="s">
        <v>331</v>
      </c>
      <c r="G192" s="210" t="s">
        <v>145</v>
      </c>
      <c r="H192" s="211">
        <v>23.5</v>
      </c>
      <c r="I192" s="212"/>
      <c r="J192" s="213">
        <f>ROUND(I192*H192,2)</f>
        <v>0</v>
      </c>
      <c r="K192" s="209" t="s">
        <v>146</v>
      </c>
      <c r="L192" s="47"/>
      <c r="M192" s="214" t="s">
        <v>19</v>
      </c>
      <c r="N192" s="215" t="s">
        <v>43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147</v>
      </c>
      <c r="AT192" s="218" t="s">
        <v>142</v>
      </c>
      <c r="AU192" s="218" t="s">
        <v>82</v>
      </c>
      <c r="AY192" s="20" t="s">
        <v>140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80</v>
      </c>
      <c r="BK192" s="219">
        <f>ROUND(I192*H192,2)</f>
        <v>0</v>
      </c>
      <c r="BL192" s="20" t="s">
        <v>147</v>
      </c>
      <c r="BM192" s="218" t="s">
        <v>1302</v>
      </c>
    </row>
    <row r="193" s="2" customFormat="1">
      <c r="A193" s="41"/>
      <c r="B193" s="42"/>
      <c r="C193" s="43"/>
      <c r="D193" s="220" t="s">
        <v>149</v>
      </c>
      <c r="E193" s="43"/>
      <c r="F193" s="221" t="s">
        <v>333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149</v>
      </c>
      <c r="AU193" s="20" t="s">
        <v>82</v>
      </c>
    </row>
    <row r="194" s="13" customFormat="1">
      <c r="A194" s="13"/>
      <c r="B194" s="225"/>
      <c r="C194" s="226"/>
      <c r="D194" s="227" t="s">
        <v>155</v>
      </c>
      <c r="E194" s="228" t="s">
        <v>19</v>
      </c>
      <c r="F194" s="229" t="s">
        <v>190</v>
      </c>
      <c r="G194" s="226"/>
      <c r="H194" s="228" t="s">
        <v>19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155</v>
      </c>
      <c r="AU194" s="235" t="s">
        <v>82</v>
      </c>
      <c r="AV194" s="13" t="s">
        <v>80</v>
      </c>
      <c r="AW194" s="13" t="s">
        <v>33</v>
      </c>
      <c r="AX194" s="13" t="s">
        <v>72</v>
      </c>
      <c r="AY194" s="235" t="s">
        <v>140</v>
      </c>
    </row>
    <row r="195" s="14" customFormat="1">
      <c r="A195" s="14"/>
      <c r="B195" s="236"/>
      <c r="C195" s="237"/>
      <c r="D195" s="227" t="s">
        <v>155</v>
      </c>
      <c r="E195" s="238" t="s">
        <v>19</v>
      </c>
      <c r="F195" s="239" t="s">
        <v>1291</v>
      </c>
      <c r="G195" s="237"/>
      <c r="H195" s="240">
        <v>23.5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155</v>
      </c>
      <c r="AU195" s="246" t="s">
        <v>82</v>
      </c>
      <c r="AV195" s="14" t="s">
        <v>82</v>
      </c>
      <c r="AW195" s="14" t="s">
        <v>33</v>
      </c>
      <c r="AX195" s="14" t="s">
        <v>80</v>
      </c>
      <c r="AY195" s="246" t="s">
        <v>140</v>
      </c>
    </row>
    <row r="196" s="2" customFormat="1" ht="24.15" customHeight="1">
      <c r="A196" s="41"/>
      <c r="B196" s="42"/>
      <c r="C196" s="207" t="s">
        <v>324</v>
      </c>
      <c r="D196" s="207" t="s">
        <v>142</v>
      </c>
      <c r="E196" s="208" t="s">
        <v>336</v>
      </c>
      <c r="F196" s="209" t="s">
        <v>337</v>
      </c>
      <c r="G196" s="210" t="s">
        <v>145</v>
      </c>
      <c r="H196" s="211">
        <v>9.1999999999999993</v>
      </c>
      <c r="I196" s="212"/>
      <c r="J196" s="213">
        <f>ROUND(I196*H196,2)</f>
        <v>0</v>
      </c>
      <c r="K196" s="209" t="s">
        <v>146</v>
      </c>
      <c r="L196" s="47"/>
      <c r="M196" s="214" t="s">
        <v>19</v>
      </c>
      <c r="N196" s="215" t="s">
        <v>43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147</v>
      </c>
      <c r="AT196" s="218" t="s">
        <v>142</v>
      </c>
      <c r="AU196" s="218" t="s">
        <v>82</v>
      </c>
      <c r="AY196" s="20" t="s">
        <v>140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80</v>
      </c>
      <c r="BK196" s="219">
        <f>ROUND(I196*H196,2)</f>
        <v>0</v>
      </c>
      <c r="BL196" s="20" t="s">
        <v>147</v>
      </c>
      <c r="BM196" s="218" t="s">
        <v>1303</v>
      </c>
    </row>
    <row r="197" s="2" customFormat="1">
      <c r="A197" s="41"/>
      <c r="B197" s="42"/>
      <c r="C197" s="43"/>
      <c r="D197" s="220" t="s">
        <v>149</v>
      </c>
      <c r="E197" s="43"/>
      <c r="F197" s="221" t="s">
        <v>339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149</v>
      </c>
      <c r="AU197" s="20" t="s">
        <v>82</v>
      </c>
    </row>
    <row r="198" s="13" customFormat="1">
      <c r="A198" s="13"/>
      <c r="B198" s="225"/>
      <c r="C198" s="226"/>
      <c r="D198" s="227" t="s">
        <v>155</v>
      </c>
      <c r="E198" s="228" t="s">
        <v>19</v>
      </c>
      <c r="F198" s="229" t="s">
        <v>340</v>
      </c>
      <c r="G198" s="226"/>
      <c r="H198" s="228" t="s">
        <v>19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155</v>
      </c>
      <c r="AU198" s="235" t="s">
        <v>82</v>
      </c>
      <c r="AV198" s="13" t="s">
        <v>80</v>
      </c>
      <c r="AW198" s="13" t="s">
        <v>33</v>
      </c>
      <c r="AX198" s="13" t="s">
        <v>72</v>
      </c>
      <c r="AY198" s="235" t="s">
        <v>140</v>
      </c>
    </row>
    <row r="199" s="14" customFormat="1">
      <c r="A199" s="14"/>
      <c r="B199" s="236"/>
      <c r="C199" s="237"/>
      <c r="D199" s="227" t="s">
        <v>155</v>
      </c>
      <c r="E199" s="238" t="s">
        <v>19</v>
      </c>
      <c r="F199" s="239" t="s">
        <v>1300</v>
      </c>
      <c r="G199" s="237"/>
      <c r="H199" s="240">
        <v>9.1999999999999993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155</v>
      </c>
      <c r="AU199" s="246" t="s">
        <v>82</v>
      </c>
      <c r="AV199" s="14" t="s">
        <v>82</v>
      </c>
      <c r="AW199" s="14" t="s">
        <v>33</v>
      </c>
      <c r="AX199" s="14" t="s">
        <v>80</v>
      </c>
      <c r="AY199" s="246" t="s">
        <v>140</v>
      </c>
    </row>
    <row r="200" s="2" customFormat="1" ht="16.5" customHeight="1">
      <c r="A200" s="41"/>
      <c r="B200" s="42"/>
      <c r="C200" s="207" t="s">
        <v>329</v>
      </c>
      <c r="D200" s="207" t="s">
        <v>142</v>
      </c>
      <c r="E200" s="208" t="s">
        <v>342</v>
      </c>
      <c r="F200" s="209" t="s">
        <v>343</v>
      </c>
      <c r="G200" s="210" t="s">
        <v>145</v>
      </c>
      <c r="H200" s="211">
        <v>9.1999999999999993</v>
      </c>
      <c r="I200" s="212"/>
      <c r="J200" s="213">
        <f>ROUND(I200*H200,2)</f>
        <v>0</v>
      </c>
      <c r="K200" s="209" t="s">
        <v>146</v>
      </c>
      <c r="L200" s="47"/>
      <c r="M200" s="214" t="s">
        <v>19</v>
      </c>
      <c r="N200" s="215" t="s">
        <v>43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147</v>
      </c>
      <c r="AT200" s="218" t="s">
        <v>142</v>
      </c>
      <c r="AU200" s="218" t="s">
        <v>82</v>
      </c>
      <c r="AY200" s="20" t="s">
        <v>140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80</v>
      </c>
      <c r="BK200" s="219">
        <f>ROUND(I200*H200,2)</f>
        <v>0</v>
      </c>
      <c r="BL200" s="20" t="s">
        <v>147</v>
      </c>
      <c r="BM200" s="218" t="s">
        <v>1304</v>
      </c>
    </row>
    <row r="201" s="2" customFormat="1">
      <c r="A201" s="41"/>
      <c r="B201" s="42"/>
      <c r="C201" s="43"/>
      <c r="D201" s="220" t="s">
        <v>149</v>
      </c>
      <c r="E201" s="43"/>
      <c r="F201" s="221" t="s">
        <v>345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149</v>
      </c>
      <c r="AU201" s="20" t="s">
        <v>82</v>
      </c>
    </row>
    <row r="202" s="13" customFormat="1">
      <c r="A202" s="13"/>
      <c r="B202" s="225"/>
      <c r="C202" s="226"/>
      <c r="D202" s="227" t="s">
        <v>155</v>
      </c>
      <c r="E202" s="228" t="s">
        <v>19</v>
      </c>
      <c r="F202" s="229" t="s">
        <v>340</v>
      </c>
      <c r="G202" s="226"/>
      <c r="H202" s="228" t="s">
        <v>19</v>
      </c>
      <c r="I202" s="230"/>
      <c r="J202" s="226"/>
      <c r="K202" s="226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155</v>
      </c>
      <c r="AU202" s="235" t="s">
        <v>82</v>
      </c>
      <c r="AV202" s="13" t="s">
        <v>80</v>
      </c>
      <c r="AW202" s="13" t="s">
        <v>33</v>
      </c>
      <c r="AX202" s="13" t="s">
        <v>72</v>
      </c>
      <c r="AY202" s="235" t="s">
        <v>140</v>
      </c>
    </row>
    <row r="203" s="14" customFormat="1">
      <c r="A203" s="14"/>
      <c r="B203" s="236"/>
      <c r="C203" s="237"/>
      <c r="D203" s="227" t="s">
        <v>155</v>
      </c>
      <c r="E203" s="238" t="s">
        <v>19</v>
      </c>
      <c r="F203" s="239" t="s">
        <v>1300</v>
      </c>
      <c r="G203" s="237"/>
      <c r="H203" s="240">
        <v>9.1999999999999993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155</v>
      </c>
      <c r="AU203" s="246" t="s">
        <v>82</v>
      </c>
      <c r="AV203" s="14" t="s">
        <v>82</v>
      </c>
      <c r="AW203" s="14" t="s">
        <v>33</v>
      </c>
      <c r="AX203" s="14" t="s">
        <v>80</v>
      </c>
      <c r="AY203" s="246" t="s">
        <v>140</v>
      </c>
    </row>
    <row r="204" s="2" customFormat="1" ht="24.15" customHeight="1">
      <c r="A204" s="41"/>
      <c r="B204" s="42"/>
      <c r="C204" s="207" t="s">
        <v>335</v>
      </c>
      <c r="D204" s="207" t="s">
        <v>142</v>
      </c>
      <c r="E204" s="208" t="s">
        <v>347</v>
      </c>
      <c r="F204" s="209" t="s">
        <v>348</v>
      </c>
      <c r="G204" s="210" t="s">
        <v>145</v>
      </c>
      <c r="H204" s="211">
        <v>9.1999999999999993</v>
      </c>
      <c r="I204" s="212"/>
      <c r="J204" s="213">
        <f>ROUND(I204*H204,2)</f>
        <v>0</v>
      </c>
      <c r="K204" s="209" t="s">
        <v>146</v>
      </c>
      <c r="L204" s="47"/>
      <c r="M204" s="214" t="s">
        <v>19</v>
      </c>
      <c r="N204" s="215" t="s">
        <v>43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147</v>
      </c>
      <c r="AT204" s="218" t="s">
        <v>142</v>
      </c>
      <c r="AU204" s="218" t="s">
        <v>82</v>
      </c>
      <c r="AY204" s="20" t="s">
        <v>140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80</v>
      </c>
      <c r="BK204" s="219">
        <f>ROUND(I204*H204,2)</f>
        <v>0</v>
      </c>
      <c r="BL204" s="20" t="s">
        <v>147</v>
      </c>
      <c r="BM204" s="218" t="s">
        <v>1305</v>
      </c>
    </row>
    <row r="205" s="2" customFormat="1">
      <c r="A205" s="41"/>
      <c r="B205" s="42"/>
      <c r="C205" s="43"/>
      <c r="D205" s="220" t="s">
        <v>149</v>
      </c>
      <c r="E205" s="43"/>
      <c r="F205" s="221" t="s">
        <v>350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149</v>
      </c>
      <c r="AU205" s="20" t="s">
        <v>82</v>
      </c>
    </row>
    <row r="206" s="13" customFormat="1">
      <c r="A206" s="13"/>
      <c r="B206" s="225"/>
      <c r="C206" s="226"/>
      <c r="D206" s="227" t="s">
        <v>155</v>
      </c>
      <c r="E206" s="228" t="s">
        <v>19</v>
      </c>
      <c r="F206" s="229" t="s">
        <v>340</v>
      </c>
      <c r="G206" s="226"/>
      <c r="H206" s="228" t="s">
        <v>19</v>
      </c>
      <c r="I206" s="230"/>
      <c r="J206" s="226"/>
      <c r="K206" s="226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155</v>
      </c>
      <c r="AU206" s="235" t="s">
        <v>82</v>
      </c>
      <c r="AV206" s="13" t="s">
        <v>80</v>
      </c>
      <c r="AW206" s="13" t="s">
        <v>33</v>
      </c>
      <c r="AX206" s="13" t="s">
        <v>72</v>
      </c>
      <c r="AY206" s="235" t="s">
        <v>140</v>
      </c>
    </row>
    <row r="207" s="14" customFormat="1">
      <c r="A207" s="14"/>
      <c r="B207" s="236"/>
      <c r="C207" s="237"/>
      <c r="D207" s="227" t="s">
        <v>155</v>
      </c>
      <c r="E207" s="238" t="s">
        <v>19</v>
      </c>
      <c r="F207" s="239" t="s">
        <v>1300</v>
      </c>
      <c r="G207" s="237"/>
      <c r="H207" s="240">
        <v>9.1999999999999993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6" t="s">
        <v>155</v>
      </c>
      <c r="AU207" s="246" t="s">
        <v>82</v>
      </c>
      <c r="AV207" s="14" t="s">
        <v>82</v>
      </c>
      <c r="AW207" s="14" t="s">
        <v>33</v>
      </c>
      <c r="AX207" s="14" t="s">
        <v>80</v>
      </c>
      <c r="AY207" s="246" t="s">
        <v>140</v>
      </c>
    </row>
    <row r="208" s="2" customFormat="1" ht="37.8" customHeight="1">
      <c r="A208" s="41"/>
      <c r="B208" s="42"/>
      <c r="C208" s="207" t="s">
        <v>341</v>
      </c>
      <c r="D208" s="207" t="s">
        <v>142</v>
      </c>
      <c r="E208" s="208" t="s">
        <v>352</v>
      </c>
      <c r="F208" s="209" t="s">
        <v>353</v>
      </c>
      <c r="G208" s="210" t="s">
        <v>145</v>
      </c>
      <c r="H208" s="211">
        <v>23.5</v>
      </c>
      <c r="I208" s="212"/>
      <c r="J208" s="213">
        <f>ROUND(I208*H208,2)</f>
        <v>0</v>
      </c>
      <c r="K208" s="209" t="s">
        <v>146</v>
      </c>
      <c r="L208" s="47"/>
      <c r="M208" s="214" t="s">
        <v>19</v>
      </c>
      <c r="N208" s="215" t="s">
        <v>43</v>
      </c>
      <c r="O208" s="87"/>
      <c r="P208" s="216">
        <f>O208*H208</f>
        <v>0</v>
      </c>
      <c r="Q208" s="216">
        <v>0.089219999999999994</v>
      </c>
      <c r="R208" s="216">
        <f>Q208*H208</f>
        <v>2.09667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147</v>
      </c>
      <c r="AT208" s="218" t="s">
        <v>142</v>
      </c>
      <c r="AU208" s="218" t="s">
        <v>82</v>
      </c>
      <c r="AY208" s="20" t="s">
        <v>140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80</v>
      </c>
      <c r="BK208" s="219">
        <f>ROUND(I208*H208,2)</f>
        <v>0</v>
      </c>
      <c r="BL208" s="20" t="s">
        <v>147</v>
      </c>
      <c r="BM208" s="218" t="s">
        <v>1306</v>
      </c>
    </row>
    <row r="209" s="2" customFormat="1">
      <c r="A209" s="41"/>
      <c r="B209" s="42"/>
      <c r="C209" s="43"/>
      <c r="D209" s="220" t="s">
        <v>149</v>
      </c>
      <c r="E209" s="43"/>
      <c r="F209" s="221" t="s">
        <v>355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149</v>
      </c>
      <c r="AU209" s="20" t="s">
        <v>82</v>
      </c>
    </row>
    <row r="210" s="13" customFormat="1">
      <c r="A210" s="13"/>
      <c r="B210" s="225"/>
      <c r="C210" s="226"/>
      <c r="D210" s="227" t="s">
        <v>155</v>
      </c>
      <c r="E210" s="228" t="s">
        <v>19</v>
      </c>
      <c r="F210" s="229" t="s">
        <v>190</v>
      </c>
      <c r="G210" s="226"/>
      <c r="H210" s="228" t="s">
        <v>19</v>
      </c>
      <c r="I210" s="230"/>
      <c r="J210" s="226"/>
      <c r="K210" s="226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155</v>
      </c>
      <c r="AU210" s="235" t="s">
        <v>82</v>
      </c>
      <c r="AV210" s="13" t="s">
        <v>80</v>
      </c>
      <c r="AW210" s="13" t="s">
        <v>33</v>
      </c>
      <c r="AX210" s="13" t="s">
        <v>72</v>
      </c>
      <c r="AY210" s="235" t="s">
        <v>140</v>
      </c>
    </row>
    <row r="211" s="14" customFormat="1">
      <c r="A211" s="14"/>
      <c r="B211" s="236"/>
      <c r="C211" s="237"/>
      <c r="D211" s="227" t="s">
        <v>155</v>
      </c>
      <c r="E211" s="238" t="s">
        <v>19</v>
      </c>
      <c r="F211" s="239" t="s">
        <v>1291</v>
      </c>
      <c r="G211" s="237"/>
      <c r="H211" s="240">
        <v>23.5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6" t="s">
        <v>155</v>
      </c>
      <c r="AU211" s="246" t="s">
        <v>82</v>
      </c>
      <c r="AV211" s="14" t="s">
        <v>82</v>
      </c>
      <c r="AW211" s="14" t="s">
        <v>33</v>
      </c>
      <c r="AX211" s="14" t="s">
        <v>80</v>
      </c>
      <c r="AY211" s="246" t="s">
        <v>140</v>
      </c>
    </row>
    <row r="212" s="2" customFormat="1" ht="16.5" customHeight="1">
      <c r="A212" s="41"/>
      <c r="B212" s="42"/>
      <c r="C212" s="258" t="s">
        <v>346</v>
      </c>
      <c r="D212" s="258" t="s">
        <v>236</v>
      </c>
      <c r="E212" s="259" t="s">
        <v>357</v>
      </c>
      <c r="F212" s="260" t="s">
        <v>358</v>
      </c>
      <c r="G212" s="261" t="s">
        <v>145</v>
      </c>
      <c r="H212" s="262">
        <v>24.204999999999998</v>
      </c>
      <c r="I212" s="263"/>
      <c r="J212" s="264">
        <f>ROUND(I212*H212,2)</f>
        <v>0</v>
      </c>
      <c r="K212" s="260" t="s">
        <v>146</v>
      </c>
      <c r="L212" s="265"/>
      <c r="M212" s="266" t="s">
        <v>19</v>
      </c>
      <c r="N212" s="267" t="s">
        <v>43</v>
      </c>
      <c r="O212" s="87"/>
      <c r="P212" s="216">
        <f>O212*H212</f>
        <v>0</v>
      </c>
      <c r="Q212" s="216">
        <v>0.13100000000000001</v>
      </c>
      <c r="R212" s="216">
        <f>Q212*H212</f>
        <v>3.170855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198</v>
      </c>
      <c r="AT212" s="218" t="s">
        <v>236</v>
      </c>
      <c r="AU212" s="218" t="s">
        <v>82</v>
      </c>
      <c r="AY212" s="20" t="s">
        <v>140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80</v>
      </c>
      <c r="BK212" s="219">
        <f>ROUND(I212*H212,2)</f>
        <v>0</v>
      </c>
      <c r="BL212" s="20" t="s">
        <v>147</v>
      </c>
      <c r="BM212" s="218" t="s">
        <v>1307</v>
      </c>
    </row>
    <row r="213" s="14" customFormat="1">
      <c r="A213" s="14"/>
      <c r="B213" s="236"/>
      <c r="C213" s="237"/>
      <c r="D213" s="227" t="s">
        <v>155</v>
      </c>
      <c r="E213" s="237"/>
      <c r="F213" s="239" t="s">
        <v>1308</v>
      </c>
      <c r="G213" s="237"/>
      <c r="H213" s="240">
        <v>24.204999999999998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6" t="s">
        <v>155</v>
      </c>
      <c r="AU213" s="246" t="s">
        <v>82</v>
      </c>
      <c r="AV213" s="14" t="s">
        <v>82</v>
      </c>
      <c r="AW213" s="14" t="s">
        <v>4</v>
      </c>
      <c r="AX213" s="14" t="s">
        <v>80</v>
      </c>
      <c r="AY213" s="246" t="s">
        <v>140</v>
      </c>
    </row>
    <row r="214" s="12" customFormat="1" ht="22.8" customHeight="1">
      <c r="A214" s="12"/>
      <c r="B214" s="191"/>
      <c r="C214" s="192"/>
      <c r="D214" s="193" t="s">
        <v>71</v>
      </c>
      <c r="E214" s="205" t="s">
        <v>205</v>
      </c>
      <c r="F214" s="205" t="s">
        <v>376</v>
      </c>
      <c r="G214" s="192"/>
      <c r="H214" s="192"/>
      <c r="I214" s="195"/>
      <c r="J214" s="206">
        <f>BK214</f>
        <v>0</v>
      </c>
      <c r="K214" s="192"/>
      <c r="L214" s="197"/>
      <c r="M214" s="198"/>
      <c r="N214" s="199"/>
      <c r="O214" s="199"/>
      <c r="P214" s="200">
        <f>SUM(P215:P254)</f>
        <v>0</v>
      </c>
      <c r="Q214" s="199"/>
      <c r="R214" s="200">
        <f>SUM(R215:R254)</f>
        <v>4.1785838000000002</v>
      </c>
      <c r="S214" s="199"/>
      <c r="T214" s="201">
        <f>SUM(T215:T254)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2" t="s">
        <v>80</v>
      </c>
      <c r="AT214" s="203" t="s">
        <v>71</v>
      </c>
      <c r="AU214" s="203" t="s">
        <v>80</v>
      </c>
      <c r="AY214" s="202" t="s">
        <v>140</v>
      </c>
      <c r="BK214" s="204">
        <f>SUM(BK215:BK254)</f>
        <v>0</v>
      </c>
    </row>
    <row r="215" s="2" customFormat="1" ht="21.75" customHeight="1">
      <c r="A215" s="41"/>
      <c r="B215" s="42"/>
      <c r="C215" s="207" t="s">
        <v>351</v>
      </c>
      <c r="D215" s="207" t="s">
        <v>142</v>
      </c>
      <c r="E215" s="208" t="s">
        <v>401</v>
      </c>
      <c r="F215" s="209" t="s">
        <v>402</v>
      </c>
      <c r="G215" s="210" t="s">
        <v>172</v>
      </c>
      <c r="H215" s="211">
        <v>10.800000000000001</v>
      </c>
      <c r="I215" s="212"/>
      <c r="J215" s="213">
        <f>ROUND(I215*H215,2)</f>
        <v>0</v>
      </c>
      <c r="K215" s="209" t="s">
        <v>146</v>
      </c>
      <c r="L215" s="47"/>
      <c r="M215" s="214" t="s">
        <v>19</v>
      </c>
      <c r="N215" s="215" t="s">
        <v>43</v>
      </c>
      <c r="O215" s="87"/>
      <c r="P215" s="216">
        <f>O215*H215</f>
        <v>0</v>
      </c>
      <c r="Q215" s="216">
        <v>0.00033</v>
      </c>
      <c r="R215" s="216">
        <f>Q215*H215</f>
        <v>0.0035640000000000003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147</v>
      </c>
      <c r="AT215" s="218" t="s">
        <v>142</v>
      </c>
      <c r="AU215" s="218" t="s">
        <v>82</v>
      </c>
      <c r="AY215" s="20" t="s">
        <v>140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80</v>
      </c>
      <c r="BK215" s="219">
        <f>ROUND(I215*H215,2)</f>
        <v>0</v>
      </c>
      <c r="BL215" s="20" t="s">
        <v>147</v>
      </c>
      <c r="BM215" s="218" t="s">
        <v>1309</v>
      </c>
    </row>
    <row r="216" s="2" customFormat="1">
      <c r="A216" s="41"/>
      <c r="B216" s="42"/>
      <c r="C216" s="43"/>
      <c r="D216" s="220" t="s">
        <v>149</v>
      </c>
      <c r="E216" s="43"/>
      <c r="F216" s="221" t="s">
        <v>404</v>
      </c>
      <c r="G216" s="43"/>
      <c r="H216" s="43"/>
      <c r="I216" s="222"/>
      <c r="J216" s="43"/>
      <c r="K216" s="43"/>
      <c r="L216" s="47"/>
      <c r="M216" s="223"/>
      <c r="N216" s="22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149</v>
      </c>
      <c r="AU216" s="20" t="s">
        <v>82</v>
      </c>
    </row>
    <row r="217" s="14" customFormat="1">
      <c r="A217" s="14"/>
      <c r="B217" s="236"/>
      <c r="C217" s="237"/>
      <c r="D217" s="227" t="s">
        <v>155</v>
      </c>
      <c r="E217" s="238" t="s">
        <v>19</v>
      </c>
      <c r="F217" s="239" t="s">
        <v>756</v>
      </c>
      <c r="G217" s="237"/>
      <c r="H217" s="240">
        <v>10.800000000000001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6" t="s">
        <v>155</v>
      </c>
      <c r="AU217" s="246" t="s">
        <v>82</v>
      </c>
      <c r="AV217" s="14" t="s">
        <v>82</v>
      </c>
      <c r="AW217" s="14" t="s">
        <v>33</v>
      </c>
      <c r="AX217" s="14" t="s">
        <v>80</v>
      </c>
      <c r="AY217" s="246" t="s">
        <v>140</v>
      </c>
    </row>
    <row r="218" s="2" customFormat="1" ht="24.15" customHeight="1">
      <c r="A218" s="41"/>
      <c r="B218" s="42"/>
      <c r="C218" s="207" t="s">
        <v>356</v>
      </c>
      <c r="D218" s="207" t="s">
        <v>142</v>
      </c>
      <c r="E218" s="208" t="s">
        <v>408</v>
      </c>
      <c r="F218" s="209" t="s">
        <v>409</v>
      </c>
      <c r="G218" s="210" t="s">
        <v>172</v>
      </c>
      <c r="H218" s="211">
        <v>10.800000000000001</v>
      </c>
      <c r="I218" s="212"/>
      <c r="J218" s="213">
        <f>ROUND(I218*H218,2)</f>
        <v>0</v>
      </c>
      <c r="K218" s="209" t="s">
        <v>146</v>
      </c>
      <c r="L218" s="47"/>
      <c r="M218" s="214" t="s">
        <v>19</v>
      </c>
      <c r="N218" s="215" t="s">
        <v>43</v>
      </c>
      <c r="O218" s="87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147</v>
      </c>
      <c r="AT218" s="218" t="s">
        <v>142</v>
      </c>
      <c r="AU218" s="218" t="s">
        <v>82</v>
      </c>
      <c r="AY218" s="20" t="s">
        <v>140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80</v>
      </c>
      <c r="BK218" s="219">
        <f>ROUND(I218*H218,2)</f>
        <v>0</v>
      </c>
      <c r="BL218" s="20" t="s">
        <v>147</v>
      </c>
      <c r="BM218" s="218" t="s">
        <v>1310</v>
      </c>
    </row>
    <row r="219" s="2" customFormat="1">
      <c r="A219" s="41"/>
      <c r="B219" s="42"/>
      <c r="C219" s="43"/>
      <c r="D219" s="220" t="s">
        <v>149</v>
      </c>
      <c r="E219" s="43"/>
      <c r="F219" s="221" t="s">
        <v>411</v>
      </c>
      <c r="G219" s="43"/>
      <c r="H219" s="43"/>
      <c r="I219" s="222"/>
      <c r="J219" s="43"/>
      <c r="K219" s="43"/>
      <c r="L219" s="47"/>
      <c r="M219" s="223"/>
      <c r="N219" s="22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149</v>
      </c>
      <c r="AU219" s="20" t="s">
        <v>82</v>
      </c>
    </row>
    <row r="220" s="14" customFormat="1">
      <c r="A220" s="14"/>
      <c r="B220" s="236"/>
      <c r="C220" s="237"/>
      <c r="D220" s="227" t="s">
        <v>155</v>
      </c>
      <c r="E220" s="238" t="s">
        <v>19</v>
      </c>
      <c r="F220" s="239" t="s">
        <v>756</v>
      </c>
      <c r="G220" s="237"/>
      <c r="H220" s="240">
        <v>10.800000000000001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155</v>
      </c>
      <c r="AU220" s="246" t="s">
        <v>82</v>
      </c>
      <c r="AV220" s="14" t="s">
        <v>82</v>
      </c>
      <c r="AW220" s="14" t="s">
        <v>33</v>
      </c>
      <c r="AX220" s="14" t="s">
        <v>80</v>
      </c>
      <c r="AY220" s="246" t="s">
        <v>140</v>
      </c>
    </row>
    <row r="221" s="2" customFormat="1" ht="24.15" customHeight="1">
      <c r="A221" s="41"/>
      <c r="B221" s="42"/>
      <c r="C221" s="207" t="s">
        <v>361</v>
      </c>
      <c r="D221" s="207" t="s">
        <v>142</v>
      </c>
      <c r="E221" s="208" t="s">
        <v>413</v>
      </c>
      <c r="F221" s="209" t="s">
        <v>414</v>
      </c>
      <c r="G221" s="210" t="s">
        <v>172</v>
      </c>
      <c r="H221" s="211">
        <v>17.5</v>
      </c>
      <c r="I221" s="212"/>
      <c r="J221" s="213">
        <f>ROUND(I221*H221,2)</f>
        <v>0</v>
      </c>
      <c r="K221" s="209" t="s">
        <v>146</v>
      </c>
      <c r="L221" s="47"/>
      <c r="M221" s="214" t="s">
        <v>19</v>
      </c>
      <c r="N221" s="215" t="s">
        <v>43</v>
      </c>
      <c r="O221" s="87"/>
      <c r="P221" s="216">
        <f>O221*H221</f>
        <v>0</v>
      </c>
      <c r="Q221" s="216">
        <v>0.15540000000000001</v>
      </c>
      <c r="R221" s="216">
        <f>Q221*H221</f>
        <v>2.7195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147</v>
      </c>
      <c r="AT221" s="218" t="s">
        <v>142</v>
      </c>
      <c r="AU221" s="218" t="s">
        <v>82</v>
      </c>
      <c r="AY221" s="20" t="s">
        <v>140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80</v>
      </c>
      <c r="BK221" s="219">
        <f>ROUND(I221*H221,2)</f>
        <v>0</v>
      </c>
      <c r="BL221" s="20" t="s">
        <v>147</v>
      </c>
      <c r="BM221" s="218" t="s">
        <v>1311</v>
      </c>
    </row>
    <row r="222" s="2" customFormat="1">
      <c r="A222" s="41"/>
      <c r="B222" s="42"/>
      <c r="C222" s="43"/>
      <c r="D222" s="220" t="s">
        <v>149</v>
      </c>
      <c r="E222" s="43"/>
      <c r="F222" s="221" t="s">
        <v>416</v>
      </c>
      <c r="G222" s="43"/>
      <c r="H222" s="43"/>
      <c r="I222" s="222"/>
      <c r="J222" s="43"/>
      <c r="K222" s="43"/>
      <c r="L222" s="47"/>
      <c r="M222" s="223"/>
      <c r="N222" s="22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149</v>
      </c>
      <c r="AU222" s="20" t="s">
        <v>82</v>
      </c>
    </row>
    <row r="223" s="13" customFormat="1">
      <c r="A223" s="13"/>
      <c r="B223" s="225"/>
      <c r="C223" s="226"/>
      <c r="D223" s="227" t="s">
        <v>155</v>
      </c>
      <c r="E223" s="228" t="s">
        <v>19</v>
      </c>
      <c r="F223" s="229" t="s">
        <v>419</v>
      </c>
      <c r="G223" s="226"/>
      <c r="H223" s="228" t="s">
        <v>19</v>
      </c>
      <c r="I223" s="230"/>
      <c r="J223" s="226"/>
      <c r="K223" s="226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155</v>
      </c>
      <c r="AU223" s="235" t="s">
        <v>82</v>
      </c>
      <c r="AV223" s="13" t="s">
        <v>80</v>
      </c>
      <c r="AW223" s="13" t="s">
        <v>33</v>
      </c>
      <c r="AX223" s="13" t="s">
        <v>72</v>
      </c>
      <c r="AY223" s="235" t="s">
        <v>140</v>
      </c>
    </row>
    <row r="224" s="14" customFormat="1">
      <c r="A224" s="14"/>
      <c r="B224" s="236"/>
      <c r="C224" s="237"/>
      <c r="D224" s="227" t="s">
        <v>155</v>
      </c>
      <c r="E224" s="238" t="s">
        <v>19</v>
      </c>
      <c r="F224" s="239" t="s">
        <v>579</v>
      </c>
      <c r="G224" s="237"/>
      <c r="H224" s="240">
        <v>15.5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6" t="s">
        <v>155</v>
      </c>
      <c r="AU224" s="246" t="s">
        <v>82</v>
      </c>
      <c r="AV224" s="14" t="s">
        <v>82</v>
      </c>
      <c r="AW224" s="14" t="s">
        <v>33</v>
      </c>
      <c r="AX224" s="14" t="s">
        <v>72</v>
      </c>
      <c r="AY224" s="246" t="s">
        <v>140</v>
      </c>
    </row>
    <row r="225" s="13" customFormat="1">
      <c r="A225" s="13"/>
      <c r="B225" s="225"/>
      <c r="C225" s="226"/>
      <c r="D225" s="227" t="s">
        <v>155</v>
      </c>
      <c r="E225" s="228" t="s">
        <v>19</v>
      </c>
      <c r="F225" s="229" t="s">
        <v>420</v>
      </c>
      <c r="G225" s="226"/>
      <c r="H225" s="228" t="s">
        <v>19</v>
      </c>
      <c r="I225" s="230"/>
      <c r="J225" s="226"/>
      <c r="K225" s="226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155</v>
      </c>
      <c r="AU225" s="235" t="s">
        <v>82</v>
      </c>
      <c r="AV225" s="13" t="s">
        <v>80</v>
      </c>
      <c r="AW225" s="13" t="s">
        <v>33</v>
      </c>
      <c r="AX225" s="13" t="s">
        <v>72</v>
      </c>
      <c r="AY225" s="235" t="s">
        <v>140</v>
      </c>
    </row>
    <row r="226" s="14" customFormat="1">
      <c r="A226" s="14"/>
      <c r="B226" s="236"/>
      <c r="C226" s="237"/>
      <c r="D226" s="227" t="s">
        <v>155</v>
      </c>
      <c r="E226" s="238" t="s">
        <v>19</v>
      </c>
      <c r="F226" s="239" t="s">
        <v>82</v>
      </c>
      <c r="G226" s="237"/>
      <c r="H226" s="240">
        <v>2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6" t="s">
        <v>155</v>
      </c>
      <c r="AU226" s="246" t="s">
        <v>82</v>
      </c>
      <c r="AV226" s="14" t="s">
        <v>82</v>
      </c>
      <c r="AW226" s="14" t="s">
        <v>33</v>
      </c>
      <c r="AX226" s="14" t="s">
        <v>72</v>
      </c>
      <c r="AY226" s="246" t="s">
        <v>140</v>
      </c>
    </row>
    <row r="227" s="15" customFormat="1">
      <c r="A227" s="15"/>
      <c r="B227" s="247"/>
      <c r="C227" s="248"/>
      <c r="D227" s="227" t="s">
        <v>155</v>
      </c>
      <c r="E227" s="249" t="s">
        <v>19</v>
      </c>
      <c r="F227" s="250" t="s">
        <v>197</v>
      </c>
      <c r="G227" s="248"/>
      <c r="H227" s="251">
        <v>17.5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7" t="s">
        <v>155</v>
      </c>
      <c r="AU227" s="257" t="s">
        <v>82</v>
      </c>
      <c r="AV227" s="15" t="s">
        <v>147</v>
      </c>
      <c r="AW227" s="15" t="s">
        <v>33</v>
      </c>
      <c r="AX227" s="15" t="s">
        <v>80</v>
      </c>
      <c r="AY227" s="257" t="s">
        <v>140</v>
      </c>
    </row>
    <row r="228" s="2" customFormat="1" ht="16.5" customHeight="1">
      <c r="A228" s="41"/>
      <c r="B228" s="42"/>
      <c r="C228" s="258" t="s">
        <v>366</v>
      </c>
      <c r="D228" s="258" t="s">
        <v>236</v>
      </c>
      <c r="E228" s="259" t="s">
        <v>422</v>
      </c>
      <c r="F228" s="260" t="s">
        <v>423</v>
      </c>
      <c r="G228" s="261" t="s">
        <v>172</v>
      </c>
      <c r="H228" s="262">
        <v>15.810000000000001</v>
      </c>
      <c r="I228" s="263"/>
      <c r="J228" s="264">
        <f>ROUND(I228*H228,2)</f>
        <v>0</v>
      </c>
      <c r="K228" s="260" t="s">
        <v>146</v>
      </c>
      <c r="L228" s="265"/>
      <c r="M228" s="266" t="s">
        <v>19</v>
      </c>
      <c r="N228" s="267" t="s">
        <v>43</v>
      </c>
      <c r="O228" s="87"/>
      <c r="P228" s="216">
        <f>O228*H228</f>
        <v>0</v>
      </c>
      <c r="Q228" s="216">
        <v>0.048300000000000003</v>
      </c>
      <c r="R228" s="216">
        <f>Q228*H228</f>
        <v>0.76362300000000005</v>
      </c>
      <c r="S228" s="216">
        <v>0</v>
      </c>
      <c r="T228" s="21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198</v>
      </c>
      <c r="AT228" s="218" t="s">
        <v>236</v>
      </c>
      <c r="AU228" s="218" t="s">
        <v>82</v>
      </c>
      <c r="AY228" s="20" t="s">
        <v>140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20" t="s">
        <v>80</v>
      </c>
      <c r="BK228" s="219">
        <f>ROUND(I228*H228,2)</f>
        <v>0</v>
      </c>
      <c r="BL228" s="20" t="s">
        <v>147</v>
      </c>
      <c r="BM228" s="218" t="s">
        <v>1312</v>
      </c>
    </row>
    <row r="229" s="14" customFormat="1">
      <c r="A229" s="14"/>
      <c r="B229" s="236"/>
      <c r="C229" s="237"/>
      <c r="D229" s="227" t="s">
        <v>155</v>
      </c>
      <c r="E229" s="237"/>
      <c r="F229" s="239" t="s">
        <v>1313</v>
      </c>
      <c r="G229" s="237"/>
      <c r="H229" s="240">
        <v>15.810000000000001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6" t="s">
        <v>155</v>
      </c>
      <c r="AU229" s="246" t="s">
        <v>82</v>
      </c>
      <c r="AV229" s="14" t="s">
        <v>82</v>
      </c>
      <c r="AW229" s="14" t="s">
        <v>4</v>
      </c>
      <c r="AX229" s="14" t="s">
        <v>80</v>
      </c>
      <c r="AY229" s="246" t="s">
        <v>140</v>
      </c>
    </row>
    <row r="230" s="2" customFormat="1" ht="16.5" customHeight="1">
      <c r="A230" s="41"/>
      <c r="B230" s="42"/>
      <c r="C230" s="258" t="s">
        <v>371</v>
      </c>
      <c r="D230" s="258" t="s">
        <v>236</v>
      </c>
      <c r="E230" s="259" t="s">
        <v>432</v>
      </c>
      <c r="F230" s="260" t="s">
        <v>433</v>
      </c>
      <c r="G230" s="261" t="s">
        <v>172</v>
      </c>
      <c r="H230" s="262">
        <v>2.04</v>
      </c>
      <c r="I230" s="263"/>
      <c r="J230" s="264">
        <f>ROUND(I230*H230,2)</f>
        <v>0</v>
      </c>
      <c r="K230" s="260" t="s">
        <v>146</v>
      </c>
      <c r="L230" s="265"/>
      <c r="M230" s="266" t="s">
        <v>19</v>
      </c>
      <c r="N230" s="267" t="s">
        <v>43</v>
      </c>
      <c r="O230" s="87"/>
      <c r="P230" s="216">
        <f>O230*H230</f>
        <v>0</v>
      </c>
      <c r="Q230" s="216">
        <v>0.065670000000000006</v>
      </c>
      <c r="R230" s="216">
        <f>Q230*H230</f>
        <v>0.13396680000000003</v>
      </c>
      <c r="S230" s="216">
        <v>0</v>
      </c>
      <c r="T230" s="21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8" t="s">
        <v>198</v>
      </c>
      <c r="AT230" s="218" t="s">
        <v>236</v>
      </c>
      <c r="AU230" s="218" t="s">
        <v>82</v>
      </c>
      <c r="AY230" s="20" t="s">
        <v>140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20" t="s">
        <v>80</v>
      </c>
      <c r="BK230" s="219">
        <f>ROUND(I230*H230,2)</f>
        <v>0</v>
      </c>
      <c r="BL230" s="20" t="s">
        <v>147</v>
      </c>
      <c r="BM230" s="218" t="s">
        <v>1314</v>
      </c>
    </row>
    <row r="231" s="14" customFormat="1">
      <c r="A231" s="14"/>
      <c r="B231" s="236"/>
      <c r="C231" s="237"/>
      <c r="D231" s="227" t="s">
        <v>155</v>
      </c>
      <c r="E231" s="237"/>
      <c r="F231" s="239" t="s">
        <v>435</v>
      </c>
      <c r="G231" s="237"/>
      <c r="H231" s="240">
        <v>2.04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6" t="s">
        <v>155</v>
      </c>
      <c r="AU231" s="246" t="s">
        <v>82</v>
      </c>
      <c r="AV231" s="14" t="s">
        <v>82</v>
      </c>
      <c r="AW231" s="14" t="s">
        <v>4</v>
      </c>
      <c r="AX231" s="14" t="s">
        <v>80</v>
      </c>
      <c r="AY231" s="246" t="s">
        <v>140</v>
      </c>
    </row>
    <row r="232" s="2" customFormat="1" ht="24.15" customHeight="1">
      <c r="A232" s="41"/>
      <c r="B232" s="42"/>
      <c r="C232" s="207" t="s">
        <v>377</v>
      </c>
      <c r="D232" s="207" t="s">
        <v>142</v>
      </c>
      <c r="E232" s="208" t="s">
        <v>437</v>
      </c>
      <c r="F232" s="209" t="s">
        <v>438</v>
      </c>
      <c r="G232" s="210" t="s">
        <v>172</v>
      </c>
      <c r="H232" s="211">
        <v>3.1000000000000001</v>
      </c>
      <c r="I232" s="212"/>
      <c r="J232" s="213">
        <f>ROUND(I232*H232,2)</f>
        <v>0</v>
      </c>
      <c r="K232" s="209" t="s">
        <v>146</v>
      </c>
      <c r="L232" s="47"/>
      <c r="M232" s="214" t="s">
        <v>19</v>
      </c>
      <c r="N232" s="215" t="s">
        <v>43</v>
      </c>
      <c r="O232" s="87"/>
      <c r="P232" s="216">
        <f>O232*H232</f>
        <v>0</v>
      </c>
      <c r="Q232" s="216">
        <v>0.1295</v>
      </c>
      <c r="R232" s="216">
        <f>Q232*H232</f>
        <v>0.40145000000000003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147</v>
      </c>
      <c r="AT232" s="218" t="s">
        <v>142</v>
      </c>
      <c r="AU232" s="218" t="s">
        <v>82</v>
      </c>
      <c r="AY232" s="20" t="s">
        <v>140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80</v>
      </c>
      <c r="BK232" s="219">
        <f>ROUND(I232*H232,2)</f>
        <v>0</v>
      </c>
      <c r="BL232" s="20" t="s">
        <v>147</v>
      </c>
      <c r="BM232" s="218" t="s">
        <v>1315</v>
      </c>
    </row>
    <row r="233" s="2" customFormat="1">
      <c r="A233" s="41"/>
      <c r="B233" s="42"/>
      <c r="C233" s="43"/>
      <c r="D233" s="220" t="s">
        <v>149</v>
      </c>
      <c r="E233" s="43"/>
      <c r="F233" s="221" t="s">
        <v>440</v>
      </c>
      <c r="G233" s="43"/>
      <c r="H233" s="43"/>
      <c r="I233" s="222"/>
      <c r="J233" s="43"/>
      <c r="K233" s="43"/>
      <c r="L233" s="47"/>
      <c r="M233" s="223"/>
      <c r="N233" s="22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149</v>
      </c>
      <c r="AU233" s="20" t="s">
        <v>82</v>
      </c>
    </row>
    <row r="234" s="13" customFormat="1">
      <c r="A234" s="13"/>
      <c r="B234" s="225"/>
      <c r="C234" s="226"/>
      <c r="D234" s="227" t="s">
        <v>155</v>
      </c>
      <c r="E234" s="228" t="s">
        <v>19</v>
      </c>
      <c r="F234" s="229" t="s">
        <v>441</v>
      </c>
      <c r="G234" s="226"/>
      <c r="H234" s="228" t="s">
        <v>19</v>
      </c>
      <c r="I234" s="230"/>
      <c r="J234" s="226"/>
      <c r="K234" s="226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155</v>
      </c>
      <c r="AU234" s="235" t="s">
        <v>82</v>
      </c>
      <c r="AV234" s="13" t="s">
        <v>80</v>
      </c>
      <c r="AW234" s="13" t="s">
        <v>33</v>
      </c>
      <c r="AX234" s="13" t="s">
        <v>72</v>
      </c>
      <c r="AY234" s="235" t="s">
        <v>140</v>
      </c>
    </row>
    <row r="235" s="14" customFormat="1">
      <c r="A235" s="14"/>
      <c r="B235" s="236"/>
      <c r="C235" s="237"/>
      <c r="D235" s="227" t="s">
        <v>155</v>
      </c>
      <c r="E235" s="238" t="s">
        <v>19</v>
      </c>
      <c r="F235" s="239" t="s">
        <v>1316</v>
      </c>
      <c r="G235" s="237"/>
      <c r="H235" s="240">
        <v>3.1000000000000001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6" t="s">
        <v>155</v>
      </c>
      <c r="AU235" s="246" t="s">
        <v>82</v>
      </c>
      <c r="AV235" s="14" t="s">
        <v>82</v>
      </c>
      <c r="AW235" s="14" t="s">
        <v>33</v>
      </c>
      <c r="AX235" s="14" t="s">
        <v>80</v>
      </c>
      <c r="AY235" s="246" t="s">
        <v>140</v>
      </c>
    </row>
    <row r="236" s="2" customFormat="1" ht="16.5" customHeight="1">
      <c r="A236" s="41"/>
      <c r="B236" s="42"/>
      <c r="C236" s="258" t="s">
        <v>383</v>
      </c>
      <c r="D236" s="258" t="s">
        <v>236</v>
      </c>
      <c r="E236" s="259" t="s">
        <v>444</v>
      </c>
      <c r="F236" s="260" t="s">
        <v>445</v>
      </c>
      <c r="G236" s="261" t="s">
        <v>172</v>
      </c>
      <c r="H236" s="262">
        <v>3.1619999999999999</v>
      </c>
      <c r="I236" s="263"/>
      <c r="J236" s="264">
        <f>ROUND(I236*H236,2)</f>
        <v>0</v>
      </c>
      <c r="K236" s="260" t="s">
        <v>146</v>
      </c>
      <c r="L236" s="265"/>
      <c r="M236" s="266" t="s">
        <v>19</v>
      </c>
      <c r="N236" s="267" t="s">
        <v>43</v>
      </c>
      <c r="O236" s="87"/>
      <c r="P236" s="216">
        <f>O236*H236</f>
        <v>0</v>
      </c>
      <c r="Q236" s="216">
        <v>0.044999999999999998</v>
      </c>
      <c r="R236" s="216">
        <f>Q236*H236</f>
        <v>0.14229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198</v>
      </c>
      <c r="AT236" s="218" t="s">
        <v>236</v>
      </c>
      <c r="AU236" s="218" t="s">
        <v>82</v>
      </c>
      <c r="AY236" s="20" t="s">
        <v>140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80</v>
      </c>
      <c r="BK236" s="219">
        <f>ROUND(I236*H236,2)</f>
        <v>0</v>
      </c>
      <c r="BL236" s="20" t="s">
        <v>147</v>
      </c>
      <c r="BM236" s="218" t="s">
        <v>1317</v>
      </c>
    </row>
    <row r="237" s="14" customFormat="1">
      <c r="A237" s="14"/>
      <c r="B237" s="236"/>
      <c r="C237" s="237"/>
      <c r="D237" s="227" t="s">
        <v>155</v>
      </c>
      <c r="E237" s="237"/>
      <c r="F237" s="239" t="s">
        <v>1318</v>
      </c>
      <c r="G237" s="237"/>
      <c r="H237" s="240">
        <v>3.1619999999999999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6" t="s">
        <v>155</v>
      </c>
      <c r="AU237" s="246" t="s">
        <v>82</v>
      </c>
      <c r="AV237" s="14" t="s">
        <v>82</v>
      </c>
      <c r="AW237" s="14" t="s">
        <v>4</v>
      </c>
      <c r="AX237" s="14" t="s">
        <v>80</v>
      </c>
      <c r="AY237" s="246" t="s">
        <v>140</v>
      </c>
    </row>
    <row r="238" s="2" customFormat="1" ht="24.15" customHeight="1">
      <c r="A238" s="41"/>
      <c r="B238" s="42"/>
      <c r="C238" s="207" t="s">
        <v>387</v>
      </c>
      <c r="D238" s="207" t="s">
        <v>142</v>
      </c>
      <c r="E238" s="208" t="s">
        <v>449</v>
      </c>
      <c r="F238" s="209" t="s">
        <v>450</v>
      </c>
      <c r="G238" s="210" t="s">
        <v>172</v>
      </c>
      <c r="H238" s="211">
        <v>18.5</v>
      </c>
      <c r="I238" s="212"/>
      <c r="J238" s="213">
        <f>ROUND(I238*H238,2)</f>
        <v>0</v>
      </c>
      <c r="K238" s="209" t="s">
        <v>146</v>
      </c>
      <c r="L238" s="47"/>
      <c r="M238" s="214" t="s">
        <v>19</v>
      </c>
      <c r="N238" s="215" t="s">
        <v>43</v>
      </c>
      <c r="O238" s="87"/>
      <c r="P238" s="216">
        <f>O238*H238</f>
        <v>0</v>
      </c>
      <c r="Q238" s="216">
        <v>0.00017000000000000001</v>
      </c>
      <c r="R238" s="216">
        <f>Q238*H238</f>
        <v>0.0031450000000000002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147</v>
      </c>
      <c r="AT238" s="218" t="s">
        <v>142</v>
      </c>
      <c r="AU238" s="218" t="s">
        <v>82</v>
      </c>
      <c r="AY238" s="20" t="s">
        <v>140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80</v>
      </c>
      <c r="BK238" s="219">
        <f>ROUND(I238*H238,2)</f>
        <v>0</v>
      </c>
      <c r="BL238" s="20" t="s">
        <v>147</v>
      </c>
      <c r="BM238" s="218" t="s">
        <v>1319</v>
      </c>
    </row>
    <row r="239" s="2" customFormat="1">
      <c r="A239" s="41"/>
      <c r="B239" s="42"/>
      <c r="C239" s="43"/>
      <c r="D239" s="220" t="s">
        <v>149</v>
      </c>
      <c r="E239" s="43"/>
      <c r="F239" s="221" t="s">
        <v>452</v>
      </c>
      <c r="G239" s="43"/>
      <c r="H239" s="43"/>
      <c r="I239" s="222"/>
      <c r="J239" s="43"/>
      <c r="K239" s="43"/>
      <c r="L239" s="47"/>
      <c r="M239" s="223"/>
      <c r="N239" s="22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149</v>
      </c>
      <c r="AU239" s="20" t="s">
        <v>82</v>
      </c>
    </row>
    <row r="240" s="2" customFormat="1" ht="16.5" customHeight="1">
      <c r="A240" s="41"/>
      <c r="B240" s="42"/>
      <c r="C240" s="207" t="s">
        <v>391</v>
      </c>
      <c r="D240" s="207" t="s">
        <v>142</v>
      </c>
      <c r="E240" s="208" t="s">
        <v>454</v>
      </c>
      <c r="F240" s="209" t="s">
        <v>455</v>
      </c>
      <c r="G240" s="210" t="s">
        <v>145</v>
      </c>
      <c r="H240" s="211">
        <v>23.5</v>
      </c>
      <c r="I240" s="212"/>
      <c r="J240" s="213">
        <f>ROUND(I240*H240,2)</f>
        <v>0</v>
      </c>
      <c r="K240" s="209" t="s">
        <v>146</v>
      </c>
      <c r="L240" s="47"/>
      <c r="M240" s="214" t="s">
        <v>19</v>
      </c>
      <c r="N240" s="215" t="s">
        <v>43</v>
      </c>
      <c r="O240" s="87"/>
      <c r="P240" s="216">
        <f>O240*H240</f>
        <v>0</v>
      </c>
      <c r="Q240" s="216">
        <v>0.00046999999999999999</v>
      </c>
      <c r="R240" s="216">
        <f>Q240*H240</f>
        <v>0.011044999999999999</v>
      </c>
      <c r="S240" s="216">
        <v>0</v>
      </c>
      <c r="T240" s="21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8" t="s">
        <v>147</v>
      </c>
      <c r="AT240" s="218" t="s">
        <v>142</v>
      </c>
      <c r="AU240" s="218" t="s">
        <v>82</v>
      </c>
      <c r="AY240" s="20" t="s">
        <v>140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20" t="s">
        <v>80</v>
      </c>
      <c r="BK240" s="219">
        <f>ROUND(I240*H240,2)</f>
        <v>0</v>
      </c>
      <c r="BL240" s="20" t="s">
        <v>147</v>
      </c>
      <c r="BM240" s="218" t="s">
        <v>1320</v>
      </c>
    </row>
    <row r="241" s="2" customFormat="1">
      <c r="A241" s="41"/>
      <c r="B241" s="42"/>
      <c r="C241" s="43"/>
      <c r="D241" s="220" t="s">
        <v>149</v>
      </c>
      <c r="E241" s="43"/>
      <c r="F241" s="221" t="s">
        <v>457</v>
      </c>
      <c r="G241" s="43"/>
      <c r="H241" s="43"/>
      <c r="I241" s="222"/>
      <c r="J241" s="43"/>
      <c r="K241" s="43"/>
      <c r="L241" s="47"/>
      <c r="M241" s="223"/>
      <c r="N241" s="224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149</v>
      </c>
      <c r="AU241" s="20" t="s">
        <v>82</v>
      </c>
    </row>
    <row r="242" s="13" customFormat="1">
      <c r="A242" s="13"/>
      <c r="B242" s="225"/>
      <c r="C242" s="226"/>
      <c r="D242" s="227" t="s">
        <v>155</v>
      </c>
      <c r="E242" s="228" t="s">
        <v>19</v>
      </c>
      <c r="F242" s="229" t="s">
        <v>190</v>
      </c>
      <c r="G242" s="226"/>
      <c r="H242" s="228" t="s">
        <v>19</v>
      </c>
      <c r="I242" s="230"/>
      <c r="J242" s="226"/>
      <c r="K242" s="226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155</v>
      </c>
      <c r="AU242" s="235" t="s">
        <v>82</v>
      </c>
      <c r="AV242" s="13" t="s">
        <v>80</v>
      </c>
      <c r="AW242" s="13" t="s">
        <v>33</v>
      </c>
      <c r="AX242" s="13" t="s">
        <v>72</v>
      </c>
      <c r="AY242" s="235" t="s">
        <v>140</v>
      </c>
    </row>
    <row r="243" s="14" customFormat="1">
      <c r="A243" s="14"/>
      <c r="B243" s="236"/>
      <c r="C243" s="237"/>
      <c r="D243" s="227" t="s">
        <v>155</v>
      </c>
      <c r="E243" s="238" t="s">
        <v>19</v>
      </c>
      <c r="F243" s="239" t="s">
        <v>1291</v>
      </c>
      <c r="G243" s="237"/>
      <c r="H243" s="240">
        <v>23.5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6" t="s">
        <v>155</v>
      </c>
      <c r="AU243" s="246" t="s">
        <v>82</v>
      </c>
      <c r="AV243" s="14" t="s">
        <v>82</v>
      </c>
      <c r="AW243" s="14" t="s">
        <v>33</v>
      </c>
      <c r="AX243" s="14" t="s">
        <v>80</v>
      </c>
      <c r="AY243" s="246" t="s">
        <v>140</v>
      </c>
    </row>
    <row r="244" s="2" customFormat="1" ht="16.5" customHeight="1">
      <c r="A244" s="41"/>
      <c r="B244" s="42"/>
      <c r="C244" s="207" t="s">
        <v>396</v>
      </c>
      <c r="D244" s="207" t="s">
        <v>142</v>
      </c>
      <c r="E244" s="208" t="s">
        <v>460</v>
      </c>
      <c r="F244" s="209" t="s">
        <v>461</v>
      </c>
      <c r="G244" s="210" t="s">
        <v>172</v>
      </c>
      <c r="H244" s="211">
        <v>18.5</v>
      </c>
      <c r="I244" s="212"/>
      <c r="J244" s="213">
        <f>ROUND(I244*H244,2)</f>
        <v>0</v>
      </c>
      <c r="K244" s="209" t="s">
        <v>146</v>
      </c>
      <c r="L244" s="47"/>
      <c r="M244" s="214" t="s">
        <v>19</v>
      </c>
      <c r="N244" s="215" t="s">
        <v>43</v>
      </c>
      <c r="O244" s="87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147</v>
      </c>
      <c r="AT244" s="218" t="s">
        <v>142</v>
      </c>
      <c r="AU244" s="218" t="s">
        <v>82</v>
      </c>
      <c r="AY244" s="20" t="s">
        <v>140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80</v>
      </c>
      <c r="BK244" s="219">
        <f>ROUND(I244*H244,2)</f>
        <v>0</v>
      </c>
      <c r="BL244" s="20" t="s">
        <v>147</v>
      </c>
      <c r="BM244" s="218" t="s">
        <v>1321</v>
      </c>
    </row>
    <row r="245" s="2" customFormat="1">
      <c r="A245" s="41"/>
      <c r="B245" s="42"/>
      <c r="C245" s="43"/>
      <c r="D245" s="220" t="s">
        <v>149</v>
      </c>
      <c r="E245" s="43"/>
      <c r="F245" s="221" t="s">
        <v>463</v>
      </c>
      <c r="G245" s="43"/>
      <c r="H245" s="43"/>
      <c r="I245" s="222"/>
      <c r="J245" s="43"/>
      <c r="K245" s="43"/>
      <c r="L245" s="47"/>
      <c r="M245" s="223"/>
      <c r="N245" s="224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149</v>
      </c>
      <c r="AU245" s="20" t="s">
        <v>82</v>
      </c>
    </row>
    <row r="246" s="14" customFormat="1">
      <c r="A246" s="14"/>
      <c r="B246" s="236"/>
      <c r="C246" s="237"/>
      <c r="D246" s="227" t="s">
        <v>155</v>
      </c>
      <c r="E246" s="238" t="s">
        <v>19</v>
      </c>
      <c r="F246" s="239" t="s">
        <v>1322</v>
      </c>
      <c r="G246" s="237"/>
      <c r="H246" s="240">
        <v>18.5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6" t="s">
        <v>155</v>
      </c>
      <c r="AU246" s="246" t="s">
        <v>82</v>
      </c>
      <c r="AV246" s="14" t="s">
        <v>82</v>
      </c>
      <c r="AW246" s="14" t="s">
        <v>33</v>
      </c>
      <c r="AX246" s="14" t="s">
        <v>80</v>
      </c>
      <c r="AY246" s="246" t="s">
        <v>140</v>
      </c>
    </row>
    <row r="247" s="2" customFormat="1" ht="16.5" customHeight="1">
      <c r="A247" s="41"/>
      <c r="B247" s="42"/>
      <c r="C247" s="207" t="s">
        <v>400</v>
      </c>
      <c r="D247" s="207" t="s">
        <v>142</v>
      </c>
      <c r="E247" s="208" t="s">
        <v>1079</v>
      </c>
      <c r="F247" s="209" t="s">
        <v>466</v>
      </c>
      <c r="G247" s="210" t="s">
        <v>467</v>
      </c>
      <c r="H247" s="211">
        <v>1</v>
      </c>
      <c r="I247" s="212"/>
      <c r="J247" s="213">
        <f>ROUND(I247*H247,2)</f>
        <v>0</v>
      </c>
      <c r="K247" s="209" t="s">
        <v>19</v>
      </c>
      <c r="L247" s="47"/>
      <c r="M247" s="214" t="s">
        <v>19</v>
      </c>
      <c r="N247" s="215" t="s">
        <v>43</v>
      </c>
      <c r="O247" s="87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147</v>
      </c>
      <c r="AT247" s="218" t="s">
        <v>142</v>
      </c>
      <c r="AU247" s="218" t="s">
        <v>82</v>
      </c>
      <c r="AY247" s="20" t="s">
        <v>140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20" t="s">
        <v>80</v>
      </c>
      <c r="BK247" s="219">
        <f>ROUND(I247*H247,2)</f>
        <v>0</v>
      </c>
      <c r="BL247" s="20" t="s">
        <v>147</v>
      </c>
      <c r="BM247" s="218" t="s">
        <v>1323</v>
      </c>
    </row>
    <row r="248" s="13" customFormat="1">
      <c r="A248" s="13"/>
      <c r="B248" s="225"/>
      <c r="C248" s="226"/>
      <c r="D248" s="227" t="s">
        <v>155</v>
      </c>
      <c r="E248" s="228" t="s">
        <v>19</v>
      </c>
      <c r="F248" s="229" t="s">
        <v>469</v>
      </c>
      <c r="G248" s="226"/>
      <c r="H248" s="228" t="s">
        <v>19</v>
      </c>
      <c r="I248" s="230"/>
      <c r="J248" s="226"/>
      <c r="K248" s="226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155</v>
      </c>
      <c r="AU248" s="235" t="s">
        <v>82</v>
      </c>
      <c r="AV248" s="13" t="s">
        <v>80</v>
      </c>
      <c r="AW248" s="13" t="s">
        <v>33</v>
      </c>
      <c r="AX248" s="13" t="s">
        <v>72</v>
      </c>
      <c r="AY248" s="235" t="s">
        <v>140</v>
      </c>
    </row>
    <row r="249" s="13" customFormat="1">
      <c r="A249" s="13"/>
      <c r="B249" s="225"/>
      <c r="C249" s="226"/>
      <c r="D249" s="227" t="s">
        <v>155</v>
      </c>
      <c r="E249" s="228" t="s">
        <v>19</v>
      </c>
      <c r="F249" s="229" t="s">
        <v>1081</v>
      </c>
      <c r="G249" s="226"/>
      <c r="H249" s="228" t="s">
        <v>19</v>
      </c>
      <c r="I249" s="230"/>
      <c r="J249" s="226"/>
      <c r="K249" s="226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155</v>
      </c>
      <c r="AU249" s="235" t="s">
        <v>82</v>
      </c>
      <c r="AV249" s="13" t="s">
        <v>80</v>
      </c>
      <c r="AW249" s="13" t="s">
        <v>33</v>
      </c>
      <c r="AX249" s="13" t="s">
        <v>72</v>
      </c>
      <c r="AY249" s="235" t="s">
        <v>140</v>
      </c>
    </row>
    <row r="250" s="14" customFormat="1">
      <c r="A250" s="14"/>
      <c r="B250" s="236"/>
      <c r="C250" s="237"/>
      <c r="D250" s="227" t="s">
        <v>155</v>
      </c>
      <c r="E250" s="238" t="s">
        <v>19</v>
      </c>
      <c r="F250" s="239" t="s">
        <v>80</v>
      </c>
      <c r="G250" s="237"/>
      <c r="H250" s="240">
        <v>1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6" t="s">
        <v>155</v>
      </c>
      <c r="AU250" s="246" t="s">
        <v>82</v>
      </c>
      <c r="AV250" s="14" t="s">
        <v>82</v>
      </c>
      <c r="AW250" s="14" t="s">
        <v>33</v>
      </c>
      <c r="AX250" s="14" t="s">
        <v>80</v>
      </c>
      <c r="AY250" s="246" t="s">
        <v>140</v>
      </c>
    </row>
    <row r="251" s="2" customFormat="1" ht="16.5" customHeight="1">
      <c r="A251" s="41"/>
      <c r="B251" s="42"/>
      <c r="C251" s="258" t="s">
        <v>407</v>
      </c>
      <c r="D251" s="258" t="s">
        <v>236</v>
      </c>
      <c r="E251" s="259" t="s">
        <v>472</v>
      </c>
      <c r="F251" s="260" t="s">
        <v>473</v>
      </c>
      <c r="G251" s="261" t="s">
        <v>380</v>
      </c>
      <c r="H251" s="262">
        <v>1</v>
      </c>
      <c r="I251" s="263"/>
      <c r="J251" s="264">
        <f>ROUND(I251*H251,2)</f>
        <v>0</v>
      </c>
      <c r="K251" s="260" t="s">
        <v>19</v>
      </c>
      <c r="L251" s="265"/>
      <c r="M251" s="266" t="s">
        <v>19</v>
      </c>
      <c r="N251" s="267" t="s">
        <v>43</v>
      </c>
      <c r="O251" s="87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198</v>
      </c>
      <c r="AT251" s="218" t="s">
        <v>236</v>
      </c>
      <c r="AU251" s="218" t="s">
        <v>82</v>
      </c>
      <c r="AY251" s="20" t="s">
        <v>140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80</v>
      </c>
      <c r="BK251" s="219">
        <f>ROUND(I251*H251,2)</f>
        <v>0</v>
      </c>
      <c r="BL251" s="20" t="s">
        <v>147</v>
      </c>
      <c r="BM251" s="218" t="s">
        <v>1324</v>
      </c>
    </row>
    <row r="252" s="2" customFormat="1" ht="16.5" customHeight="1">
      <c r="A252" s="41"/>
      <c r="B252" s="42"/>
      <c r="C252" s="258" t="s">
        <v>412</v>
      </c>
      <c r="D252" s="258" t="s">
        <v>236</v>
      </c>
      <c r="E252" s="259" t="s">
        <v>476</v>
      </c>
      <c r="F252" s="260" t="s">
        <v>477</v>
      </c>
      <c r="G252" s="261" t="s">
        <v>380</v>
      </c>
      <c r="H252" s="262">
        <v>1</v>
      </c>
      <c r="I252" s="263"/>
      <c r="J252" s="264">
        <f>ROUND(I252*H252,2)</f>
        <v>0</v>
      </c>
      <c r="K252" s="260" t="s">
        <v>19</v>
      </c>
      <c r="L252" s="265"/>
      <c r="M252" s="266" t="s">
        <v>19</v>
      </c>
      <c r="N252" s="267" t="s">
        <v>43</v>
      </c>
      <c r="O252" s="87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198</v>
      </c>
      <c r="AT252" s="218" t="s">
        <v>236</v>
      </c>
      <c r="AU252" s="218" t="s">
        <v>82</v>
      </c>
      <c r="AY252" s="20" t="s">
        <v>140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20" t="s">
        <v>80</v>
      </c>
      <c r="BK252" s="219">
        <f>ROUND(I252*H252,2)</f>
        <v>0</v>
      </c>
      <c r="BL252" s="20" t="s">
        <v>147</v>
      </c>
      <c r="BM252" s="218" t="s">
        <v>1325</v>
      </c>
    </row>
    <row r="253" s="2" customFormat="1" ht="16.5" customHeight="1">
      <c r="A253" s="41"/>
      <c r="B253" s="42"/>
      <c r="C253" s="258" t="s">
        <v>421</v>
      </c>
      <c r="D253" s="258" t="s">
        <v>236</v>
      </c>
      <c r="E253" s="259" t="s">
        <v>480</v>
      </c>
      <c r="F253" s="260" t="s">
        <v>481</v>
      </c>
      <c r="G253" s="261" t="s">
        <v>380</v>
      </c>
      <c r="H253" s="262">
        <v>1</v>
      </c>
      <c r="I253" s="263"/>
      <c r="J253" s="264">
        <f>ROUND(I253*H253,2)</f>
        <v>0</v>
      </c>
      <c r="K253" s="260" t="s">
        <v>19</v>
      </c>
      <c r="L253" s="265"/>
      <c r="M253" s="266" t="s">
        <v>19</v>
      </c>
      <c r="N253" s="267" t="s">
        <v>43</v>
      </c>
      <c r="O253" s="87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198</v>
      </c>
      <c r="AT253" s="218" t="s">
        <v>236</v>
      </c>
      <c r="AU253" s="218" t="s">
        <v>82</v>
      </c>
      <c r="AY253" s="20" t="s">
        <v>140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80</v>
      </c>
      <c r="BK253" s="219">
        <f>ROUND(I253*H253,2)</f>
        <v>0</v>
      </c>
      <c r="BL253" s="20" t="s">
        <v>147</v>
      </c>
      <c r="BM253" s="218" t="s">
        <v>1326</v>
      </c>
    </row>
    <row r="254" s="2" customFormat="1" ht="21.75" customHeight="1">
      <c r="A254" s="41"/>
      <c r="B254" s="42"/>
      <c r="C254" s="258" t="s">
        <v>426</v>
      </c>
      <c r="D254" s="258" t="s">
        <v>236</v>
      </c>
      <c r="E254" s="259" t="s">
        <v>484</v>
      </c>
      <c r="F254" s="260" t="s">
        <v>485</v>
      </c>
      <c r="G254" s="261" t="s">
        <v>380</v>
      </c>
      <c r="H254" s="262">
        <v>1</v>
      </c>
      <c r="I254" s="263"/>
      <c r="J254" s="264">
        <f>ROUND(I254*H254,2)</f>
        <v>0</v>
      </c>
      <c r="K254" s="260" t="s">
        <v>19</v>
      </c>
      <c r="L254" s="265"/>
      <c r="M254" s="266" t="s">
        <v>19</v>
      </c>
      <c r="N254" s="267" t="s">
        <v>43</v>
      </c>
      <c r="O254" s="87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198</v>
      </c>
      <c r="AT254" s="218" t="s">
        <v>236</v>
      </c>
      <c r="AU254" s="218" t="s">
        <v>82</v>
      </c>
      <c r="AY254" s="20" t="s">
        <v>140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80</v>
      </c>
      <c r="BK254" s="219">
        <f>ROUND(I254*H254,2)</f>
        <v>0</v>
      </c>
      <c r="BL254" s="20" t="s">
        <v>147</v>
      </c>
      <c r="BM254" s="218" t="s">
        <v>1327</v>
      </c>
    </row>
    <row r="255" s="12" customFormat="1" ht="22.8" customHeight="1">
      <c r="A255" s="12"/>
      <c r="B255" s="191"/>
      <c r="C255" s="192"/>
      <c r="D255" s="193" t="s">
        <v>71</v>
      </c>
      <c r="E255" s="205" t="s">
        <v>487</v>
      </c>
      <c r="F255" s="205" t="s">
        <v>488</v>
      </c>
      <c r="G255" s="192"/>
      <c r="H255" s="192"/>
      <c r="I255" s="195"/>
      <c r="J255" s="206">
        <f>BK255</f>
        <v>0</v>
      </c>
      <c r="K255" s="192"/>
      <c r="L255" s="197"/>
      <c r="M255" s="198"/>
      <c r="N255" s="199"/>
      <c r="O255" s="199"/>
      <c r="P255" s="200">
        <f>SUM(P256:P271)</f>
        <v>0</v>
      </c>
      <c r="Q255" s="199"/>
      <c r="R255" s="200">
        <f>SUM(R256:R271)</f>
        <v>0</v>
      </c>
      <c r="S255" s="199"/>
      <c r="T255" s="201">
        <f>SUM(T256:T271)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2" t="s">
        <v>80</v>
      </c>
      <c r="AT255" s="203" t="s">
        <v>71</v>
      </c>
      <c r="AU255" s="203" t="s">
        <v>80</v>
      </c>
      <c r="AY255" s="202" t="s">
        <v>140</v>
      </c>
      <c r="BK255" s="204">
        <f>SUM(BK256:BK271)</f>
        <v>0</v>
      </c>
    </row>
    <row r="256" s="2" customFormat="1" ht="24.15" customHeight="1">
      <c r="A256" s="41"/>
      <c r="B256" s="42"/>
      <c r="C256" s="207" t="s">
        <v>431</v>
      </c>
      <c r="D256" s="207" t="s">
        <v>142</v>
      </c>
      <c r="E256" s="208" t="s">
        <v>490</v>
      </c>
      <c r="F256" s="209" t="s">
        <v>491</v>
      </c>
      <c r="G256" s="210" t="s">
        <v>239</v>
      </c>
      <c r="H256" s="211">
        <v>55.591000000000001</v>
      </c>
      <c r="I256" s="212"/>
      <c r="J256" s="213">
        <f>ROUND(I256*H256,2)</f>
        <v>0</v>
      </c>
      <c r="K256" s="209" t="s">
        <v>146</v>
      </c>
      <c r="L256" s="47"/>
      <c r="M256" s="214" t="s">
        <v>19</v>
      </c>
      <c r="N256" s="215" t="s">
        <v>43</v>
      </c>
      <c r="O256" s="87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147</v>
      </c>
      <c r="AT256" s="218" t="s">
        <v>142</v>
      </c>
      <c r="AU256" s="218" t="s">
        <v>82</v>
      </c>
      <c r="AY256" s="20" t="s">
        <v>140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20" t="s">
        <v>80</v>
      </c>
      <c r="BK256" s="219">
        <f>ROUND(I256*H256,2)</f>
        <v>0</v>
      </c>
      <c r="BL256" s="20" t="s">
        <v>147</v>
      </c>
      <c r="BM256" s="218" t="s">
        <v>1328</v>
      </c>
    </row>
    <row r="257" s="2" customFormat="1">
      <c r="A257" s="41"/>
      <c r="B257" s="42"/>
      <c r="C257" s="43"/>
      <c r="D257" s="220" t="s">
        <v>149</v>
      </c>
      <c r="E257" s="43"/>
      <c r="F257" s="221" t="s">
        <v>493</v>
      </c>
      <c r="G257" s="43"/>
      <c r="H257" s="43"/>
      <c r="I257" s="222"/>
      <c r="J257" s="43"/>
      <c r="K257" s="43"/>
      <c r="L257" s="47"/>
      <c r="M257" s="223"/>
      <c r="N257" s="22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149</v>
      </c>
      <c r="AU257" s="20" t="s">
        <v>82</v>
      </c>
    </row>
    <row r="258" s="2" customFormat="1" ht="24.15" customHeight="1">
      <c r="A258" s="41"/>
      <c r="B258" s="42"/>
      <c r="C258" s="207" t="s">
        <v>436</v>
      </c>
      <c r="D258" s="207" t="s">
        <v>142</v>
      </c>
      <c r="E258" s="208" t="s">
        <v>495</v>
      </c>
      <c r="F258" s="209" t="s">
        <v>496</v>
      </c>
      <c r="G258" s="210" t="s">
        <v>239</v>
      </c>
      <c r="H258" s="211">
        <v>778.274</v>
      </c>
      <c r="I258" s="212"/>
      <c r="J258" s="213">
        <f>ROUND(I258*H258,2)</f>
        <v>0</v>
      </c>
      <c r="K258" s="209" t="s">
        <v>146</v>
      </c>
      <c r="L258" s="47"/>
      <c r="M258" s="214" t="s">
        <v>19</v>
      </c>
      <c r="N258" s="215" t="s">
        <v>43</v>
      </c>
      <c r="O258" s="87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147</v>
      </c>
      <c r="AT258" s="218" t="s">
        <v>142</v>
      </c>
      <c r="AU258" s="218" t="s">
        <v>82</v>
      </c>
      <c r="AY258" s="20" t="s">
        <v>140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80</v>
      </c>
      <c r="BK258" s="219">
        <f>ROUND(I258*H258,2)</f>
        <v>0</v>
      </c>
      <c r="BL258" s="20" t="s">
        <v>147</v>
      </c>
      <c r="BM258" s="218" t="s">
        <v>1329</v>
      </c>
    </row>
    <row r="259" s="2" customFormat="1">
      <c r="A259" s="41"/>
      <c r="B259" s="42"/>
      <c r="C259" s="43"/>
      <c r="D259" s="220" t="s">
        <v>149</v>
      </c>
      <c r="E259" s="43"/>
      <c r="F259" s="221" t="s">
        <v>498</v>
      </c>
      <c r="G259" s="43"/>
      <c r="H259" s="43"/>
      <c r="I259" s="222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149</v>
      </c>
      <c r="AU259" s="20" t="s">
        <v>82</v>
      </c>
    </row>
    <row r="260" s="14" customFormat="1">
      <c r="A260" s="14"/>
      <c r="B260" s="236"/>
      <c r="C260" s="237"/>
      <c r="D260" s="227" t="s">
        <v>155</v>
      </c>
      <c r="E260" s="238" t="s">
        <v>19</v>
      </c>
      <c r="F260" s="239" t="s">
        <v>1330</v>
      </c>
      <c r="G260" s="237"/>
      <c r="H260" s="240">
        <v>778.274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6" t="s">
        <v>155</v>
      </c>
      <c r="AU260" s="246" t="s">
        <v>82</v>
      </c>
      <c r="AV260" s="14" t="s">
        <v>82</v>
      </c>
      <c r="AW260" s="14" t="s">
        <v>33</v>
      </c>
      <c r="AX260" s="14" t="s">
        <v>80</v>
      </c>
      <c r="AY260" s="246" t="s">
        <v>140</v>
      </c>
    </row>
    <row r="261" s="2" customFormat="1" ht="16.5" customHeight="1">
      <c r="A261" s="41"/>
      <c r="B261" s="42"/>
      <c r="C261" s="207" t="s">
        <v>443</v>
      </c>
      <c r="D261" s="207" t="s">
        <v>142</v>
      </c>
      <c r="E261" s="208" t="s">
        <v>501</v>
      </c>
      <c r="F261" s="209" t="s">
        <v>502</v>
      </c>
      <c r="G261" s="210" t="s">
        <v>239</v>
      </c>
      <c r="H261" s="211">
        <v>55.591000000000001</v>
      </c>
      <c r="I261" s="212"/>
      <c r="J261" s="213">
        <f>ROUND(I261*H261,2)</f>
        <v>0</v>
      </c>
      <c r="K261" s="209" t="s">
        <v>146</v>
      </c>
      <c r="L261" s="47"/>
      <c r="M261" s="214" t="s">
        <v>19</v>
      </c>
      <c r="N261" s="215" t="s">
        <v>43</v>
      </c>
      <c r="O261" s="87"/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8" t="s">
        <v>147</v>
      </c>
      <c r="AT261" s="218" t="s">
        <v>142</v>
      </c>
      <c r="AU261" s="218" t="s">
        <v>82</v>
      </c>
      <c r="AY261" s="20" t="s">
        <v>140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20" t="s">
        <v>80</v>
      </c>
      <c r="BK261" s="219">
        <f>ROUND(I261*H261,2)</f>
        <v>0</v>
      </c>
      <c r="BL261" s="20" t="s">
        <v>147</v>
      </c>
      <c r="BM261" s="218" t="s">
        <v>1331</v>
      </c>
    </row>
    <row r="262" s="2" customFormat="1">
      <c r="A262" s="41"/>
      <c r="B262" s="42"/>
      <c r="C262" s="43"/>
      <c r="D262" s="220" t="s">
        <v>149</v>
      </c>
      <c r="E262" s="43"/>
      <c r="F262" s="221" t="s">
        <v>504</v>
      </c>
      <c r="G262" s="43"/>
      <c r="H262" s="43"/>
      <c r="I262" s="222"/>
      <c r="J262" s="43"/>
      <c r="K262" s="43"/>
      <c r="L262" s="47"/>
      <c r="M262" s="223"/>
      <c r="N262" s="224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149</v>
      </c>
      <c r="AU262" s="20" t="s">
        <v>82</v>
      </c>
    </row>
    <row r="263" s="2" customFormat="1" ht="24.15" customHeight="1">
      <c r="A263" s="41"/>
      <c r="B263" s="42"/>
      <c r="C263" s="207" t="s">
        <v>448</v>
      </c>
      <c r="D263" s="207" t="s">
        <v>142</v>
      </c>
      <c r="E263" s="208" t="s">
        <v>506</v>
      </c>
      <c r="F263" s="209" t="s">
        <v>507</v>
      </c>
      <c r="G263" s="210" t="s">
        <v>239</v>
      </c>
      <c r="H263" s="211">
        <v>27</v>
      </c>
      <c r="I263" s="212"/>
      <c r="J263" s="213">
        <f>ROUND(I263*H263,2)</f>
        <v>0</v>
      </c>
      <c r="K263" s="209" t="s">
        <v>146</v>
      </c>
      <c r="L263" s="47"/>
      <c r="M263" s="214" t="s">
        <v>19</v>
      </c>
      <c r="N263" s="215" t="s">
        <v>43</v>
      </c>
      <c r="O263" s="87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147</v>
      </c>
      <c r="AT263" s="218" t="s">
        <v>142</v>
      </c>
      <c r="AU263" s="218" t="s">
        <v>82</v>
      </c>
      <c r="AY263" s="20" t="s">
        <v>140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0" t="s">
        <v>80</v>
      </c>
      <c r="BK263" s="219">
        <f>ROUND(I263*H263,2)</f>
        <v>0</v>
      </c>
      <c r="BL263" s="20" t="s">
        <v>147</v>
      </c>
      <c r="BM263" s="218" t="s">
        <v>1332</v>
      </c>
    </row>
    <row r="264" s="2" customFormat="1">
      <c r="A264" s="41"/>
      <c r="B264" s="42"/>
      <c r="C264" s="43"/>
      <c r="D264" s="220" t="s">
        <v>149</v>
      </c>
      <c r="E264" s="43"/>
      <c r="F264" s="221" t="s">
        <v>509</v>
      </c>
      <c r="G264" s="43"/>
      <c r="H264" s="43"/>
      <c r="I264" s="222"/>
      <c r="J264" s="43"/>
      <c r="K264" s="43"/>
      <c r="L264" s="47"/>
      <c r="M264" s="223"/>
      <c r="N264" s="224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149</v>
      </c>
      <c r="AU264" s="20" t="s">
        <v>82</v>
      </c>
    </row>
    <row r="265" s="14" customFormat="1">
      <c r="A265" s="14"/>
      <c r="B265" s="236"/>
      <c r="C265" s="237"/>
      <c r="D265" s="227" t="s">
        <v>155</v>
      </c>
      <c r="E265" s="238" t="s">
        <v>19</v>
      </c>
      <c r="F265" s="239" t="s">
        <v>1333</v>
      </c>
      <c r="G265" s="237"/>
      <c r="H265" s="240">
        <v>27</v>
      </c>
      <c r="I265" s="241"/>
      <c r="J265" s="237"/>
      <c r="K265" s="237"/>
      <c r="L265" s="242"/>
      <c r="M265" s="243"/>
      <c r="N265" s="244"/>
      <c r="O265" s="244"/>
      <c r="P265" s="244"/>
      <c r="Q265" s="244"/>
      <c r="R265" s="244"/>
      <c r="S265" s="244"/>
      <c r="T265" s="24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6" t="s">
        <v>155</v>
      </c>
      <c r="AU265" s="246" t="s">
        <v>82</v>
      </c>
      <c r="AV265" s="14" t="s">
        <v>82</v>
      </c>
      <c r="AW265" s="14" t="s">
        <v>33</v>
      </c>
      <c r="AX265" s="14" t="s">
        <v>80</v>
      </c>
      <c r="AY265" s="246" t="s">
        <v>140</v>
      </c>
    </row>
    <row r="266" s="2" customFormat="1" ht="24.15" customHeight="1">
      <c r="A266" s="41"/>
      <c r="B266" s="42"/>
      <c r="C266" s="207" t="s">
        <v>453</v>
      </c>
      <c r="D266" s="207" t="s">
        <v>142</v>
      </c>
      <c r="E266" s="208" t="s">
        <v>512</v>
      </c>
      <c r="F266" s="209" t="s">
        <v>245</v>
      </c>
      <c r="G266" s="210" t="s">
        <v>239</v>
      </c>
      <c r="H266" s="211">
        <v>16.640999999999998</v>
      </c>
      <c r="I266" s="212"/>
      <c r="J266" s="213">
        <f>ROUND(I266*H266,2)</f>
        <v>0</v>
      </c>
      <c r="K266" s="209" t="s">
        <v>146</v>
      </c>
      <c r="L266" s="47"/>
      <c r="M266" s="214" t="s">
        <v>19</v>
      </c>
      <c r="N266" s="215" t="s">
        <v>43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147</v>
      </c>
      <c r="AT266" s="218" t="s">
        <v>142</v>
      </c>
      <c r="AU266" s="218" t="s">
        <v>82</v>
      </c>
      <c r="AY266" s="20" t="s">
        <v>140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80</v>
      </c>
      <c r="BK266" s="219">
        <f>ROUND(I266*H266,2)</f>
        <v>0</v>
      </c>
      <c r="BL266" s="20" t="s">
        <v>147</v>
      </c>
      <c r="BM266" s="218" t="s">
        <v>1334</v>
      </c>
    </row>
    <row r="267" s="2" customFormat="1">
      <c r="A267" s="41"/>
      <c r="B267" s="42"/>
      <c r="C267" s="43"/>
      <c r="D267" s="220" t="s">
        <v>149</v>
      </c>
      <c r="E267" s="43"/>
      <c r="F267" s="221" t="s">
        <v>514</v>
      </c>
      <c r="G267" s="43"/>
      <c r="H267" s="43"/>
      <c r="I267" s="222"/>
      <c r="J267" s="43"/>
      <c r="K267" s="43"/>
      <c r="L267" s="47"/>
      <c r="M267" s="223"/>
      <c r="N267" s="22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149</v>
      </c>
      <c r="AU267" s="20" t="s">
        <v>82</v>
      </c>
    </row>
    <row r="268" s="14" customFormat="1">
      <c r="A268" s="14"/>
      <c r="B268" s="236"/>
      <c r="C268" s="237"/>
      <c r="D268" s="227" t="s">
        <v>155</v>
      </c>
      <c r="E268" s="238" t="s">
        <v>19</v>
      </c>
      <c r="F268" s="239" t="s">
        <v>1335</v>
      </c>
      <c r="G268" s="237"/>
      <c r="H268" s="240">
        <v>16.640999999999998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6" t="s">
        <v>155</v>
      </c>
      <c r="AU268" s="246" t="s">
        <v>82</v>
      </c>
      <c r="AV268" s="14" t="s">
        <v>82</v>
      </c>
      <c r="AW268" s="14" t="s">
        <v>33</v>
      </c>
      <c r="AX268" s="14" t="s">
        <v>80</v>
      </c>
      <c r="AY268" s="246" t="s">
        <v>140</v>
      </c>
    </row>
    <row r="269" s="2" customFormat="1" ht="24.15" customHeight="1">
      <c r="A269" s="41"/>
      <c r="B269" s="42"/>
      <c r="C269" s="207" t="s">
        <v>459</v>
      </c>
      <c r="D269" s="207" t="s">
        <v>142</v>
      </c>
      <c r="E269" s="208" t="s">
        <v>517</v>
      </c>
      <c r="F269" s="209" t="s">
        <v>518</v>
      </c>
      <c r="G269" s="210" t="s">
        <v>239</v>
      </c>
      <c r="H269" s="211">
        <v>11.951000000000001</v>
      </c>
      <c r="I269" s="212"/>
      <c r="J269" s="213">
        <f>ROUND(I269*H269,2)</f>
        <v>0</v>
      </c>
      <c r="K269" s="209" t="s">
        <v>146</v>
      </c>
      <c r="L269" s="47"/>
      <c r="M269" s="214" t="s">
        <v>19</v>
      </c>
      <c r="N269" s="215" t="s">
        <v>43</v>
      </c>
      <c r="O269" s="87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147</v>
      </c>
      <c r="AT269" s="218" t="s">
        <v>142</v>
      </c>
      <c r="AU269" s="218" t="s">
        <v>82</v>
      </c>
      <c r="AY269" s="20" t="s">
        <v>140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80</v>
      </c>
      <c r="BK269" s="219">
        <f>ROUND(I269*H269,2)</f>
        <v>0</v>
      </c>
      <c r="BL269" s="20" t="s">
        <v>147</v>
      </c>
      <c r="BM269" s="218" t="s">
        <v>1336</v>
      </c>
    </row>
    <row r="270" s="2" customFormat="1">
      <c r="A270" s="41"/>
      <c r="B270" s="42"/>
      <c r="C270" s="43"/>
      <c r="D270" s="220" t="s">
        <v>149</v>
      </c>
      <c r="E270" s="43"/>
      <c r="F270" s="221" t="s">
        <v>520</v>
      </c>
      <c r="G270" s="43"/>
      <c r="H270" s="43"/>
      <c r="I270" s="222"/>
      <c r="J270" s="43"/>
      <c r="K270" s="43"/>
      <c r="L270" s="47"/>
      <c r="M270" s="223"/>
      <c r="N270" s="22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149</v>
      </c>
      <c r="AU270" s="20" t="s">
        <v>82</v>
      </c>
    </row>
    <row r="271" s="14" customFormat="1">
      <c r="A271" s="14"/>
      <c r="B271" s="236"/>
      <c r="C271" s="237"/>
      <c r="D271" s="227" t="s">
        <v>155</v>
      </c>
      <c r="E271" s="238" t="s">
        <v>19</v>
      </c>
      <c r="F271" s="239" t="s">
        <v>1337</v>
      </c>
      <c r="G271" s="237"/>
      <c r="H271" s="240">
        <v>11.951000000000001</v>
      </c>
      <c r="I271" s="241"/>
      <c r="J271" s="237"/>
      <c r="K271" s="237"/>
      <c r="L271" s="242"/>
      <c r="M271" s="243"/>
      <c r="N271" s="244"/>
      <c r="O271" s="244"/>
      <c r="P271" s="244"/>
      <c r="Q271" s="244"/>
      <c r="R271" s="244"/>
      <c r="S271" s="244"/>
      <c r="T271" s="24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6" t="s">
        <v>155</v>
      </c>
      <c r="AU271" s="246" t="s">
        <v>82</v>
      </c>
      <c r="AV271" s="14" t="s">
        <v>82</v>
      </c>
      <c r="AW271" s="14" t="s">
        <v>33</v>
      </c>
      <c r="AX271" s="14" t="s">
        <v>80</v>
      </c>
      <c r="AY271" s="246" t="s">
        <v>140</v>
      </c>
    </row>
    <row r="272" s="12" customFormat="1" ht="22.8" customHeight="1">
      <c r="A272" s="12"/>
      <c r="B272" s="191"/>
      <c r="C272" s="192"/>
      <c r="D272" s="193" t="s">
        <v>71</v>
      </c>
      <c r="E272" s="205" t="s">
        <v>522</v>
      </c>
      <c r="F272" s="205" t="s">
        <v>523</v>
      </c>
      <c r="G272" s="192"/>
      <c r="H272" s="192"/>
      <c r="I272" s="195"/>
      <c r="J272" s="206">
        <f>BK272</f>
        <v>0</v>
      </c>
      <c r="K272" s="192"/>
      <c r="L272" s="197"/>
      <c r="M272" s="198"/>
      <c r="N272" s="199"/>
      <c r="O272" s="199"/>
      <c r="P272" s="200">
        <f>SUM(P273:P274)</f>
        <v>0</v>
      </c>
      <c r="Q272" s="199"/>
      <c r="R272" s="200">
        <f>SUM(R273:R274)</f>
        <v>0</v>
      </c>
      <c r="S272" s="199"/>
      <c r="T272" s="201">
        <f>SUM(T273:T274)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2" t="s">
        <v>80</v>
      </c>
      <c r="AT272" s="203" t="s">
        <v>71</v>
      </c>
      <c r="AU272" s="203" t="s">
        <v>80</v>
      </c>
      <c r="AY272" s="202" t="s">
        <v>140</v>
      </c>
      <c r="BK272" s="204">
        <f>SUM(BK273:BK274)</f>
        <v>0</v>
      </c>
    </row>
    <row r="273" s="2" customFormat="1" ht="24.15" customHeight="1">
      <c r="A273" s="41"/>
      <c r="B273" s="42"/>
      <c r="C273" s="207" t="s">
        <v>164</v>
      </c>
      <c r="D273" s="207" t="s">
        <v>142</v>
      </c>
      <c r="E273" s="208" t="s">
        <v>525</v>
      </c>
      <c r="F273" s="209" t="s">
        <v>526</v>
      </c>
      <c r="G273" s="210" t="s">
        <v>239</v>
      </c>
      <c r="H273" s="211">
        <v>126.901</v>
      </c>
      <c r="I273" s="212"/>
      <c r="J273" s="213">
        <f>ROUND(I273*H273,2)</f>
        <v>0</v>
      </c>
      <c r="K273" s="209" t="s">
        <v>146</v>
      </c>
      <c r="L273" s="47"/>
      <c r="M273" s="214" t="s">
        <v>19</v>
      </c>
      <c r="N273" s="215" t="s">
        <v>43</v>
      </c>
      <c r="O273" s="87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147</v>
      </c>
      <c r="AT273" s="218" t="s">
        <v>142</v>
      </c>
      <c r="AU273" s="218" t="s">
        <v>82</v>
      </c>
      <c r="AY273" s="20" t="s">
        <v>140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80</v>
      </c>
      <c r="BK273" s="219">
        <f>ROUND(I273*H273,2)</f>
        <v>0</v>
      </c>
      <c r="BL273" s="20" t="s">
        <v>147</v>
      </c>
      <c r="BM273" s="218" t="s">
        <v>1338</v>
      </c>
    </row>
    <row r="274" s="2" customFormat="1">
      <c r="A274" s="41"/>
      <c r="B274" s="42"/>
      <c r="C274" s="43"/>
      <c r="D274" s="220" t="s">
        <v>149</v>
      </c>
      <c r="E274" s="43"/>
      <c r="F274" s="221" t="s">
        <v>528</v>
      </c>
      <c r="G274" s="43"/>
      <c r="H274" s="43"/>
      <c r="I274" s="222"/>
      <c r="J274" s="43"/>
      <c r="K274" s="43"/>
      <c r="L274" s="47"/>
      <c r="M274" s="223"/>
      <c r="N274" s="22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149</v>
      </c>
      <c r="AU274" s="20" t="s">
        <v>82</v>
      </c>
    </row>
    <row r="275" s="12" customFormat="1" ht="25.92" customHeight="1">
      <c r="A275" s="12"/>
      <c r="B275" s="191"/>
      <c r="C275" s="192"/>
      <c r="D275" s="193" t="s">
        <v>71</v>
      </c>
      <c r="E275" s="194" t="s">
        <v>529</v>
      </c>
      <c r="F275" s="194" t="s">
        <v>530</v>
      </c>
      <c r="G275" s="192"/>
      <c r="H275" s="192"/>
      <c r="I275" s="195"/>
      <c r="J275" s="196">
        <f>BK275</f>
        <v>0</v>
      </c>
      <c r="K275" s="192"/>
      <c r="L275" s="197"/>
      <c r="M275" s="198"/>
      <c r="N275" s="199"/>
      <c r="O275" s="199"/>
      <c r="P275" s="200">
        <f>P276+P284+P292</f>
        <v>0</v>
      </c>
      <c r="Q275" s="199"/>
      <c r="R275" s="200">
        <f>R276+R284+R292</f>
        <v>0</v>
      </c>
      <c r="S275" s="199"/>
      <c r="T275" s="201">
        <f>T276+T284+T292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2" t="s">
        <v>169</v>
      </c>
      <c r="AT275" s="203" t="s">
        <v>71</v>
      </c>
      <c r="AU275" s="203" t="s">
        <v>72</v>
      </c>
      <c r="AY275" s="202" t="s">
        <v>140</v>
      </c>
      <c r="BK275" s="204">
        <f>BK276+BK284+BK292</f>
        <v>0</v>
      </c>
    </row>
    <row r="276" s="12" customFormat="1" ht="22.8" customHeight="1">
      <c r="A276" s="12"/>
      <c r="B276" s="191"/>
      <c r="C276" s="192"/>
      <c r="D276" s="193" t="s">
        <v>71</v>
      </c>
      <c r="E276" s="205" t="s">
        <v>531</v>
      </c>
      <c r="F276" s="205" t="s">
        <v>532</v>
      </c>
      <c r="G276" s="192"/>
      <c r="H276" s="192"/>
      <c r="I276" s="195"/>
      <c r="J276" s="206">
        <f>BK276</f>
        <v>0</v>
      </c>
      <c r="K276" s="192"/>
      <c r="L276" s="197"/>
      <c r="M276" s="198"/>
      <c r="N276" s="199"/>
      <c r="O276" s="199"/>
      <c r="P276" s="200">
        <f>SUM(P277:P283)</f>
        <v>0</v>
      </c>
      <c r="Q276" s="199"/>
      <c r="R276" s="200">
        <f>SUM(R277:R283)</f>
        <v>0</v>
      </c>
      <c r="S276" s="199"/>
      <c r="T276" s="201">
        <f>SUM(T277:T283)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2" t="s">
        <v>169</v>
      </c>
      <c r="AT276" s="203" t="s">
        <v>71</v>
      </c>
      <c r="AU276" s="203" t="s">
        <v>80</v>
      </c>
      <c r="AY276" s="202" t="s">
        <v>140</v>
      </c>
      <c r="BK276" s="204">
        <f>SUM(BK277:BK283)</f>
        <v>0</v>
      </c>
    </row>
    <row r="277" s="2" customFormat="1" ht="16.5" customHeight="1">
      <c r="A277" s="41"/>
      <c r="B277" s="42"/>
      <c r="C277" s="207" t="s">
        <v>471</v>
      </c>
      <c r="D277" s="207" t="s">
        <v>142</v>
      </c>
      <c r="E277" s="208" t="s">
        <v>534</v>
      </c>
      <c r="F277" s="209" t="s">
        <v>535</v>
      </c>
      <c r="G277" s="210" t="s">
        <v>536</v>
      </c>
      <c r="H277" s="211">
        <v>10</v>
      </c>
      <c r="I277" s="212"/>
      <c r="J277" s="213">
        <f>ROUND(I277*H277,2)</f>
        <v>0</v>
      </c>
      <c r="K277" s="209" t="s">
        <v>19</v>
      </c>
      <c r="L277" s="47"/>
      <c r="M277" s="214" t="s">
        <v>19</v>
      </c>
      <c r="N277" s="215" t="s">
        <v>43</v>
      </c>
      <c r="O277" s="87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537</v>
      </c>
      <c r="AT277" s="218" t="s">
        <v>142</v>
      </c>
      <c r="AU277" s="218" t="s">
        <v>82</v>
      </c>
      <c r="AY277" s="20" t="s">
        <v>140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20" t="s">
        <v>80</v>
      </c>
      <c r="BK277" s="219">
        <f>ROUND(I277*H277,2)</f>
        <v>0</v>
      </c>
      <c r="BL277" s="20" t="s">
        <v>537</v>
      </c>
      <c r="BM277" s="218" t="s">
        <v>1339</v>
      </c>
    </row>
    <row r="278" s="13" customFormat="1">
      <c r="A278" s="13"/>
      <c r="B278" s="225"/>
      <c r="C278" s="226"/>
      <c r="D278" s="227" t="s">
        <v>155</v>
      </c>
      <c r="E278" s="228" t="s">
        <v>19</v>
      </c>
      <c r="F278" s="229" t="s">
        <v>539</v>
      </c>
      <c r="G278" s="226"/>
      <c r="H278" s="228" t="s">
        <v>19</v>
      </c>
      <c r="I278" s="230"/>
      <c r="J278" s="226"/>
      <c r="K278" s="226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155</v>
      </c>
      <c r="AU278" s="235" t="s">
        <v>82</v>
      </c>
      <c r="AV278" s="13" t="s">
        <v>80</v>
      </c>
      <c r="AW278" s="13" t="s">
        <v>33</v>
      </c>
      <c r="AX278" s="13" t="s">
        <v>72</v>
      </c>
      <c r="AY278" s="235" t="s">
        <v>140</v>
      </c>
    </row>
    <row r="279" s="14" customFormat="1">
      <c r="A279" s="14"/>
      <c r="B279" s="236"/>
      <c r="C279" s="237"/>
      <c r="D279" s="227" t="s">
        <v>155</v>
      </c>
      <c r="E279" s="238" t="s">
        <v>19</v>
      </c>
      <c r="F279" s="239" t="s">
        <v>211</v>
      </c>
      <c r="G279" s="237"/>
      <c r="H279" s="240">
        <v>10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6" t="s">
        <v>155</v>
      </c>
      <c r="AU279" s="246" t="s">
        <v>82</v>
      </c>
      <c r="AV279" s="14" t="s">
        <v>82</v>
      </c>
      <c r="AW279" s="14" t="s">
        <v>33</v>
      </c>
      <c r="AX279" s="14" t="s">
        <v>80</v>
      </c>
      <c r="AY279" s="246" t="s">
        <v>140</v>
      </c>
    </row>
    <row r="280" s="2" customFormat="1" ht="16.5" customHeight="1">
      <c r="A280" s="41"/>
      <c r="B280" s="42"/>
      <c r="C280" s="207" t="s">
        <v>475</v>
      </c>
      <c r="D280" s="207" t="s">
        <v>142</v>
      </c>
      <c r="E280" s="208" t="s">
        <v>541</v>
      </c>
      <c r="F280" s="209" t="s">
        <v>542</v>
      </c>
      <c r="G280" s="210" t="s">
        <v>536</v>
      </c>
      <c r="H280" s="211">
        <v>10</v>
      </c>
      <c r="I280" s="212"/>
      <c r="J280" s="213">
        <f>ROUND(I280*H280,2)</f>
        <v>0</v>
      </c>
      <c r="K280" s="209" t="s">
        <v>19</v>
      </c>
      <c r="L280" s="47"/>
      <c r="M280" s="214" t="s">
        <v>19</v>
      </c>
      <c r="N280" s="215" t="s">
        <v>43</v>
      </c>
      <c r="O280" s="87"/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8" t="s">
        <v>537</v>
      </c>
      <c r="AT280" s="218" t="s">
        <v>142</v>
      </c>
      <c r="AU280" s="218" t="s">
        <v>82</v>
      </c>
      <c r="AY280" s="20" t="s">
        <v>140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20" t="s">
        <v>80</v>
      </c>
      <c r="BK280" s="219">
        <f>ROUND(I280*H280,2)</f>
        <v>0</v>
      </c>
      <c r="BL280" s="20" t="s">
        <v>537</v>
      </c>
      <c r="BM280" s="218" t="s">
        <v>1340</v>
      </c>
    </row>
    <row r="281" s="2" customFormat="1" ht="16.5" customHeight="1">
      <c r="A281" s="41"/>
      <c r="B281" s="42"/>
      <c r="C281" s="207" t="s">
        <v>479</v>
      </c>
      <c r="D281" s="207" t="s">
        <v>142</v>
      </c>
      <c r="E281" s="208" t="s">
        <v>545</v>
      </c>
      <c r="F281" s="209" t="s">
        <v>546</v>
      </c>
      <c r="G281" s="210" t="s">
        <v>536</v>
      </c>
      <c r="H281" s="211">
        <v>10</v>
      </c>
      <c r="I281" s="212"/>
      <c r="J281" s="213">
        <f>ROUND(I281*H281,2)</f>
        <v>0</v>
      </c>
      <c r="K281" s="209" t="s">
        <v>19</v>
      </c>
      <c r="L281" s="47"/>
      <c r="M281" s="214" t="s">
        <v>19</v>
      </c>
      <c r="N281" s="215" t="s">
        <v>43</v>
      </c>
      <c r="O281" s="87"/>
      <c r="P281" s="216">
        <f>O281*H281</f>
        <v>0</v>
      </c>
      <c r="Q281" s="216">
        <v>0</v>
      </c>
      <c r="R281" s="216">
        <f>Q281*H281</f>
        <v>0</v>
      </c>
      <c r="S281" s="216">
        <v>0</v>
      </c>
      <c r="T281" s="21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8" t="s">
        <v>537</v>
      </c>
      <c r="AT281" s="218" t="s">
        <v>142</v>
      </c>
      <c r="AU281" s="218" t="s">
        <v>82</v>
      </c>
      <c r="AY281" s="20" t="s">
        <v>140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20" t="s">
        <v>80</v>
      </c>
      <c r="BK281" s="219">
        <f>ROUND(I281*H281,2)</f>
        <v>0</v>
      </c>
      <c r="BL281" s="20" t="s">
        <v>537</v>
      </c>
      <c r="BM281" s="218" t="s">
        <v>1341</v>
      </c>
    </row>
    <row r="282" s="13" customFormat="1">
      <c r="A282" s="13"/>
      <c r="B282" s="225"/>
      <c r="C282" s="226"/>
      <c r="D282" s="227" t="s">
        <v>155</v>
      </c>
      <c r="E282" s="228" t="s">
        <v>19</v>
      </c>
      <c r="F282" s="229" t="s">
        <v>548</v>
      </c>
      <c r="G282" s="226"/>
      <c r="H282" s="228" t="s">
        <v>19</v>
      </c>
      <c r="I282" s="230"/>
      <c r="J282" s="226"/>
      <c r="K282" s="226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155</v>
      </c>
      <c r="AU282" s="235" t="s">
        <v>82</v>
      </c>
      <c r="AV282" s="13" t="s">
        <v>80</v>
      </c>
      <c r="AW282" s="13" t="s">
        <v>33</v>
      </c>
      <c r="AX282" s="13" t="s">
        <v>72</v>
      </c>
      <c r="AY282" s="235" t="s">
        <v>140</v>
      </c>
    </row>
    <row r="283" s="14" customFormat="1">
      <c r="A283" s="14"/>
      <c r="B283" s="236"/>
      <c r="C283" s="237"/>
      <c r="D283" s="227" t="s">
        <v>155</v>
      </c>
      <c r="E283" s="238" t="s">
        <v>19</v>
      </c>
      <c r="F283" s="239" t="s">
        <v>211</v>
      </c>
      <c r="G283" s="237"/>
      <c r="H283" s="240">
        <v>10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6" t="s">
        <v>155</v>
      </c>
      <c r="AU283" s="246" t="s">
        <v>82</v>
      </c>
      <c r="AV283" s="14" t="s">
        <v>82</v>
      </c>
      <c r="AW283" s="14" t="s">
        <v>33</v>
      </c>
      <c r="AX283" s="14" t="s">
        <v>80</v>
      </c>
      <c r="AY283" s="246" t="s">
        <v>140</v>
      </c>
    </row>
    <row r="284" s="12" customFormat="1" ht="22.8" customHeight="1">
      <c r="A284" s="12"/>
      <c r="B284" s="191"/>
      <c r="C284" s="192"/>
      <c r="D284" s="193" t="s">
        <v>71</v>
      </c>
      <c r="E284" s="205" t="s">
        <v>549</v>
      </c>
      <c r="F284" s="205" t="s">
        <v>550</v>
      </c>
      <c r="G284" s="192"/>
      <c r="H284" s="192"/>
      <c r="I284" s="195"/>
      <c r="J284" s="206">
        <f>BK284</f>
        <v>0</v>
      </c>
      <c r="K284" s="192"/>
      <c r="L284" s="197"/>
      <c r="M284" s="198"/>
      <c r="N284" s="199"/>
      <c r="O284" s="199"/>
      <c r="P284" s="200">
        <f>SUM(P285:P291)</f>
        <v>0</v>
      </c>
      <c r="Q284" s="199"/>
      <c r="R284" s="200">
        <f>SUM(R285:R291)</f>
        <v>0</v>
      </c>
      <c r="S284" s="199"/>
      <c r="T284" s="201">
        <f>SUM(T285:T291)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2" t="s">
        <v>169</v>
      </c>
      <c r="AT284" s="203" t="s">
        <v>71</v>
      </c>
      <c r="AU284" s="203" t="s">
        <v>80</v>
      </c>
      <c r="AY284" s="202" t="s">
        <v>140</v>
      </c>
      <c r="BK284" s="204">
        <f>SUM(BK285:BK291)</f>
        <v>0</v>
      </c>
    </row>
    <row r="285" s="2" customFormat="1" ht="16.5" customHeight="1">
      <c r="A285" s="41"/>
      <c r="B285" s="42"/>
      <c r="C285" s="207" t="s">
        <v>483</v>
      </c>
      <c r="D285" s="207" t="s">
        <v>142</v>
      </c>
      <c r="E285" s="208" t="s">
        <v>552</v>
      </c>
      <c r="F285" s="209" t="s">
        <v>553</v>
      </c>
      <c r="G285" s="210" t="s">
        <v>467</v>
      </c>
      <c r="H285" s="211">
        <v>1</v>
      </c>
      <c r="I285" s="212"/>
      <c r="J285" s="213">
        <f>ROUND(I285*H285,2)</f>
        <v>0</v>
      </c>
      <c r="K285" s="209" t="s">
        <v>19</v>
      </c>
      <c r="L285" s="47"/>
      <c r="M285" s="214" t="s">
        <v>19</v>
      </c>
      <c r="N285" s="215" t="s">
        <v>43</v>
      </c>
      <c r="O285" s="87"/>
      <c r="P285" s="216">
        <f>O285*H285</f>
        <v>0</v>
      </c>
      <c r="Q285" s="216">
        <v>0</v>
      </c>
      <c r="R285" s="216">
        <f>Q285*H285</f>
        <v>0</v>
      </c>
      <c r="S285" s="216">
        <v>0</v>
      </c>
      <c r="T285" s="21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8" t="s">
        <v>537</v>
      </c>
      <c r="AT285" s="218" t="s">
        <v>142</v>
      </c>
      <c r="AU285" s="218" t="s">
        <v>82</v>
      </c>
      <c r="AY285" s="20" t="s">
        <v>140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20" t="s">
        <v>80</v>
      </c>
      <c r="BK285" s="219">
        <f>ROUND(I285*H285,2)</f>
        <v>0</v>
      </c>
      <c r="BL285" s="20" t="s">
        <v>537</v>
      </c>
      <c r="BM285" s="218" t="s">
        <v>1342</v>
      </c>
    </row>
    <row r="286" s="2" customFormat="1" ht="16.5" customHeight="1">
      <c r="A286" s="41"/>
      <c r="B286" s="42"/>
      <c r="C286" s="207" t="s">
        <v>489</v>
      </c>
      <c r="D286" s="207" t="s">
        <v>142</v>
      </c>
      <c r="E286" s="208" t="s">
        <v>556</v>
      </c>
      <c r="F286" s="209" t="s">
        <v>557</v>
      </c>
      <c r="G286" s="210" t="s">
        <v>558</v>
      </c>
      <c r="H286" s="211">
        <v>1</v>
      </c>
      <c r="I286" s="212"/>
      <c r="J286" s="213">
        <f>ROUND(I286*H286,2)</f>
        <v>0</v>
      </c>
      <c r="K286" s="209" t="s">
        <v>19</v>
      </c>
      <c r="L286" s="47"/>
      <c r="M286" s="214" t="s">
        <v>19</v>
      </c>
      <c r="N286" s="215" t="s">
        <v>43</v>
      </c>
      <c r="O286" s="87"/>
      <c r="P286" s="216">
        <f>O286*H286</f>
        <v>0</v>
      </c>
      <c r="Q286" s="216">
        <v>0</v>
      </c>
      <c r="R286" s="216">
        <f>Q286*H286</f>
        <v>0</v>
      </c>
      <c r="S286" s="216">
        <v>0</v>
      </c>
      <c r="T286" s="21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8" t="s">
        <v>537</v>
      </c>
      <c r="AT286" s="218" t="s">
        <v>142</v>
      </c>
      <c r="AU286" s="218" t="s">
        <v>82</v>
      </c>
      <c r="AY286" s="20" t="s">
        <v>140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20" t="s">
        <v>80</v>
      </c>
      <c r="BK286" s="219">
        <f>ROUND(I286*H286,2)</f>
        <v>0</v>
      </c>
      <c r="BL286" s="20" t="s">
        <v>537</v>
      </c>
      <c r="BM286" s="218" t="s">
        <v>1343</v>
      </c>
    </row>
    <row r="287" s="14" customFormat="1">
      <c r="A287" s="14"/>
      <c r="B287" s="236"/>
      <c r="C287" s="237"/>
      <c r="D287" s="227" t="s">
        <v>155</v>
      </c>
      <c r="E287" s="238" t="s">
        <v>19</v>
      </c>
      <c r="F287" s="239" t="s">
        <v>80</v>
      </c>
      <c r="G287" s="237"/>
      <c r="H287" s="240">
        <v>1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6" t="s">
        <v>155</v>
      </c>
      <c r="AU287" s="246" t="s">
        <v>82</v>
      </c>
      <c r="AV287" s="14" t="s">
        <v>82</v>
      </c>
      <c r="AW287" s="14" t="s">
        <v>33</v>
      </c>
      <c r="AX287" s="14" t="s">
        <v>80</v>
      </c>
      <c r="AY287" s="246" t="s">
        <v>140</v>
      </c>
    </row>
    <row r="288" s="2" customFormat="1" ht="16.5" customHeight="1">
      <c r="A288" s="41"/>
      <c r="B288" s="42"/>
      <c r="C288" s="207" t="s">
        <v>494</v>
      </c>
      <c r="D288" s="207" t="s">
        <v>142</v>
      </c>
      <c r="E288" s="208" t="s">
        <v>561</v>
      </c>
      <c r="F288" s="209" t="s">
        <v>562</v>
      </c>
      <c r="G288" s="210" t="s">
        <v>558</v>
      </c>
      <c r="H288" s="211">
        <v>1</v>
      </c>
      <c r="I288" s="212"/>
      <c r="J288" s="213">
        <f>ROUND(I288*H288,2)</f>
        <v>0</v>
      </c>
      <c r="K288" s="209" t="s">
        <v>19</v>
      </c>
      <c r="L288" s="47"/>
      <c r="M288" s="214" t="s">
        <v>19</v>
      </c>
      <c r="N288" s="215" t="s">
        <v>43</v>
      </c>
      <c r="O288" s="87"/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8" t="s">
        <v>537</v>
      </c>
      <c r="AT288" s="218" t="s">
        <v>142</v>
      </c>
      <c r="AU288" s="218" t="s">
        <v>82</v>
      </c>
      <c r="AY288" s="20" t="s">
        <v>140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20" t="s">
        <v>80</v>
      </c>
      <c r="BK288" s="219">
        <f>ROUND(I288*H288,2)</f>
        <v>0</v>
      </c>
      <c r="BL288" s="20" t="s">
        <v>537</v>
      </c>
      <c r="BM288" s="218" t="s">
        <v>1344</v>
      </c>
    </row>
    <row r="289" s="13" customFormat="1">
      <c r="A289" s="13"/>
      <c r="B289" s="225"/>
      <c r="C289" s="226"/>
      <c r="D289" s="227" t="s">
        <v>155</v>
      </c>
      <c r="E289" s="228" t="s">
        <v>19</v>
      </c>
      <c r="F289" s="229" t="s">
        <v>564</v>
      </c>
      <c r="G289" s="226"/>
      <c r="H289" s="228" t="s">
        <v>19</v>
      </c>
      <c r="I289" s="230"/>
      <c r="J289" s="226"/>
      <c r="K289" s="226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155</v>
      </c>
      <c r="AU289" s="235" t="s">
        <v>82</v>
      </c>
      <c r="AV289" s="13" t="s">
        <v>80</v>
      </c>
      <c r="AW289" s="13" t="s">
        <v>33</v>
      </c>
      <c r="AX289" s="13" t="s">
        <v>72</v>
      </c>
      <c r="AY289" s="235" t="s">
        <v>140</v>
      </c>
    </row>
    <row r="290" s="14" customFormat="1">
      <c r="A290" s="14"/>
      <c r="B290" s="236"/>
      <c r="C290" s="237"/>
      <c r="D290" s="227" t="s">
        <v>155</v>
      </c>
      <c r="E290" s="238" t="s">
        <v>19</v>
      </c>
      <c r="F290" s="239" t="s">
        <v>80</v>
      </c>
      <c r="G290" s="237"/>
      <c r="H290" s="240">
        <v>1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6" t="s">
        <v>155</v>
      </c>
      <c r="AU290" s="246" t="s">
        <v>82</v>
      </c>
      <c r="AV290" s="14" t="s">
        <v>82</v>
      </c>
      <c r="AW290" s="14" t="s">
        <v>33</v>
      </c>
      <c r="AX290" s="14" t="s">
        <v>80</v>
      </c>
      <c r="AY290" s="246" t="s">
        <v>140</v>
      </c>
    </row>
    <row r="291" s="2" customFormat="1" ht="16.5" customHeight="1">
      <c r="A291" s="41"/>
      <c r="B291" s="42"/>
      <c r="C291" s="207" t="s">
        <v>500</v>
      </c>
      <c r="D291" s="207" t="s">
        <v>142</v>
      </c>
      <c r="E291" s="208" t="s">
        <v>566</v>
      </c>
      <c r="F291" s="209" t="s">
        <v>567</v>
      </c>
      <c r="G291" s="210" t="s">
        <v>380</v>
      </c>
      <c r="H291" s="211">
        <v>1</v>
      </c>
      <c r="I291" s="212"/>
      <c r="J291" s="213">
        <f>ROUND(I291*H291,2)</f>
        <v>0</v>
      </c>
      <c r="K291" s="209" t="s">
        <v>19</v>
      </c>
      <c r="L291" s="47"/>
      <c r="M291" s="214" t="s">
        <v>19</v>
      </c>
      <c r="N291" s="215" t="s">
        <v>43</v>
      </c>
      <c r="O291" s="87"/>
      <c r="P291" s="216">
        <f>O291*H291</f>
        <v>0</v>
      </c>
      <c r="Q291" s="216">
        <v>0</v>
      </c>
      <c r="R291" s="216">
        <f>Q291*H291</f>
        <v>0</v>
      </c>
      <c r="S291" s="216">
        <v>0</v>
      </c>
      <c r="T291" s="21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8" t="s">
        <v>537</v>
      </c>
      <c r="AT291" s="218" t="s">
        <v>142</v>
      </c>
      <c r="AU291" s="218" t="s">
        <v>82</v>
      </c>
      <c r="AY291" s="20" t="s">
        <v>140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20" t="s">
        <v>80</v>
      </c>
      <c r="BK291" s="219">
        <f>ROUND(I291*H291,2)</f>
        <v>0</v>
      </c>
      <c r="BL291" s="20" t="s">
        <v>537</v>
      </c>
      <c r="BM291" s="218" t="s">
        <v>1345</v>
      </c>
    </row>
    <row r="292" s="12" customFormat="1" ht="22.8" customHeight="1">
      <c r="A292" s="12"/>
      <c r="B292" s="191"/>
      <c r="C292" s="192"/>
      <c r="D292" s="193" t="s">
        <v>71</v>
      </c>
      <c r="E292" s="205" t="s">
        <v>569</v>
      </c>
      <c r="F292" s="205" t="s">
        <v>570</v>
      </c>
      <c r="G292" s="192"/>
      <c r="H292" s="192"/>
      <c r="I292" s="195"/>
      <c r="J292" s="206">
        <f>BK292</f>
        <v>0</v>
      </c>
      <c r="K292" s="192"/>
      <c r="L292" s="197"/>
      <c r="M292" s="198"/>
      <c r="N292" s="199"/>
      <c r="O292" s="199"/>
      <c r="P292" s="200">
        <f>P293</f>
        <v>0</v>
      </c>
      <c r="Q292" s="199"/>
      <c r="R292" s="200">
        <f>R293</f>
        <v>0</v>
      </c>
      <c r="S292" s="199"/>
      <c r="T292" s="201">
        <f>T293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2" t="s">
        <v>169</v>
      </c>
      <c r="AT292" s="203" t="s">
        <v>71</v>
      </c>
      <c r="AU292" s="203" t="s">
        <v>80</v>
      </c>
      <c r="AY292" s="202" t="s">
        <v>140</v>
      </c>
      <c r="BK292" s="204">
        <f>BK293</f>
        <v>0</v>
      </c>
    </row>
    <row r="293" s="2" customFormat="1" ht="16.5" customHeight="1">
      <c r="A293" s="41"/>
      <c r="B293" s="42"/>
      <c r="C293" s="207" t="s">
        <v>505</v>
      </c>
      <c r="D293" s="207" t="s">
        <v>142</v>
      </c>
      <c r="E293" s="208" t="s">
        <v>572</v>
      </c>
      <c r="F293" s="209" t="s">
        <v>573</v>
      </c>
      <c r="G293" s="210" t="s">
        <v>467</v>
      </c>
      <c r="H293" s="211">
        <v>2</v>
      </c>
      <c r="I293" s="212"/>
      <c r="J293" s="213">
        <f>ROUND(I293*H293,2)</f>
        <v>0</v>
      </c>
      <c r="K293" s="209" t="s">
        <v>19</v>
      </c>
      <c r="L293" s="47"/>
      <c r="M293" s="268" t="s">
        <v>19</v>
      </c>
      <c r="N293" s="269" t="s">
        <v>43</v>
      </c>
      <c r="O293" s="270"/>
      <c r="P293" s="271">
        <f>O293*H293</f>
        <v>0</v>
      </c>
      <c r="Q293" s="271">
        <v>0</v>
      </c>
      <c r="R293" s="271">
        <f>Q293*H293</f>
        <v>0</v>
      </c>
      <c r="S293" s="271">
        <v>0</v>
      </c>
      <c r="T293" s="272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8" t="s">
        <v>537</v>
      </c>
      <c r="AT293" s="218" t="s">
        <v>142</v>
      </c>
      <c r="AU293" s="218" t="s">
        <v>82</v>
      </c>
      <c r="AY293" s="20" t="s">
        <v>140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20" t="s">
        <v>80</v>
      </c>
      <c r="BK293" s="219">
        <f>ROUND(I293*H293,2)</f>
        <v>0</v>
      </c>
      <c r="BL293" s="20" t="s">
        <v>537</v>
      </c>
      <c r="BM293" s="218" t="s">
        <v>1346</v>
      </c>
    </row>
    <row r="294" s="2" customFormat="1" ht="6.96" customHeight="1">
      <c r="A294" s="41"/>
      <c r="B294" s="62"/>
      <c r="C294" s="63"/>
      <c r="D294" s="63"/>
      <c r="E294" s="63"/>
      <c r="F294" s="63"/>
      <c r="G294" s="63"/>
      <c r="H294" s="63"/>
      <c r="I294" s="63"/>
      <c r="J294" s="63"/>
      <c r="K294" s="63"/>
      <c r="L294" s="47"/>
      <c r="M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</row>
  </sheetData>
  <sheetProtection sheet="1" autoFilter="0" formatColumns="0" formatRows="0" objects="1" scenarios="1" spinCount="100000" saltValue="XbBziDF2ynj82SUPDhiiTZC622Mhij2upTv5pPU6kctBYAe7MBhZmt+hOyM4g25+P4yifIPwySalZfUB55cO8Q==" hashValue="ktSKPiWhsqYmqSRYfkbqNiqj5cYq8I2o1BND3jvp7wS+1H6brx6xnWYsinbQvS26OeZxCVJu4d30Ebbs8ebjlQ==" algorithmName="SHA-512" password="CC35"/>
  <autoFilter ref="C89:K29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1/113107323"/>
    <hyperlink ref="F98" r:id="rId2" display="https://podminky.urs.cz/item/CS_URS_2024_01/113107332"/>
    <hyperlink ref="F100" r:id="rId3" display="https://podminky.urs.cz/item/CS_URS_2024_01/113107343"/>
    <hyperlink ref="F104" r:id="rId4" display="https://podminky.urs.cz/item/CS_URS_2024_01/113202111"/>
    <hyperlink ref="F107" r:id="rId5" display="https://podminky.urs.cz/item/CS_URS_2024_01/121112003"/>
    <hyperlink ref="F109" r:id="rId6" display="https://podminky.urs.cz/item/CS_URS_2024_01/122251101"/>
    <hyperlink ref="F119" r:id="rId7" display="https://podminky.urs.cz/item/CS_URS_2024_01/131251102"/>
    <hyperlink ref="F122" r:id="rId8" display="https://podminky.urs.cz/item/CS_URS_2024_01/162751117"/>
    <hyperlink ref="F128" r:id="rId9" display="https://podminky.urs.cz/item/CS_URS_2024_01/162751119"/>
    <hyperlink ref="F131" r:id="rId10" display="https://podminky.urs.cz/item/CS_URS_2024_01/167151101"/>
    <hyperlink ref="F133" r:id="rId11" display="https://podminky.urs.cz/item/CS_URS_2024_01/171151112"/>
    <hyperlink ref="F145" r:id="rId12" display="https://podminky.urs.cz/item/CS_URS_2024_01/171201231"/>
    <hyperlink ref="F148" r:id="rId13" display="https://podminky.urs.cz/item/CS_URS_2024_01/171251201"/>
    <hyperlink ref="F151" r:id="rId14" display="https://podminky.urs.cz/item/CS_URS_2024_01/174111101"/>
    <hyperlink ref="F159" r:id="rId15" display="https://podminky.urs.cz/item/CS_URS_2024_01/181411131"/>
    <hyperlink ref="F164" r:id="rId16" display="https://podminky.urs.cz/item/CS_URS_2024_01/181951112"/>
    <hyperlink ref="F168" r:id="rId17" display="https://podminky.urs.cz/item/CS_URS_2024_01/182303111"/>
    <hyperlink ref="F175" r:id="rId18" display="https://podminky.urs.cz/item/CS_URS_2024_01/271542211"/>
    <hyperlink ref="F178" r:id="rId19" display="https://podminky.urs.cz/item/CS_URS_2024_01/273321411"/>
    <hyperlink ref="F181" r:id="rId20" display="https://podminky.urs.cz/item/CS_URS_2024_01/273362021"/>
    <hyperlink ref="F185" r:id="rId21" display="https://podminky.urs.cz/item/CS_URS_2024_01/564851011"/>
    <hyperlink ref="F189" r:id="rId22" display="https://podminky.urs.cz/item/CS_URS_2024_01/564861011"/>
    <hyperlink ref="F193" r:id="rId23" display="https://podminky.urs.cz/item/CS_URS_2024_01/564871011"/>
    <hyperlink ref="F197" r:id="rId24" display="https://podminky.urs.cz/item/CS_URS_2024_01/565145101"/>
    <hyperlink ref="F201" r:id="rId25" display="https://podminky.urs.cz/item/CS_URS_2024_01/573211108"/>
    <hyperlink ref="F205" r:id="rId26" display="https://podminky.urs.cz/item/CS_URS_2024_01/577134031"/>
    <hyperlink ref="F209" r:id="rId27" display="https://podminky.urs.cz/item/CS_URS_2024_01/596211110"/>
    <hyperlink ref="F216" r:id="rId28" display="https://podminky.urs.cz/item/CS_URS_2024_01/915211116"/>
    <hyperlink ref="F219" r:id="rId29" display="https://podminky.urs.cz/item/CS_URS_2024_01/915611111"/>
    <hyperlink ref="F222" r:id="rId30" display="https://podminky.urs.cz/item/CS_URS_2024_01/916131213"/>
    <hyperlink ref="F233" r:id="rId31" display="https://podminky.urs.cz/item/CS_URS_2024_01/916231213"/>
    <hyperlink ref="F239" r:id="rId32" display="https://podminky.urs.cz/item/CS_URS_2024_01/919122122"/>
    <hyperlink ref="F241" r:id="rId33" display="https://podminky.urs.cz/item/CS_URS_2024_01/919726122"/>
    <hyperlink ref="F245" r:id="rId34" display="https://podminky.urs.cz/item/CS_URS_2024_01/919735113"/>
    <hyperlink ref="F257" r:id="rId35" display="https://podminky.urs.cz/item/CS_URS_2024_01/997221571"/>
    <hyperlink ref="F259" r:id="rId36" display="https://podminky.urs.cz/item/CS_URS_2024_01/997221579"/>
    <hyperlink ref="F262" r:id="rId37" display="https://podminky.urs.cz/item/CS_URS_2024_01/997221612"/>
    <hyperlink ref="F264" r:id="rId38" display="https://podminky.urs.cz/item/CS_URS_2024_01/997221861"/>
    <hyperlink ref="F267" r:id="rId39" display="https://podminky.urs.cz/item/CS_URS_2024_01/997221873"/>
    <hyperlink ref="F270" r:id="rId40" display="https://podminky.urs.cz/item/CS_URS_2024_01/997221875"/>
    <hyperlink ref="F274" r:id="rId41" display="https://podminky.urs.cz/item/CS_URS_2024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2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Polopodzemní kontejnery Březencká IV. etapa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1347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22. 5. 2024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ROUND(J90,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ROUND((SUM(BE90:BE333)),  2)</f>
        <v>0</v>
      </c>
      <c r="G33" s="41"/>
      <c r="H33" s="41"/>
      <c r="I33" s="151">
        <v>0.20999999999999999</v>
      </c>
      <c r="J33" s="150">
        <f>ROUND(((SUM(BE90:BE333))*I33),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ROUND((SUM(BF90:BF333)),  2)</f>
        <v>0</v>
      </c>
      <c r="G34" s="41"/>
      <c r="H34" s="41"/>
      <c r="I34" s="151">
        <v>0.12</v>
      </c>
      <c r="J34" s="150">
        <f>ROUND(((SUM(BF90:BF333))*I34),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ROUND((SUM(BG90:BG333)),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ROUND((SUM(BH90:BH333)),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ROUND((SUM(BI90:BI333)),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Polopodzemní kontejnery Březencká IV. etapa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08 - Lokalita 11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Chomutov</v>
      </c>
      <c r="G52" s="43"/>
      <c r="H52" s="43"/>
      <c r="I52" s="35" t="s">
        <v>23</v>
      </c>
      <c r="J52" s="75" t="str">
        <f>IF(J12="","",J12)</f>
        <v>22. 5. 2024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Chomutov</v>
      </c>
      <c r="G54" s="43"/>
      <c r="H54" s="43"/>
      <c r="I54" s="35" t="s">
        <v>31</v>
      </c>
      <c r="J54" s="39" t="str">
        <f>E21</f>
        <v>KAP Atelier s.r.o.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Jaroslav Kudláček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114</v>
      </c>
      <c r="E60" s="171"/>
      <c r="F60" s="171"/>
      <c r="G60" s="171"/>
      <c r="H60" s="171"/>
      <c r="I60" s="171"/>
      <c r="J60" s="172">
        <f>J91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115</v>
      </c>
      <c r="E61" s="177"/>
      <c r="F61" s="177"/>
      <c r="G61" s="177"/>
      <c r="H61" s="177"/>
      <c r="I61" s="177"/>
      <c r="J61" s="178">
        <f>J92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116</v>
      </c>
      <c r="E62" s="177"/>
      <c r="F62" s="177"/>
      <c r="G62" s="177"/>
      <c r="H62" s="177"/>
      <c r="I62" s="177"/>
      <c r="J62" s="178">
        <f>J194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117</v>
      </c>
      <c r="E63" s="177"/>
      <c r="F63" s="177"/>
      <c r="G63" s="177"/>
      <c r="H63" s="177"/>
      <c r="I63" s="177"/>
      <c r="J63" s="178">
        <f>J204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118</v>
      </c>
      <c r="E64" s="177"/>
      <c r="F64" s="177"/>
      <c r="G64" s="177"/>
      <c r="H64" s="177"/>
      <c r="I64" s="177"/>
      <c r="J64" s="178">
        <f>J246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119</v>
      </c>
      <c r="E65" s="177"/>
      <c r="F65" s="177"/>
      <c r="G65" s="177"/>
      <c r="H65" s="177"/>
      <c r="I65" s="177"/>
      <c r="J65" s="178">
        <f>J295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120</v>
      </c>
      <c r="E66" s="177"/>
      <c r="F66" s="177"/>
      <c r="G66" s="177"/>
      <c r="H66" s="177"/>
      <c r="I66" s="177"/>
      <c r="J66" s="178">
        <f>J312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8"/>
      <c r="C67" s="169"/>
      <c r="D67" s="170" t="s">
        <v>121</v>
      </c>
      <c r="E67" s="171"/>
      <c r="F67" s="171"/>
      <c r="G67" s="171"/>
      <c r="H67" s="171"/>
      <c r="I67" s="171"/>
      <c r="J67" s="172">
        <f>J315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4"/>
      <c r="C68" s="175"/>
      <c r="D68" s="176" t="s">
        <v>122</v>
      </c>
      <c r="E68" s="177"/>
      <c r="F68" s="177"/>
      <c r="G68" s="177"/>
      <c r="H68" s="177"/>
      <c r="I68" s="177"/>
      <c r="J68" s="178">
        <f>J316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123</v>
      </c>
      <c r="E69" s="177"/>
      <c r="F69" s="177"/>
      <c r="G69" s="177"/>
      <c r="H69" s="177"/>
      <c r="I69" s="177"/>
      <c r="J69" s="178">
        <f>J324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124</v>
      </c>
      <c r="E70" s="177"/>
      <c r="F70" s="177"/>
      <c r="G70" s="177"/>
      <c r="H70" s="177"/>
      <c r="I70" s="177"/>
      <c r="J70" s="178">
        <f>J332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125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63" t="str">
        <f>E7</f>
        <v>Polopodzemní kontejnery Březencká IV. etapa</v>
      </c>
      <c r="F80" s="35"/>
      <c r="G80" s="35"/>
      <c r="H80" s="35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108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SO 08 - Lokalita 11</v>
      </c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>Chomutov</v>
      </c>
      <c r="G84" s="43"/>
      <c r="H84" s="43"/>
      <c r="I84" s="35" t="s">
        <v>23</v>
      </c>
      <c r="J84" s="75" t="str">
        <f>IF(J12="","",J12)</f>
        <v>22. 5. 2024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>Statutární město Chomutov</v>
      </c>
      <c r="G86" s="43"/>
      <c r="H86" s="43"/>
      <c r="I86" s="35" t="s">
        <v>31</v>
      </c>
      <c r="J86" s="39" t="str">
        <f>E21</f>
        <v>KAP Atelier s.r.o.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29</v>
      </c>
      <c r="D87" s="43"/>
      <c r="E87" s="43"/>
      <c r="F87" s="30" t="str">
        <f>IF(E18="","",E18)</f>
        <v>Vyplň údaj</v>
      </c>
      <c r="G87" s="43"/>
      <c r="H87" s="43"/>
      <c r="I87" s="35" t="s">
        <v>34</v>
      </c>
      <c r="J87" s="39" t="str">
        <f>E24</f>
        <v>Jaroslav Kudláček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0"/>
      <c r="B89" s="181"/>
      <c r="C89" s="182" t="s">
        <v>126</v>
      </c>
      <c r="D89" s="183" t="s">
        <v>57</v>
      </c>
      <c r="E89" s="183" t="s">
        <v>53</v>
      </c>
      <c r="F89" s="183" t="s">
        <v>54</v>
      </c>
      <c r="G89" s="183" t="s">
        <v>127</v>
      </c>
      <c r="H89" s="183" t="s">
        <v>128</v>
      </c>
      <c r="I89" s="183" t="s">
        <v>129</v>
      </c>
      <c r="J89" s="183" t="s">
        <v>112</v>
      </c>
      <c r="K89" s="184" t="s">
        <v>130</v>
      </c>
      <c r="L89" s="185"/>
      <c r="M89" s="95" t="s">
        <v>19</v>
      </c>
      <c r="N89" s="96" t="s">
        <v>42</v>
      </c>
      <c r="O89" s="96" t="s">
        <v>131</v>
      </c>
      <c r="P89" s="96" t="s">
        <v>132</v>
      </c>
      <c r="Q89" s="96" t="s">
        <v>133</v>
      </c>
      <c r="R89" s="96" t="s">
        <v>134</v>
      </c>
      <c r="S89" s="96" t="s">
        <v>135</v>
      </c>
      <c r="T89" s="97" t="s">
        <v>136</v>
      </c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</row>
    <row r="90" s="2" customFormat="1" ht="22.8" customHeight="1">
      <c r="A90" s="41"/>
      <c r="B90" s="42"/>
      <c r="C90" s="102" t="s">
        <v>137</v>
      </c>
      <c r="D90" s="43"/>
      <c r="E90" s="43"/>
      <c r="F90" s="43"/>
      <c r="G90" s="43"/>
      <c r="H90" s="43"/>
      <c r="I90" s="43"/>
      <c r="J90" s="186">
        <f>BK90</f>
        <v>0</v>
      </c>
      <c r="K90" s="43"/>
      <c r="L90" s="47"/>
      <c r="M90" s="98"/>
      <c r="N90" s="187"/>
      <c r="O90" s="99"/>
      <c r="P90" s="188">
        <f>P91+P315</f>
        <v>0</v>
      </c>
      <c r="Q90" s="99"/>
      <c r="R90" s="188">
        <f>R91+R315</f>
        <v>132.0364166</v>
      </c>
      <c r="S90" s="99"/>
      <c r="T90" s="189">
        <f>T91+T315</f>
        <v>104.53110000000001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71</v>
      </c>
      <c r="AU90" s="20" t="s">
        <v>113</v>
      </c>
      <c r="BK90" s="190">
        <f>BK91+BK315</f>
        <v>0</v>
      </c>
    </row>
    <row r="91" s="12" customFormat="1" ht="25.92" customHeight="1">
      <c r="A91" s="12"/>
      <c r="B91" s="191"/>
      <c r="C91" s="192"/>
      <c r="D91" s="193" t="s">
        <v>71</v>
      </c>
      <c r="E91" s="194" t="s">
        <v>138</v>
      </c>
      <c r="F91" s="194" t="s">
        <v>139</v>
      </c>
      <c r="G91" s="192"/>
      <c r="H91" s="192"/>
      <c r="I91" s="195"/>
      <c r="J91" s="196">
        <f>BK91</f>
        <v>0</v>
      </c>
      <c r="K91" s="192"/>
      <c r="L91" s="197"/>
      <c r="M91" s="198"/>
      <c r="N91" s="199"/>
      <c r="O91" s="199"/>
      <c r="P91" s="200">
        <f>P92+P194+P204+P246+P295+P312</f>
        <v>0</v>
      </c>
      <c r="Q91" s="199"/>
      <c r="R91" s="200">
        <f>R92+R194+R204+R246+R295+R312</f>
        <v>132.0364166</v>
      </c>
      <c r="S91" s="199"/>
      <c r="T91" s="201">
        <f>T92+T194+T204+T246+T295+T312</f>
        <v>104.53110000000001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80</v>
      </c>
      <c r="AT91" s="203" t="s">
        <v>71</v>
      </c>
      <c r="AU91" s="203" t="s">
        <v>72</v>
      </c>
      <c r="AY91" s="202" t="s">
        <v>140</v>
      </c>
      <c r="BK91" s="204">
        <f>BK92+BK194+BK204+BK246+BK295+BK312</f>
        <v>0</v>
      </c>
    </row>
    <row r="92" s="12" customFormat="1" ht="22.8" customHeight="1">
      <c r="A92" s="12"/>
      <c r="B92" s="191"/>
      <c r="C92" s="192"/>
      <c r="D92" s="193" t="s">
        <v>71</v>
      </c>
      <c r="E92" s="205" t="s">
        <v>80</v>
      </c>
      <c r="F92" s="205" t="s">
        <v>141</v>
      </c>
      <c r="G92" s="192"/>
      <c r="H92" s="192"/>
      <c r="I92" s="195"/>
      <c r="J92" s="206">
        <f>BK92</f>
        <v>0</v>
      </c>
      <c r="K92" s="192"/>
      <c r="L92" s="197"/>
      <c r="M92" s="198"/>
      <c r="N92" s="199"/>
      <c r="O92" s="199"/>
      <c r="P92" s="200">
        <f>SUM(P93:P193)</f>
        <v>0</v>
      </c>
      <c r="Q92" s="199"/>
      <c r="R92" s="200">
        <f>SUM(R93:R193)</f>
        <v>92.696150000000003</v>
      </c>
      <c r="S92" s="199"/>
      <c r="T92" s="201">
        <f>SUM(T93:T193)</f>
        <v>104.5271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80</v>
      </c>
      <c r="AT92" s="203" t="s">
        <v>71</v>
      </c>
      <c r="AU92" s="203" t="s">
        <v>80</v>
      </c>
      <c r="AY92" s="202" t="s">
        <v>140</v>
      </c>
      <c r="BK92" s="204">
        <f>SUM(BK93:BK193)</f>
        <v>0</v>
      </c>
    </row>
    <row r="93" s="2" customFormat="1" ht="24.15" customHeight="1">
      <c r="A93" s="41"/>
      <c r="B93" s="42"/>
      <c r="C93" s="207" t="s">
        <v>80</v>
      </c>
      <c r="D93" s="207" t="s">
        <v>142</v>
      </c>
      <c r="E93" s="208" t="s">
        <v>151</v>
      </c>
      <c r="F93" s="209" t="s">
        <v>152</v>
      </c>
      <c r="G93" s="210" t="s">
        <v>145</v>
      </c>
      <c r="H93" s="211">
        <v>9.0999999999999996</v>
      </c>
      <c r="I93" s="212"/>
      <c r="J93" s="213">
        <f>ROUND(I93*H93,2)</f>
        <v>0</v>
      </c>
      <c r="K93" s="209" t="s">
        <v>146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0.316</v>
      </c>
      <c r="T93" s="217">
        <f>S93*H93</f>
        <v>2.8755999999999999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147</v>
      </c>
      <c r="AT93" s="218" t="s">
        <v>142</v>
      </c>
      <c r="AU93" s="218" t="s">
        <v>82</v>
      </c>
      <c r="AY93" s="20" t="s">
        <v>140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80</v>
      </c>
      <c r="BK93" s="219">
        <f>ROUND(I93*H93,2)</f>
        <v>0</v>
      </c>
      <c r="BL93" s="20" t="s">
        <v>147</v>
      </c>
      <c r="BM93" s="218" t="s">
        <v>1348</v>
      </c>
    </row>
    <row r="94" s="2" customFormat="1">
      <c r="A94" s="41"/>
      <c r="B94" s="42"/>
      <c r="C94" s="43"/>
      <c r="D94" s="220" t="s">
        <v>149</v>
      </c>
      <c r="E94" s="43"/>
      <c r="F94" s="221" t="s">
        <v>154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149</v>
      </c>
      <c r="AU94" s="20" t="s">
        <v>82</v>
      </c>
    </row>
    <row r="95" s="13" customFormat="1">
      <c r="A95" s="13"/>
      <c r="B95" s="225"/>
      <c r="C95" s="226"/>
      <c r="D95" s="227" t="s">
        <v>155</v>
      </c>
      <c r="E95" s="228" t="s">
        <v>19</v>
      </c>
      <c r="F95" s="229" t="s">
        <v>156</v>
      </c>
      <c r="G95" s="226"/>
      <c r="H95" s="228" t="s">
        <v>19</v>
      </c>
      <c r="I95" s="230"/>
      <c r="J95" s="226"/>
      <c r="K95" s="226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155</v>
      </c>
      <c r="AU95" s="235" t="s">
        <v>82</v>
      </c>
      <c r="AV95" s="13" t="s">
        <v>80</v>
      </c>
      <c r="AW95" s="13" t="s">
        <v>33</v>
      </c>
      <c r="AX95" s="13" t="s">
        <v>72</v>
      </c>
      <c r="AY95" s="235" t="s">
        <v>140</v>
      </c>
    </row>
    <row r="96" s="14" customFormat="1">
      <c r="A96" s="14"/>
      <c r="B96" s="236"/>
      <c r="C96" s="237"/>
      <c r="D96" s="227" t="s">
        <v>155</v>
      </c>
      <c r="E96" s="238" t="s">
        <v>19</v>
      </c>
      <c r="F96" s="239" t="s">
        <v>1349</v>
      </c>
      <c r="G96" s="237"/>
      <c r="H96" s="240">
        <v>9.0999999999999996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155</v>
      </c>
      <c r="AU96" s="246" t="s">
        <v>82</v>
      </c>
      <c r="AV96" s="14" t="s">
        <v>82</v>
      </c>
      <c r="AW96" s="14" t="s">
        <v>33</v>
      </c>
      <c r="AX96" s="14" t="s">
        <v>80</v>
      </c>
      <c r="AY96" s="246" t="s">
        <v>140</v>
      </c>
    </row>
    <row r="97" s="2" customFormat="1" ht="37.8" customHeight="1">
      <c r="A97" s="41"/>
      <c r="B97" s="42"/>
      <c r="C97" s="207" t="s">
        <v>82</v>
      </c>
      <c r="D97" s="207" t="s">
        <v>142</v>
      </c>
      <c r="E97" s="208" t="s">
        <v>159</v>
      </c>
      <c r="F97" s="209" t="s">
        <v>160</v>
      </c>
      <c r="G97" s="210" t="s">
        <v>145</v>
      </c>
      <c r="H97" s="211">
        <v>86.400000000000006</v>
      </c>
      <c r="I97" s="212"/>
      <c r="J97" s="213">
        <f>ROUND(I97*H97,2)</f>
        <v>0</v>
      </c>
      <c r="K97" s="209" t="s">
        <v>146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0.28999999999999998</v>
      </c>
      <c r="T97" s="217">
        <f>S97*H97</f>
        <v>25.056000000000001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147</v>
      </c>
      <c r="AT97" s="218" t="s">
        <v>142</v>
      </c>
      <c r="AU97" s="218" t="s">
        <v>82</v>
      </c>
      <c r="AY97" s="20" t="s">
        <v>140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80</v>
      </c>
      <c r="BK97" s="219">
        <f>ROUND(I97*H97,2)</f>
        <v>0</v>
      </c>
      <c r="BL97" s="20" t="s">
        <v>147</v>
      </c>
      <c r="BM97" s="218" t="s">
        <v>1350</v>
      </c>
    </row>
    <row r="98" s="2" customFormat="1">
      <c r="A98" s="41"/>
      <c r="B98" s="42"/>
      <c r="C98" s="43"/>
      <c r="D98" s="220" t="s">
        <v>149</v>
      </c>
      <c r="E98" s="43"/>
      <c r="F98" s="221" t="s">
        <v>162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149</v>
      </c>
      <c r="AU98" s="20" t="s">
        <v>82</v>
      </c>
    </row>
    <row r="99" s="13" customFormat="1">
      <c r="A99" s="13"/>
      <c r="B99" s="225"/>
      <c r="C99" s="226"/>
      <c r="D99" s="227" t="s">
        <v>155</v>
      </c>
      <c r="E99" s="228" t="s">
        <v>19</v>
      </c>
      <c r="F99" s="229" t="s">
        <v>1351</v>
      </c>
      <c r="G99" s="226"/>
      <c r="H99" s="228" t="s">
        <v>19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155</v>
      </c>
      <c r="AU99" s="235" t="s">
        <v>82</v>
      </c>
      <c r="AV99" s="13" t="s">
        <v>80</v>
      </c>
      <c r="AW99" s="13" t="s">
        <v>33</v>
      </c>
      <c r="AX99" s="13" t="s">
        <v>72</v>
      </c>
      <c r="AY99" s="235" t="s">
        <v>140</v>
      </c>
    </row>
    <row r="100" s="14" customFormat="1">
      <c r="A100" s="14"/>
      <c r="B100" s="236"/>
      <c r="C100" s="237"/>
      <c r="D100" s="227" t="s">
        <v>155</v>
      </c>
      <c r="E100" s="238" t="s">
        <v>19</v>
      </c>
      <c r="F100" s="239" t="s">
        <v>1352</v>
      </c>
      <c r="G100" s="237"/>
      <c r="H100" s="240">
        <v>86.400000000000006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155</v>
      </c>
      <c r="AU100" s="246" t="s">
        <v>82</v>
      </c>
      <c r="AV100" s="14" t="s">
        <v>82</v>
      </c>
      <c r="AW100" s="14" t="s">
        <v>33</v>
      </c>
      <c r="AX100" s="14" t="s">
        <v>80</v>
      </c>
      <c r="AY100" s="246" t="s">
        <v>140</v>
      </c>
    </row>
    <row r="101" s="2" customFormat="1" ht="33" customHeight="1">
      <c r="A101" s="41"/>
      <c r="B101" s="42"/>
      <c r="C101" s="207" t="s">
        <v>158</v>
      </c>
      <c r="D101" s="207" t="s">
        <v>142</v>
      </c>
      <c r="E101" s="208" t="s">
        <v>165</v>
      </c>
      <c r="F101" s="209" t="s">
        <v>166</v>
      </c>
      <c r="G101" s="210" t="s">
        <v>145</v>
      </c>
      <c r="H101" s="211">
        <v>86.400000000000006</v>
      </c>
      <c r="I101" s="212"/>
      <c r="J101" s="213">
        <f>ROUND(I101*H101,2)</f>
        <v>0</v>
      </c>
      <c r="K101" s="209" t="s">
        <v>146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0.625</v>
      </c>
      <c r="T101" s="217">
        <f>S101*H101</f>
        <v>54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147</v>
      </c>
      <c r="AT101" s="218" t="s">
        <v>142</v>
      </c>
      <c r="AU101" s="218" t="s">
        <v>82</v>
      </c>
      <c r="AY101" s="20" t="s">
        <v>140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80</v>
      </c>
      <c r="BK101" s="219">
        <f>ROUND(I101*H101,2)</f>
        <v>0</v>
      </c>
      <c r="BL101" s="20" t="s">
        <v>147</v>
      </c>
      <c r="BM101" s="218" t="s">
        <v>1353</v>
      </c>
    </row>
    <row r="102" s="2" customFormat="1">
      <c r="A102" s="41"/>
      <c r="B102" s="42"/>
      <c r="C102" s="43"/>
      <c r="D102" s="220" t="s">
        <v>149</v>
      </c>
      <c r="E102" s="43"/>
      <c r="F102" s="221" t="s">
        <v>168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149</v>
      </c>
      <c r="AU102" s="20" t="s">
        <v>82</v>
      </c>
    </row>
    <row r="103" s="14" customFormat="1">
      <c r="A103" s="14"/>
      <c r="B103" s="236"/>
      <c r="C103" s="237"/>
      <c r="D103" s="227" t="s">
        <v>155</v>
      </c>
      <c r="E103" s="238" t="s">
        <v>19</v>
      </c>
      <c r="F103" s="239" t="s">
        <v>1352</v>
      </c>
      <c r="G103" s="237"/>
      <c r="H103" s="240">
        <v>86.400000000000006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155</v>
      </c>
      <c r="AU103" s="246" t="s">
        <v>82</v>
      </c>
      <c r="AV103" s="14" t="s">
        <v>82</v>
      </c>
      <c r="AW103" s="14" t="s">
        <v>33</v>
      </c>
      <c r="AX103" s="14" t="s">
        <v>80</v>
      </c>
      <c r="AY103" s="246" t="s">
        <v>140</v>
      </c>
    </row>
    <row r="104" s="2" customFormat="1" ht="33" customHeight="1">
      <c r="A104" s="41"/>
      <c r="B104" s="42"/>
      <c r="C104" s="207" t="s">
        <v>147</v>
      </c>
      <c r="D104" s="207" t="s">
        <v>142</v>
      </c>
      <c r="E104" s="208" t="s">
        <v>1158</v>
      </c>
      <c r="F104" s="209" t="s">
        <v>1159</v>
      </c>
      <c r="G104" s="210" t="s">
        <v>145</v>
      </c>
      <c r="H104" s="211">
        <v>86.400000000000006</v>
      </c>
      <c r="I104" s="212"/>
      <c r="J104" s="213">
        <f>ROUND(I104*H104,2)</f>
        <v>0</v>
      </c>
      <c r="K104" s="209" t="s">
        <v>146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0.22</v>
      </c>
      <c r="T104" s="217">
        <f>S104*H104</f>
        <v>19.008000000000003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147</v>
      </c>
      <c r="AT104" s="218" t="s">
        <v>142</v>
      </c>
      <c r="AU104" s="218" t="s">
        <v>82</v>
      </c>
      <c r="AY104" s="20" t="s">
        <v>140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80</v>
      </c>
      <c r="BK104" s="219">
        <f>ROUND(I104*H104,2)</f>
        <v>0</v>
      </c>
      <c r="BL104" s="20" t="s">
        <v>147</v>
      </c>
      <c r="BM104" s="218" t="s">
        <v>1354</v>
      </c>
    </row>
    <row r="105" s="2" customFormat="1">
      <c r="A105" s="41"/>
      <c r="B105" s="42"/>
      <c r="C105" s="43"/>
      <c r="D105" s="220" t="s">
        <v>149</v>
      </c>
      <c r="E105" s="43"/>
      <c r="F105" s="221" t="s">
        <v>1161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149</v>
      </c>
      <c r="AU105" s="20" t="s">
        <v>82</v>
      </c>
    </row>
    <row r="106" s="13" customFormat="1">
      <c r="A106" s="13"/>
      <c r="B106" s="225"/>
      <c r="C106" s="226"/>
      <c r="D106" s="227" t="s">
        <v>155</v>
      </c>
      <c r="E106" s="228" t="s">
        <v>19</v>
      </c>
      <c r="F106" s="229" t="s">
        <v>1351</v>
      </c>
      <c r="G106" s="226"/>
      <c r="H106" s="228" t="s">
        <v>19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155</v>
      </c>
      <c r="AU106" s="235" t="s">
        <v>82</v>
      </c>
      <c r="AV106" s="13" t="s">
        <v>80</v>
      </c>
      <c r="AW106" s="13" t="s">
        <v>33</v>
      </c>
      <c r="AX106" s="13" t="s">
        <v>72</v>
      </c>
      <c r="AY106" s="235" t="s">
        <v>140</v>
      </c>
    </row>
    <row r="107" s="14" customFormat="1">
      <c r="A107" s="14"/>
      <c r="B107" s="236"/>
      <c r="C107" s="237"/>
      <c r="D107" s="227" t="s">
        <v>155</v>
      </c>
      <c r="E107" s="238" t="s">
        <v>19</v>
      </c>
      <c r="F107" s="239" t="s">
        <v>1352</v>
      </c>
      <c r="G107" s="237"/>
      <c r="H107" s="240">
        <v>86.400000000000006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155</v>
      </c>
      <c r="AU107" s="246" t="s">
        <v>82</v>
      </c>
      <c r="AV107" s="14" t="s">
        <v>82</v>
      </c>
      <c r="AW107" s="14" t="s">
        <v>33</v>
      </c>
      <c r="AX107" s="14" t="s">
        <v>80</v>
      </c>
      <c r="AY107" s="246" t="s">
        <v>140</v>
      </c>
    </row>
    <row r="108" s="2" customFormat="1" ht="24.15" customHeight="1">
      <c r="A108" s="41"/>
      <c r="B108" s="42"/>
      <c r="C108" s="207" t="s">
        <v>169</v>
      </c>
      <c r="D108" s="207" t="s">
        <v>142</v>
      </c>
      <c r="E108" s="208" t="s">
        <v>170</v>
      </c>
      <c r="F108" s="209" t="s">
        <v>171</v>
      </c>
      <c r="G108" s="210" t="s">
        <v>172</v>
      </c>
      <c r="H108" s="211">
        <v>17.5</v>
      </c>
      <c r="I108" s="212"/>
      <c r="J108" s="213">
        <f>ROUND(I108*H108,2)</f>
        <v>0</v>
      </c>
      <c r="K108" s="209" t="s">
        <v>146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0.20499999999999999</v>
      </c>
      <c r="T108" s="217">
        <f>S108*H108</f>
        <v>3.5874999999999999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147</v>
      </c>
      <c r="AT108" s="218" t="s">
        <v>142</v>
      </c>
      <c r="AU108" s="218" t="s">
        <v>82</v>
      </c>
      <c r="AY108" s="20" t="s">
        <v>140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80</v>
      </c>
      <c r="BK108" s="219">
        <f>ROUND(I108*H108,2)</f>
        <v>0</v>
      </c>
      <c r="BL108" s="20" t="s">
        <v>147</v>
      </c>
      <c r="BM108" s="218" t="s">
        <v>1355</v>
      </c>
    </row>
    <row r="109" s="2" customFormat="1">
      <c r="A109" s="41"/>
      <c r="B109" s="42"/>
      <c r="C109" s="43"/>
      <c r="D109" s="220" t="s">
        <v>149</v>
      </c>
      <c r="E109" s="43"/>
      <c r="F109" s="221" t="s">
        <v>174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149</v>
      </c>
      <c r="AU109" s="20" t="s">
        <v>82</v>
      </c>
    </row>
    <row r="110" s="14" customFormat="1">
      <c r="A110" s="14"/>
      <c r="B110" s="236"/>
      <c r="C110" s="237"/>
      <c r="D110" s="227" t="s">
        <v>155</v>
      </c>
      <c r="E110" s="238" t="s">
        <v>19</v>
      </c>
      <c r="F110" s="239" t="s">
        <v>1356</v>
      </c>
      <c r="G110" s="237"/>
      <c r="H110" s="240">
        <v>17.5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155</v>
      </c>
      <c r="AU110" s="246" t="s">
        <v>82</v>
      </c>
      <c r="AV110" s="14" t="s">
        <v>82</v>
      </c>
      <c r="AW110" s="14" t="s">
        <v>33</v>
      </c>
      <c r="AX110" s="14" t="s">
        <v>80</v>
      </c>
      <c r="AY110" s="246" t="s">
        <v>140</v>
      </c>
    </row>
    <row r="111" s="2" customFormat="1" ht="16.5" customHeight="1">
      <c r="A111" s="41"/>
      <c r="B111" s="42"/>
      <c r="C111" s="207" t="s">
        <v>176</v>
      </c>
      <c r="D111" s="207" t="s">
        <v>142</v>
      </c>
      <c r="E111" s="208" t="s">
        <v>1264</v>
      </c>
      <c r="F111" s="209" t="s">
        <v>1265</v>
      </c>
      <c r="G111" s="210" t="s">
        <v>145</v>
      </c>
      <c r="H111" s="211">
        <v>7.5</v>
      </c>
      <c r="I111" s="212"/>
      <c r="J111" s="213">
        <f>ROUND(I111*H111,2)</f>
        <v>0</v>
      </c>
      <c r="K111" s="209" t="s">
        <v>146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147</v>
      </c>
      <c r="AT111" s="218" t="s">
        <v>142</v>
      </c>
      <c r="AU111" s="218" t="s">
        <v>82</v>
      </c>
      <c r="AY111" s="20" t="s">
        <v>140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80</v>
      </c>
      <c r="BK111" s="219">
        <f>ROUND(I111*H111,2)</f>
        <v>0</v>
      </c>
      <c r="BL111" s="20" t="s">
        <v>147</v>
      </c>
      <c r="BM111" s="218" t="s">
        <v>1357</v>
      </c>
    </row>
    <row r="112" s="2" customFormat="1">
      <c r="A112" s="41"/>
      <c r="B112" s="42"/>
      <c r="C112" s="43"/>
      <c r="D112" s="220" t="s">
        <v>149</v>
      </c>
      <c r="E112" s="43"/>
      <c r="F112" s="221" t="s">
        <v>1267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149</v>
      </c>
      <c r="AU112" s="20" t="s">
        <v>82</v>
      </c>
    </row>
    <row r="113" s="2" customFormat="1" ht="21.75" customHeight="1">
      <c r="A113" s="41"/>
      <c r="B113" s="42"/>
      <c r="C113" s="207" t="s">
        <v>182</v>
      </c>
      <c r="D113" s="207" t="s">
        <v>142</v>
      </c>
      <c r="E113" s="208" t="s">
        <v>585</v>
      </c>
      <c r="F113" s="209" t="s">
        <v>586</v>
      </c>
      <c r="G113" s="210" t="s">
        <v>185</v>
      </c>
      <c r="H113" s="211">
        <v>48.854999999999997</v>
      </c>
      <c r="I113" s="212"/>
      <c r="J113" s="213">
        <f>ROUND(I113*H113,2)</f>
        <v>0</v>
      </c>
      <c r="K113" s="209" t="s">
        <v>146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147</v>
      </c>
      <c r="AT113" s="218" t="s">
        <v>142</v>
      </c>
      <c r="AU113" s="218" t="s">
        <v>82</v>
      </c>
      <c r="AY113" s="20" t="s">
        <v>140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80</v>
      </c>
      <c r="BK113" s="219">
        <f>ROUND(I113*H113,2)</f>
        <v>0</v>
      </c>
      <c r="BL113" s="20" t="s">
        <v>147</v>
      </c>
      <c r="BM113" s="218" t="s">
        <v>1358</v>
      </c>
    </row>
    <row r="114" s="2" customFormat="1">
      <c r="A114" s="41"/>
      <c r="B114" s="42"/>
      <c r="C114" s="43"/>
      <c r="D114" s="220" t="s">
        <v>149</v>
      </c>
      <c r="E114" s="43"/>
      <c r="F114" s="221" t="s">
        <v>588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149</v>
      </c>
      <c r="AU114" s="20" t="s">
        <v>82</v>
      </c>
    </row>
    <row r="115" s="13" customFormat="1">
      <c r="A115" s="13"/>
      <c r="B115" s="225"/>
      <c r="C115" s="226"/>
      <c r="D115" s="227" t="s">
        <v>155</v>
      </c>
      <c r="E115" s="228" t="s">
        <v>19</v>
      </c>
      <c r="F115" s="229" t="s">
        <v>188</v>
      </c>
      <c r="G115" s="226"/>
      <c r="H115" s="228" t="s">
        <v>19</v>
      </c>
      <c r="I115" s="230"/>
      <c r="J115" s="226"/>
      <c r="K115" s="226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155</v>
      </c>
      <c r="AU115" s="235" t="s">
        <v>82</v>
      </c>
      <c r="AV115" s="13" t="s">
        <v>80</v>
      </c>
      <c r="AW115" s="13" t="s">
        <v>33</v>
      </c>
      <c r="AX115" s="13" t="s">
        <v>72</v>
      </c>
      <c r="AY115" s="235" t="s">
        <v>140</v>
      </c>
    </row>
    <row r="116" s="14" customFormat="1">
      <c r="A116" s="14"/>
      <c r="B116" s="236"/>
      <c r="C116" s="237"/>
      <c r="D116" s="227" t="s">
        <v>155</v>
      </c>
      <c r="E116" s="238" t="s">
        <v>19</v>
      </c>
      <c r="F116" s="239" t="s">
        <v>1359</v>
      </c>
      <c r="G116" s="237"/>
      <c r="H116" s="240">
        <v>8.6129999999999995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155</v>
      </c>
      <c r="AU116" s="246" t="s">
        <v>82</v>
      </c>
      <c r="AV116" s="14" t="s">
        <v>82</v>
      </c>
      <c r="AW116" s="14" t="s">
        <v>33</v>
      </c>
      <c r="AX116" s="14" t="s">
        <v>72</v>
      </c>
      <c r="AY116" s="246" t="s">
        <v>140</v>
      </c>
    </row>
    <row r="117" s="13" customFormat="1">
      <c r="A117" s="13"/>
      <c r="B117" s="225"/>
      <c r="C117" s="226"/>
      <c r="D117" s="227" t="s">
        <v>155</v>
      </c>
      <c r="E117" s="228" t="s">
        <v>19</v>
      </c>
      <c r="F117" s="229" t="s">
        <v>190</v>
      </c>
      <c r="G117" s="226"/>
      <c r="H117" s="228" t="s">
        <v>19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155</v>
      </c>
      <c r="AU117" s="235" t="s">
        <v>82</v>
      </c>
      <c r="AV117" s="13" t="s">
        <v>80</v>
      </c>
      <c r="AW117" s="13" t="s">
        <v>33</v>
      </c>
      <c r="AX117" s="13" t="s">
        <v>72</v>
      </c>
      <c r="AY117" s="235" t="s">
        <v>140</v>
      </c>
    </row>
    <row r="118" s="14" customFormat="1">
      <c r="A118" s="14"/>
      <c r="B118" s="236"/>
      <c r="C118" s="237"/>
      <c r="D118" s="227" t="s">
        <v>155</v>
      </c>
      <c r="E118" s="238" t="s">
        <v>19</v>
      </c>
      <c r="F118" s="239" t="s">
        <v>1360</v>
      </c>
      <c r="G118" s="237"/>
      <c r="H118" s="240">
        <v>4.9139999999999997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155</v>
      </c>
      <c r="AU118" s="246" t="s">
        <v>82</v>
      </c>
      <c r="AV118" s="14" t="s">
        <v>82</v>
      </c>
      <c r="AW118" s="14" t="s">
        <v>33</v>
      </c>
      <c r="AX118" s="14" t="s">
        <v>72</v>
      </c>
      <c r="AY118" s="246" t="s">
        <v>140</v>
      </c>
    </row>
    <row r="119" s="13" customFormat="1">
      <c r="A119" s="13"/>
      <c r="B119" s="225"/>
      <c r="C119" s="226"/>
      <c r="D119" s="227" t="s">
        <v>155</v>
      </c>
      <c r="E119" s="228" t="s">
        <v>19</v>
      </c>
      <c r="F119" s="229" t="s">
        <v>192</v>
      </c>
      <c r="G119" s="226"/>
      <c r="H119" s="228" t="s">
        <v>19</v>
      </c>
      <c r="I119" s="230"/>
      <c r="J119" s="226"/>
      <c r="K119" s="226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155</v>
      </c>
      <c r="AU119" s="235" t="s">
        <v>82</v>
      </c>
      <c r="AV119" s="13" t="s">
        <v>80</v>
      </c>
      <c r="AW119" s="13" t="s">
        <v>33</v>
      </c>
      <c r="AX119" s="13" t="s">
        <v>72</v>
      </c>
      <c r="AY119" s="235" t="s">
        <v>140</v>
      </c>
    </row>
    <row r="120" s="13" customFormat="1">
      <c r="A120" s="13"/>
      <c r="B120" s="225"/>
      <c r="C120" s="226"/>
      <c r="D120" s="227" t="s">
        <v>155</v>
      </c>
      <c r="E120" s="228" t="s">
        <v>19</v>
      </c>
      <c r="F120" s="229" t="s">
        <v>188</v>
      </c>
      <c r="G120" s="226"/>
      <c r="H120" s="228" t="s">
        <v>19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155</v>
      </c>
      <c r="AU120" s="235" t="s">
        <v>82</v>
      </c>
      <c r="AV120" s="13" t="s">
        <v>80</v>
      </c>
      <c r="AW120" s="13" t="s">
        <v>33</v>
      </c>
      <c r="AX120" s="13" t="s">
        <v>72</v>
      </c>
      <c r="AY120" s="235" t="s">
        <v>140</v>
      </c>
    </row>
    <row r="121" s="14" customFormat="1">
      <c r="A121" s="14"/>
      <c r="B121" s="236"/>
      <c r="C121" s="237"/>
      <c r="D121" s="227" t="s">
        <v>155</v>
      </c>
      <c r="E121" s="238" t="s">
        <v>19</v>
      </c>
      <c r="F121" s="239" t="s">
        <v>1361</v>
      </c>
      <c r="G121" s="237"/>
      <c r="H121" s="240">
        <v>15.949999999999999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155</v>
      </c>
      <c r="AU121" s="246" t="s">
        <v>82</v>
      </c>
      <c r="AV121" s="14" t="s">
        <v>82</v>
      </c>
      <c r="AW121" s="14" t="s">
        <v>33</v>
      </c>
      <c r="AX121" s="14" t="s">
        <v>72</v>
      </c>
      <c r="AY121" s="246" t="s">
        <v>140</v>
      </c>
    </row>
    <row r="122" s="13" customFormat="1">
      <c r="A122" s="13"/>
      <c r="B122" s="225"/>
      <c r="C122" s="226"/>
      <c r="D122" s="227" t="s">
        <v>155</v>
      </c>
      <c r="E122" s="228" t="s">
        <v>19</v>
      </c>
      <c r="F122" s="229" t="s">
        <v>190</v>
      </c>
      <c r="G122" s="226"/>
      <c r="H122" s="228" t="s">
        <v>19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155</v>
      </c>
      <c r="AU122" s="235" t="s">
        <v>82</v>
      </c>
      <c r="AV122" s="13" t="s">
        <v>80</v>
      </c>
      <c r="AW122" s="13" t="s">
        <v>33</v>
      </c>
      <c r="AX122" s="13" t="s">
        <v>72</v>
      </c>
      <c r="AY122" s="235" t="s">
        <v>140</v>
      </c>
    </row>
    <row r="123" s="14" customFormat="1">
      <c r="A123" s="14"/>
      <c r="B123" s="236"/>
      <c r="C123" s="237"/>
      <c r="D123" s="227" t="s">
        <v>155</v>
      </c>
      <c r="E123" s="238" t="s">
        <v>19</v>
      </c>
      <c r="F123" s="239" t="s">
        <v>1362</v>
      </c>
      <c r="G123" s="237"/>
      <c r="H123" s="240">
        <v>9.8279999999999994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155</v>
      </c>
      <c r="AU123" s="246" t="s">
        <v>82</v>
      </c>
      <c r="AV123" s="14" t="s">
        <v>82</v>
      </c>
      <c r="AW123" s="14" t="s">
        <v>33</v>
      </c>
      <c r="AX123" s="14" t="s">
        <v>72</v>
      </c>
      <c r="AY123" s="246" t="s">
        <v>140</v>
      </c>
    </row>
    <row r="124" s="13" customFormat="1">
      <c r="A124" s="13"/>
      <c r="B124" s="225"/>
      <c r="C124" s="226"/>
      <c r="D124" s="227" t="s">
        <v>155</v>
      </c>
      <c r="E124" s="228" t="s">
        <v>19</v>
      </c>
      <c r="F124" s="229" t="s">
        <v>195</v>
      </c>
      <c r="G124" s="226"/>
      <c r="H124" s="228" t="s">
        <v>19</v>
      </c>
      <c r="I124" s="230"/>
      <c r="J124" s="226"/>
      <c r="K124" s="226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155</v>
      </c>
      <c r="AU124" s="235" t="s">
        <v>82</v>
      </c>
      <c r="AV124" s="13" t="s">
        <v>80</v>
      </c>
      <c r="AW124" s="13" t="s">
        <v>33</v>
      </c>
      <c r="AX124" s="13" t="s">
        <v>72</v>
      </c>
      <c r="AY124" s="235" t="s">
        <v>140</v>
      </c>
    </row>
    <row r="125" s="14" customFormat="1">
      <c r="A125" s="14"/>
      <c r="B125" s="236"/>
      <c r="C125" s="237"/>
      <c r="D125" s="227" t="s">
        <v>155</v>
      </c>
      <c r="E125" s="238" t="s">
        <v>19</v>
      </c>
      <c r="F125" s="239" t="s">
        <v>1363</v>
      </c>
      <c r="G125" s="237"/>
      <c r="H125" s="240">
        <v>9.5500000000000007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155</v>
      </c>
      <c r="AU125" s="246" t="s">
        <v>82</v>
      </c>
      <c r="AV125" s="14" t="s">
        <v>82</v>
      </c>
      <c r="AW125" s="14" t="s">
        <v>33</v>
      </c>
      <c r="AX125" s="14" t="s">
        <v>72</v>
      </c>
      <c r="AY125" s="246" t="s">
        <v>140</v>
      </c>
    </row>
    <row r="126" s="15" customFormat="1">
      <c r="A126" s="15"/>
      <c r="B126" s="247"/>
      <c r="C126" s="248"/>
      <c r="D126" s="227" t="s">
        <v>155</v>
      </c>
      <c r="E126" s="249" t="s">
        <v>19</v>
      </c>
      <c r="F126" s="250" t="s">
        <v>197</v>
      </c>
      <c r="G126" s="248"/>
      <c r="H126" s="251">
        <v>48.854999999999997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7" t="s">
        <v>155</v>
      </c>
      <c r="AU126" s="257" t="s">
        <v>82</v>
      </c>
      <c r="AV126" s="15" t="s">
        <v>147</v>
      </c>
      <c r="AW126" s="15" t="s">
        <v>33</v>
      </c>
      <c r="AX126" s="15" t="s">
        <v>80</v>
      </c>
      <c r="AY126" s="257" t="s">
        <v>140</v>
      </c>
    </row>
    <row r="127" s="2" customFormat="1" ht="24.15" customHeight="1">
      <c r="A127" s="41"/>
      <c r="B127" s="42"/>
      <c r="C127" s="207" t="s">
        <v>198</v>
      </c>
      <c r="D127" s="207" t="s">
        <v>142</v>
      </c>
      <c r="E127" s="208" t="s">
        <v>199</v>
      </c>
      <c r="F127" s="209" t="s">
        <v>200</v>
      </c>
      <c r="G127" s="210" t="s">
        <v>185</v>
      </c>
      <c r="H127" s="211">
        <v>0.17499999999999999</v>
      </c>
      <c r="I127" s="212"/>
      <c r="J127" s="213">
        <f>ROUND(I127*H127,2)</f>
        <v>0</v>
      </c>
      <c r="K127" s="209" t="s">
        <v>146</v>
      </c>
      <c r="L127" s="47"/>
      <c r="M127" s="214" t="s">
        <v>19</v>
      </c>
      <c r="N127" s="215" t="s">
        <v>43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147</v>
      </c>
      <c r="AT127" s="218" t="s">
        <v>142</v>
      </c>
      <c r="AU127" s="218" t="s">
        <v>82</v>
      </c>
      <c r="AY127" s="20" t="s">
        <v>140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80</v>
      </c>
      <c r="BK127" s="219">
        <f>ROUND(I127*H127,2)</f>
        <v>0</v>
      </c>
      <c r="BL127" s="20" t="s">
        <v>147</v>
      </c>
      <c r="BM127" s="218" t="s">
        <v>1364</v>
      </c>
    </row>
    <row r="128" s="2" customFormat="1">
      <c r="A128" s="41"/>
      <c r="B128" s="42"/>
      <c r="C128" s="43"/>
      <c r="D128" s="220" t="s">
        <v>149</v>
      </c>
      <c r="E128" s="43"/>
      <c r="F128" s="221" t="s">
        <v>202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149</v>
      </c>
      <c r="AU128" s="20" t="s">
        <v>82</v>
      </c>
    </row>
    <row r="129" s="13" customFormat="1">
      <c r="A129" s="13"/>
      <c r="B129" s="225"/>
      <c r="C129" s="226"/>
      <c r="D129" s="227" t="s">
        <v>155</v>
      </c>
      <c r="E129" s="228" t="s">
        <v>19</v>
      </c>
      <c r="F129" s="229" t="s">
        <v>203</v>
      </c>
      <c r="G129" s="226"/>
      <c r="H129" s="228" t="s">
        <v>19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155</v>
      </c>
      <c r="AU129" s="235" t="s">
        <v>82</v>
      </c>
      <c r="AV129" s="13" t="s">
        <v>80</v>
      </c>
      <c r="AW129" s="13" t="s">
        <v>33</v>
      </c>
      <c r="AX129" s="13" t="s">
        <v>72</v>
      </c>
      <c r="AY129" s="235" t="s">
        <v>140</v>
      </c>
    </row>
    <row r="130" s="14" customFormat="1">
      <c r="A130" s="14"/>
      <c r="B130" s="236"/>
      <c r="C130" s="237"/>
      <c r="D130" s="227" t="s">
        <v>155</v>
      </c>
      <c r="E130" s="238" t="s">
        <v>19</v>
      </c>
      <c r="F130" s="239" t="s">
        <v>204</v>
      </c>
      <c r="G130" s="237"/>
      <c r="H130" s="240">
        <v>0.17499999999999999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155</v>
      </c>
      <c r="AU130" s="246" t="s">
        <v>82</v>
      </c>
      <c r="AV130" s="14" t="s">
        <v>82</v>
      </c>
      <c r="AW130" s="14" t="s">
        <v>33</v>
      </c>
      <c r="AX130" s="14" t="s">
        <v>80</v>
      </c>
      <c r="AY130" s="246" t="s">
        <v>140</v>
      </c>
    </row>
    <row r="131" s="2" customFormat="1" ht="24.15" customHeight="1">
      <c r="A131" s="41"/>
      <c r="B131" s="42"/>
      <c r="C131" s="207" t="s">
        <v>205</v>
      </c>
      <c r="D131" s="207" t="s">
        <v>142</v>
      </c>
      <c r="E131" s="208" t="s">
        <v>206</v>
      </c>
      <c r="F131" s="209" t="s">
        <v>207</v>
      </c>
      <c r="G131" s="210" t="s">
        <v>185</v>
      </c>
      <c r="H131" s="211">
        <v>45.539999999999999</v>
      </c>
      <c r="I131" s="212"/>
      <c r="J131" s="213">
        <f>ROUND(I131*H131,2)</f>
        <v>0</v>
      </c>
      <c r="K131" s="209" t="s">
        <v>146</v>
      </c>
      <c r="L131" s="47"/>
      <c r="M131" s="214" t="s">
        <v>19</v>
      </c>
      <c r="N131" s="215" t="s">
        <v>43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147</v>
      </c>
      <c r="AT131" s="218" t="s">
        <v>142</v>
      </c>
      <c r="AU131" s="218" t="s">
        <v>82</v>
      </c>
      <c r="AY131" s="20" t="s">
        <v>140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80</v>
      </c>
      <c r="BK131" s="219">
        <f>ROUND(I131*H131,2)</f>
        <v>0</v>
      </c>
      <c r="BL131" s="20" t="s">
        <v>147</v>
      </c>
      <c r="BM131" s="218" t="s">
        <v>1365</v>
      </c>
    </row>
    <row r="132" s="2" customFormat="1">
      <c r="A132" s="41"/>
      <c r="B132" s="42"/>
      <c r="C132" s="43"/>
      <c r="D132" s="220" t="s">
        <v>149</v>
      </c>
      <c r="E132" s="43"/>
      <c r="F132" s="221" t="s">
        <v>209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149</v>
      </c>
      <c r="AU132" s="20" t="s">
        <v>82</v>
      </c>
    </row>
    <row r="133" s="14" customFormat="1">
      <c r="A133" s="14"/>
      <c r="B133" s="236"/>
      <c r="C133" s="237"/>
      <c r="D133" s="227" t="s">
        <v>155</v>
      </c>
      <c r="E133" s="238" t="s">
        <v>19</v>
      </c>
      <c r="F133" s="239" t="s">
        <v>1366</v>
      </c>
      <c r="G133" s="237"/>
      <c r="H133" s="240">
        <v>45.539999999999999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155</v>
      </c>
      <c r="AU133" s="246" t="s">
        <v>82</v>
      </c>
      <c r="AV133" s="14" t="s">
        <v>82</v>
      </c>
      <c r="AW133" s="14" t="s">
        <v>33</v>
      </c>
      <c r="AX133" s="14" t="s">
        <v>80</v>
      </c>
      <c r="AY133" s="246" t="s">
        <v>140</v>
      </c>
    </row>
    <row r="134" s="2" customFormat="1" ht="37.8" customHeight="1">
      <c r="A134" s="41"/>
      <c r="B134" s="42"/>
      <c r="C134" s="207" t="s">
        <v>211</v>
      </c>
      <c r="D134" s="207" t="s">
        <v>142</v>
      </c>
      <c r="E134" s="208" t="s">
        <v>212</v>
      </c>
      <c r="F134" s="209" t="s">
        <v>213</v>
      </c>
      <c r="G134" s="210" t="s">
        <v>185</v>
      </c>
      <c r="H134" s="211">
        <v>96.069999999999993</v>
      </c>
      <c r="I134" s="212"/>
      <c r="J134" s="213">
        <f>ROUND(I134*H134,2)</f>
        <v>0</v>
      </c>
      <c r="K134" s="209" t="s">
        <v>146</v>
      </c>
      <c r="L134" s="47"/>
      <c r="M134" s="214" t="s">
        <v>19</v>
      </c>
      <c r="N134" s="215" t="s">
        <v>43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147</v>
      </c>
      <c r="AT134" s="218" t="s">
        <v>142</v>
      </c>
      <c r="AU134" s="218" t="s">
        <v>82</v>
      </c>
      <c r="AY134" s="20" t="s">
        <v>140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80</v>
      </c>
      <c r="BK134" s="219">
        <f>ROUND(I134*H134,2)</f>
        <v>0</v>
      </c>
      <c r="BL134" s="20" t="s">
        <v>147</v>
      </c>
      <c r="BM134" s="218" t="s">
        <v>1367</v>
      </c>
    </row>
    <row r="135" s="2" customFormat="1">
      <c r="A135" s="41"/>
      <c r="B135" s="42"/>
      <c r="C135" s="43"/>
      <c r="D135" s="220" t="s">
        <v>149</v>
      </c>
      <c r="E135" s="43"/>
      <c r="F135" s="221" t="s">
        <v>215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149</v>
      </c>
      <c r="AU135" s="20" t="s">
        <v>82</v>
      </c>
    </row>
    <row r="136" s="14" customFormat="1">
      <c r="A136" s="14"/>
      <c r="B136" s="236"/>
      <c r="C136" s="237"/>
      <c r="D136" s="227" t="s">
        <v>155</v>
      </c>
      <c r="E136" s="238" t="s">
        <v>19</v>
      </c>
      <c r="F136" s="239" t="s">
        <v>1368</v>
      </c>
      <c r="G136" s="237"/>
      <c r="H136" s="240">
        <v>1.5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155</v>
      </c>
      <c r="AU136" s="246" t="s">
        <v>82</v>
      </c>
      <c r="AV136" s="14" t="s">
        <v>82</v>
      </c>
      <c r="AW136" s="14" t="s">
        <v>33</v>
      </c>
      <c r="AX136" s="14" t="s">
        <v>72</v>
      </c>
      <c r="AY136" s="246" t="s">
        <v>140</v>
      </c>
    </row>
    <row r="137" s="14" customFormat="1">
      <c r="A137" s="14"/>
      <c r="B137" s="236"/>
      <c r="C137" s="237"/>
      <c r="D137" s="227" t="s">
        <v>155</v>
      </c>
      <c r="E137" s="238" t="s">
        <v>19</v>
      </c>
      <c r="F137" s="239" t="s">
        <v>1369</v>
      </c>
      <c r="G137" s="237"/>
      <c r="H137" s="240">
        <v>48.854999999999997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155</v>
      </c>
      <c r="AU137" s="246" t="s">
        <v>82</v>
      </c>
      <c r="AV137" s="14" t="s">
        <v>82</v>
      </c>
      <c r="AW137" s="14" t="s">
        <v>33</v>
      </c>
      <c r="AX137" s="14" t="s">
        <v>72</v>
      </c>
      <c r="AY137" s="246" t="s">
        <v>140</v>
      </c>
    </row>
    <row r="138" s="14" customFormat="1">
      <c r="A138" s="14"/>
      <c r="B138" s="236"/>
      <c r="C138" s="237"/>
      <c r="D138" s="227" t="s">
        <v>155</v>
      </c>
      <c r="E138" s="238" t="s">
        <v>19</v>
      </c>
      <c r="F138" s="239" t="s">
        <v>218</v>
      </c>
      <c r="G138" s="237"/>
      <c r="H138" s="240">
        <v>0.17499999999999999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155</v>
      </c>
      <c r="AU138" s="246" t="s">
        <v>82</v>
      </c>
      <c r="AV138" s="14" t="s">
        <v>82</v>
      </c>
      <c r="AW138" s="14" t="s">
        <v>33</v>
      </c>
      <c r="AX138" s="14" t="s">
        <v>72</v>
      </c>
      <c r="AY138" s="246" t="s">
        <v>140</v>
      </c>
    </row>
    <row r="139" s="14" customFormat="1">
      <c r="A139" s="14"/>
      <c r="B139" s="236"/>
      <c r="C139" s="237"/>
      <c r="D139" s="227" t="s">
        <v>155</v>
      </c>
      <c r="E139" s="238" t="s">
        <v>19</v>
      </c>
      <c r="F139" s="239" t="s">
        <v>1370</v>
      </c>
      <c r="G139" s="237"/>
      <c r="H139" s="240">
        <v>45.539999999999999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155</v>
      </c>
      <c r="AU139" s="246" t="s">
        <v>82</v>
      </c>
      <c r="AV139" s="14" t="s">
        <v>82</v>
      </c>
      <c r="AW139" s="14" t="s">
        <v>33</v>
      </c>
      <c r="AX139" s="14" t="s">
        <v>72</v>
      </c>
      <c r="AY139" s="246" t="s">
        <v>140</v>
      </c>
    </row>
    <row r="140" s="15" customFormat="1">
      <c r="A140" s="15"/>
      <c r="B140" s="247"/>
      <c r="C140" s="248"/>
      <c r="D140" s="227" t="s">
        <v>155</v>
      </c>
      <c r="E140" s="249" t="s">
        <v>19</v>
      </c>
      <c r="F140" s="250" t="s">
        <v>197</v>
      </c>
      <c r="G140" s="248"/>
      <c r="H140" s="251">
        <v>96.069999999999993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7" t="s">
        <v>155</v>
      </c>
      <c r="AU140" s="257" t="s">
        <v>82</v>
      </c>
      <c r="AV140" s="15" t="s">
        <v>147</v>
      </c>
      <c r="AW140" s="15" t="s">
        <v>33</v>
      </c>
      <c r="AX140" s="15" t="s">
        <v>80</v>
      </c>
      <c r="AY140" s="257" t="s">
        <v>140</v>
      </c>
    </row>
    <row r="141" s="2" customFormat="1" ht="37.8" customHeight="1">
      <c r="A141" s="41"/>
      <c r="B141" s="42"/>
      <c r="C141" s="207" t="s">
        <v>220</v>
      </c>
      <c r="D141" s="207" t="s">
        <v>142</v>
      </c>
      <c r="E141" s="208" t="s">
        <v>221</v>
      </c>
      <c r="F141" s="209" t="s">
        <v>222</v>
      </c>
      <c r="G141" s="210" t="s">
        <v>185</v>
      </c>
      <c r="H141" s="211">
        <v>480.35000000000002</v>
      </c>
      <c r="I141" s="212"/>
      <c r="J141" s="213">
        <f>ROUND(I141*H141,2)</f>
        <v>0</v>
      </c>
      <c r="K141" s="209" t="s">
        <v>146</v>
      </c>
      <c r="L141" s="47"/>
      <c r="M141" s="214" t="s">
        <v>19</v>
      </c>
      <c r="N141" s="215" t="s">
        <v>43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147</v>
      </c>
      <c r="AT141" s="218" t="s">
        <v>142</v>
      </c>
      <c r="AU141" s="218" t="s">
        <v>82</v>
      </c>
      <c r="AY141" s="20" t="s">
        <v>140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80</v>
      </c>
      <c r="BK141" s="219">
        <f>ROUND(I141*H141,2)</f>
        <v>0</v>
      </c>
      <c r="BL141" s="20" t="s">
        <v>147</v>
      </c>
      <c r="BM141" s="218" t="s">
        <v>1371</v>
      </c>
    </row>
    <row r="142" s="2" customFormat="1">
      <c r="A142" s="41"/>
      <c r="B142" s="42"/>
      <c r="C142" s="43"/>
      <c r="D142" s="220" t="s">
        <v>149</v>
      </c>
      <c r="E142" s="43"/>
      <c r="F142" s="221" t="s">
        <v>224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149</v>
      </c>
      <c r="AU142" s="20" t="s">
        <v>82</v>
      </c>
    </row>
    <row r="143" s="14" customFormat="1">
      <c r="A143" s="14"/>
      <c r="B143" s="236"/>
      <c r="C143" s="237"/>
      <c r="D143" s="227" t="s">
        <v>155</v>
      </c>
      <c r="E143" s="238" t="s">
        <v>19</v>
      </c>
      <c r="F143" s="239" t="s">
        <v>1372</v>
      </c>
      <c r="G143" s="237"/>
      <c r="H143" s="240">
        <v>480.35000000000002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155</v>
      </c>
      <c r="AU143" s="246" t="s">
        <v>82</v>
      </c>
      <c r="AV143" s="14" t="s">
        <v>82</v>
      </c>
      <c r="AW143" s="14" t="s">
        <v>33</v>
      </c>
      <c r="AX143" s="14" t="s">
        <v>80</v>
      </c>
      <c r="AY143" s="246" t="s">
        <v>140</v>
      </c>
    </row>
    <row r="144" s="2" customFormat="1" ht="24.15" customHeight="1">
      <c r="A144" s="41"/>
      <c r="B144" s="42"/>
      <c r="C144" s="207" t="s">
        <v>8</v>
      </c>
      <c r="D144" s="207" t="s">
        <v>142</v>
      </c>
      <c r="E144" s="208" t="s">
        <v>605</v>
      </c>
      <c r="F144" s="209" t="s">
        <v>606</v>
      </c>
      <c r="G144" s="210" t="s">
        <v>185</v>
      </c>
      <c r="H144" s="211">
        <v>96.069999999999993</v>
      </c>
      <c r="I144" s="212"/>
      <c r="J144" s="213">
        <f>ROUND(I144*H144,2)</f>
        <v>0</v>
      </c>
      <c r="K144" s="209" t="s">
        <v>146</v>
      </c>
      <c r="L144" s="47"/>
      <c r="M144" s="214" t="s">
        <v>19</v>
      </c>
      <c r="N144" s="215" t="s">
        <v>43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147</v>
      </c>
      <c r="AT144" s="218" t="s">
        <v>142</v>
      </c>
      <c r="AU144" s="218" t="s">
        <v>82</v>
      </c>
      <c r="AY144" s="20" t="s">
        <v>140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80</v>
      </c>
      <c r="BK144" s="219">
        <f>ROUND(I144*H144,2)</f>
        <v>0</v>
      </c>
      <c r="BL144" s="20" t="s">
        <v>147</v>
      </c>
      <c r="BM144" s="218" t="s">
        <v>1373</v>
      </c>
    </row>
    <row r="145" s="2" customFormat="1">
      <c r="A145" s="41"/>
      <c r="B145" s="42"/>
      <c r="C145" s="43"/>
      <c r="D145" s="220" t="s">
        <v>149</v>
      </c>
      <c r="E145" s="43"/>
      <c r="F145" s="221" t="s">
        <v>608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149</v>
      </c>
      <c r="AU145" s="20" t="s">
        <v>82</v>
      </c>
    </row>
    <row r="146" s="2" customFormat="1" ht="24.15" customHeight="1">
      <c r="A146" s="41"/>
      <c r="B146" s="42"/>
      <c r="C146" s="207" t="s">
        <v>230</v>
      </c>
      <c r="D146" s="207" t="s">
        <v>142</v>
      </c>
      <c r="E146" s="208" t="s">
        <v>231</v>
      </c>
      <c r="F146" s="209" t="s">
        <v>232</v>
      </c>
      <c r="G146" s="210" t="s">
        <v>185</v>
      </c>
      <c r="H146" s="211">
        <v>35.328000000000003</v>
      </c>
      <c r="I146" s="212"/>
      <c r="J146" s="213">
        <f>ROUND(I146*H146,2)</f>
        <v>0</v>
      </c>
      <c r="K146" s="209" t="s">
        <v>146</v>
      </c>
      <c r="L146" s="47"/>
      <c r="M146" s="214" t="s">
        <v>19</v>
      </c>
      <c r="N146" s="215" t="s">
        <v>43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147</v>
      </c>
      <c r="AT146" s="218" t="s">
        <v>142</v>
      </c>
      <c r="AU146" s="218" t="s">
        <v>82</v>
      </c>
      <c r="AY146" s="20" t="s">
        <v>140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80</v>
      </c>
      <c r="BK146" s="219">
        <f>ROUND(I146*H146,2)</f>
        <v>0</v>
      </c>
      <c r="BL146" s="20" t="s">
        <v>147</v>
      </c>
      <c r="BM146" s="218" t="s">
        <v>1374</v>
      </c>
    </row>
    <row r="147" s="2" customFormat="1">
      <c r="A147" s="41"/>
      <c r="B147" s="42"/>
      <c r="C147" s="43"/>
      <c r="D147" s="220" t="s">
        <v>149</v>
      </c>
      <c r="E147" s="43"/>
      <c r="F147" s="221" t="s">
        <v>234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149</v>
      </c>
      <c r="AU147" s="20" t="s">
        <v>82</v>
      </c>
    </row>
    <row r="148" s="13" customFormat="1">
      <c r="A148" s="13"/>
      <c r="B148" s="225"/>
      <c r="C148" s="226"/>
      <c r="D148" s="227" t="s">
        <v>155</v>
      </c>
      <c r="E148" s="228" t="s">
        <v>19</v>
      </c>
      <c r="F148" s="229" t="s">
        <v>192</v>
      </c>
      <c r="G148" s="226"/>
      <c r="H148" s="228" t="s">
        <v>19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155</v>
      </c>
      <c r="AU148" s="235" t="s">
        <v>82</v>
      </c>
      <c r="AV148" s="13" t="s">
        <v>80</v>
      </c>
      <c r="AW148" s="13" t="s">
        <v>33</v>
      </c>
      <c r="AX148" s="13" t="s">
        <v>72</v>
      </c>
      <c r="AY148" s="235" t="s">
        <v>140</v>
      </c>
    </row>
    <row r="149" s="13" customFormat="1">
      <c r="A149" s="13"/>
      <c r="B149" s="225"/>
      <c r="C149" s="226"/>
      <c r="D149" s="227" t="s">
        <v>155</v>
      </c>
      <c r="E149" s="228" t="s">
        <v>19</v>
      </c>
      <c r="F149" s="229" t="s">
        <v>188</v>
      </c>
      <c r="G149" s="226"/>
      <c r="H149" s="228" t="s">
        <v>19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155</v>
      </c>
      <c r="AU149" s="235" t="s">
        <v>82</v>
      </c>
      <c r="AV149" s="13" t="s">
        <v>80</v>
      </c>
      <c r="AW149" s="13" t="s">
        <v>33</v>
      </c>
      <c r="AX149" s="13" t="s">
        <v>72</v>
      </c>
      <c r="AY149" s="235" t="s">
        <v>140</v>
      </c>
    </row>
    <row r="150" s="14" customFormat="1">
      <c r="A150" s="14"/>
      <c r="B150" s="236"/>
      <c r="C150" s="237"/>
      <c r="D150" s="227" t="s">
        <v>155</v>
      </c>
      <c r="E150" s="238" t="s">
        <v>19</v>
      </c>
      <c r="F150" s="239" t="s">
        <v>1361</v>
      </c>
      <c r="G150" s="237"/>
      <c r="H150" s="240">
        <v>15.949999999999999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155</v>
      </c>
      <c r="AU150" s="246" t="s">
        <v>82</v>
      </c>
      <c r="AV150" s="14" t="s">
        <v>82</v>
      </c>
      <c r="AW150" s="14" t="s">
        <v>33</v>
      </c>
      <c r="AX150" s="14" t="s">
        <v>72</v>
      </c>
      <c r="AY150" s="246" t="s">
        <v>140</v>
      </c>
    </row>
    <row r="151" s="13" customFormat="1">
      <c r="A151" s="13"/>
      <c r="B151" s="225"/>
      <c r="C151" s="226"/>
      <c r="D151" s="227" t="s">
        <v>155</v>
      </c>
      <c r="E151" s="228" t="s">
        <v>19</v>
      </c>
      <c r="F151" s="229" t="s">
        <v>190</v>
      </c>
      <c r="G151" s="226"/>
      <c r="H151" s="228" t="s">
        <v>19</v>
      </c>
      <c r="I151" s="230"/>
      <c r="J151" s="226"/>
      <c r="K151" s="226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155</v>
      </c>
      <c r="AU151" s="235" t="s">
        <v>82</v>
      </c>
      <c r="AV151" s="13" t="s">
        <v>80</v>
      </c>
      <c r="AW151" s="13" t="s">
        <v>33</v>
      </c>
      <c r="AX151" s="13" t="s">
        <v>72</v>
      </c>
      <c r="AY151" s="235" t="s">
        <v>140</v>
      </c>
    </row>
    <row r="152" s="14" customFormat="1">
      <c r="A152" s="14"/>
      <c r="B152" s="236"/>
      <c r="C152" s="237"/>
      <c r="D152" s="227" t="s">
        <v>155</v>
      </c>
      <c r="E152" s="238" t="s">
        <v>19</v>
      </c>
      <c r="F152" s="239" t="s">
        <v>1362</v>
      </c>
      <c r="G152" s="237"/>
      <c r="H152" s="240">
        <v>9.8279999999999994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155</v>
      </c>
      <c r="AU152" s="246" t="s">
        <v>82</v>
      </c>
      <c r="AV152" s="14" t="s">
        <v>82</v>
      </c>
      <c r="AW152" s="14" t="s">
        <v>33</v>
      </c>
      <c r="AX152" s="14" t="s">
        <v>72</v>
      </c>
      <c r="AY152" s="246" t="s">
        <v>140</v>
      </c>
    </row>
    <row r="153" s="13" customFormat="1">
      <c r="A153" s="13"/>
      <c r="B153" s="225"/>
      <c r="C153" s="226"/>
      <c r="D153" s="227" t="s">
        <v>155</v>
      </c>
      <c r="E153" s="228" t="s">
        <v>19</v>
      </c>
      <c r="F153" s="229" t="s">
        <v>195</v>
      </c>
      <c r="G153" s="226"/>
      <c r="H153" s="228" t="s">
        <v>19</v>
      </c>
      <c r="I153" s="230"/>
      <c r="J153" s="226"/>
      <c r="K153" s="226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155</v>
      </c>
      <c r="AU153" s="235" t="s">
        <v>82</v>
      </c>
      <c r="AV153" s="13" t="s">
        <v>80</v>
      </c>
      <c r="AW153" s="13" t="s">
        <v>33</v>
      </c>
      <c r="AX153" s="13" t="s">
        <v>72</v>
      </c>
      <c r="AY153" s="235" t="s">
        <v>140</v>
      </c>
    </row>
    <row r="154" s="14" customFormat="1">
      <c r="A154" s="14"/>
      <c r="B154" s="236"/>
      <c r="C154" s="237"/>
      <c r="D154" s="227" t="s">
        <v>155</v>
      </c>
      <c r="E154" s="238" t="s">
        <v>19</v>
      </c>
      <c r="F154" s="239" t="s">
        <v>1363</v>
      </c>
      <c r="G154" s="237"/>
      <c r="H154" s="240">
        <v>9.5500000000000007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155</v>
      </c>
      <c r="AU154" s="246" t="s">
        <v>82</v>
      </c>
      <c r="AV154" s="14" t="s">
        <v>82</v>
      </c>
      <c r="AW154" s="14" t="s">
        <v>33</v>
      </c>
      <c r="AX154" s="14" t="s">
        <v>72</v>
      </c>
      <c r="AY154" s="246" t="s">
        <v>140</v>
      </c>
    </row>
    <row r="155" s="15" customFormat="1">
      <c r="A155" s="15"/>
      <c r="B155" s="247"/>
      <c r="C155" s="248"/>
      <c r="D155" s="227" t="s">
        <v>155</v>
      </c>
      <c r="E155" s="249" t="s">
        <v>19</v>
      </c>
      <c r="F155" s="250" t="s">
        <v>197</v>
      </c>
      <c r="G155" s="248"/>
      <c r="H155" s="251">
        <v>35.328000000000003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7" t="s">
        <v>155</v>
      </c>
      <c r="AU155" s="257" t="s">
        <v>82</v>
      </c>
      <c r="AV155" s="15" t="s">
        <v>147</v>
      </c>
      <c r="AW155" s="15" t="s">
        <v>33</v>
      </c>
      <c r="AX155" s="15" t="s">
        <v>80</v>
      </c>
      <c r="AY155" s="257" t="s">
        <v>140</v>
      </c>
    </row>
    <row r="156" s="2" customFormat="1" ht="16.5" customHeight="1">
      <c r="A156" s="41"/>
      <c r="B156" s="42"/>
      <c r="C156" s="258" t="s">
        <v>235</v>
      </c>
      <c r="D156" s="258" t="s">
        <v>236</v>
      </c>
      <c r="E156" s="259" t="s">
        <v>237</v>
      </c>
      <c r="F156" s="260" t="s">
        <v>238</v>
      </c>
      <c r="G156" s="261" t="s">
        <v>239</v>
      </c>
      <c r="H156" s="262">
        <v>70.656000000000006</v>
      </c>
      <c r="I156" s="263"/>
      <c r="J156" s="264">
        <f>ROUND(I156*H156,2)</f>
        <v>0</v>
      </c>
      <c r="K156" s="260" t="s">
        <v>240</v>
      </c>
      <c r="L156" s="265"/>
      <c r="M156" s="266" t="s">
        <v>19</v>
      </c>
      <c r="N156" s="267" t="s">
        <v>43</v>
      </c>
      <c r="O156" s="87"/>
      <c r="P156" s="216">
        <f>O156*H156</f>
        <v>0</v>
      </c>
      <c r="Q156" s="216">
        <v>1</v>
      </c>
      <c r="R156" s="216">
        <f>Q156*H156</f>
        <v>70.656000000000006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198</v>
      </c>
      <c r="AT156" s="218" t="s">
        <v>236</v>
      </c>
      <c r="AU156" s="218" t="s">
        <v>82</v>
      </c>
      <c r="AY156" s="20" t="s">
        <v>140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80</v>
      </c>
      <c r="BK156" s="219">
        <f>ROUND(I156*H156,2)</f>
        <v>0</v>
      </c>
      <c r="BL156" s="20" t="s">
        <v>147</v>
      </c>
      <c r="BM156" s="218" t="s">
        <v>1375</v>
      </c>
    </row>
    <row r="157" s="14" customFormat="1">
      <c r="A157" s="14"/>
      <c r="B157" s="236"/>
      <c r="C157" s="237"/>
      <c r="D157" s="227" t="s">
        <v>155</v>
      </c>
      <c r="E157" s="238" t="s">
        <v>19</v>
      </c>
      <c r="F157" s="239" t="s">
        <v>1376</v>
      </c>
      <c r="G157" s="237"/>
      <c r="H157" s="240">
        <v>70.656000000000006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155</v>
      </c>
      <c r="AU157" s="246" t="s">
        <v>82</v>
      </c>
      <c r="AV157" s="14" t="s">
        <v>82</v>
      </c>
      <c r="AW157" s="14" t="s">
        <v>33</v>
      </c>
      <c r="AX157" s="14" t="s">
        <v>80</v>
      </c>
      <c r="AY157" s="246" t="s">
        <v>140</v>
      </c>
    </row>
    <row r="158" s="2" customFormat="1" ht="24.15" customHeight="1">
      <c r="A158" s="41"/>
      <c r="B158" s="42"/>
      <c r="C158" s="207" t="s">
        <v>243</v>
      </c>
      <c r="D158" s="207" t="s">
        <v>142</v>
      </c>
      <c r="E158" s="208" t="s">
        <v>244</v>
      </c>
      <c r="F158" s="209" t="s">
        <v>245</v>
      </c>
      <c r="G158" s="210" t="s">
        <v>239</v>
      </c>
      <c r="H158" s="211">
        <v>172.92599999999999</v>
      </c>
      <c r="I158" s="212"/>
      <c r="J158" s="213">
        <f>ROUND(I158*H158,2)</f>
        <v>0</v>
      </c>
      <c r="K158" s="209" t="s">
        <v>146</v>
      </c>
      <c r="L158" s="47"/>
      <c r="M158" s="214" t="s">
        <v>19</v>
      </c>
      <c r="N158" s="215" t="s">
        <v>43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147</v>
      </c>
      <c r="AT158" s="218" t="s">
        <v>142</v>
      </c>
      <c r="AU158" s="218" t="s">
        <v>82</v>
      </c>
      <c r="AY158" s="20" t="s">
        <v>140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80</v>
      </c>
      <c r="BK158" s="219">
        <f>ROUND(I158*H158,2)</f>
        <v>0</v>
      </c>
      <c r="BL158" s="20" t="s">
        <v>147</v>
      </c>
      <c r="BM158" s="218" t="s">
        <v>1377</v>
      </c>
    </row>
    <row r="159" s="2" customFormat="1">
      <c r="A159" s="41"/>
      <c r="B159" s="42"/>
      <c r="C159" s="43"/>
      <c r="D159" s="220" t="s">
        <v>149</v>
      </c>
      <c r="E159" s="43"/>
      <c r="F159" s="221" t="s">
        <v>247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149</v>
      </c>
      <c r="AU159" s="20" t="s">
        <v>82</v>
      </c>
    </row>
    <row r="160" s="14" customFormat="1">
      <c r="A160" s="14"/>
      <c r="B160" s="236"/>
      <c r="C160" s="237"/>
      <c r="D160" s="227" t="s">
        <v>155</v>
      </c>
      <c r="E160" s="238" t="s">
        <v>19</v>
      </c>
      <c r="F160" s="239" t="s">
        <v>1378</v>
      </c>
      <c r="G160" s="237"/>
      <c r="H160" s="240">
        <v>172.92599999999999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155</v>
      </c>
      <c r="AU160" s="246" t="s">
        <v>82</v>
      </c>
      <c r="AV160" s="14" t="s">
        <v>82</v>
      </c>
      <c r="AW160" s="14" t="s">
        <v>33</v>
      </c>
      <c r="AX160" s="14" t="s">
        <v>80</v>
      </c>
      <c r="AY160" s="246" t="s">
        <v>140</v>
      </c>
    </row>
    <row r="161" s="2" customFormat="1" ht="24.15" customHeight="1">
      <c r="A161" s="41"/>
      <c r="B161" s="42"/>
      <c r="C161" s="207" t="s">
        <v>249</v>
      </c>
      <c r="D161" s="207" t="s">
        <v>142</v>
      </c>
      <c r="E161" s="208" t="s">
        <v>250</v>
      </c>
      <c r="F161" s="209" t="s">
        <v>251</v>
      </c>
      <c r="G161" s="210" t="s">
        <v>185</v>
      </c>
      <c r="H161" s="211">
        <v>96.069999999999993</v>
      </c>
      <c r="I161" s="212"/>
      <c r="J161" s="213">
        <f>ROUND(I161*H161,2)</f>
        <v>0</v>
      </c>
      <c r="K161" s="209" t="s">
        <v>146</v>
      </c>
      <c r="L161" s="47"/>
      <c r="M161" s="214" t="s">
        <v>19</v>
      </c>
      <c r="N161" s="215" t="s">
        <v>43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147</v>
      </c>
      <c r="AT161" s="218" t="s">
        <v>142</v>
      </c>
      <c r="AU161" s="218" t="s">
        <v>82</v>
      </c>
      <c r="AY161" s="20" t="s">
        <v>140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80</v>
      </c>
      <c r="BK161" s="219">
        <f>ROUND(I161*H161,2)</f>
        <v>0</v>
      </c>
      <c r="BL161" s="20" t="s">
        <v>147</v>
      </c>
      <c r="BM161" s="218" t="s">
        <v>1379</v>
      </c>
    </row>
    <row r="162" s="2" customFormat="1">
      <c r="A162" s="41"/>
      <c r="B162" s="42"/>
      <c r="C162" s="43"/>
      <c r="D162" s="220" t="s">
        <v>149</v>
      </c>
      <c r="E162" s="43"/>
      <c r="F162" s="221" t="s">
        <v>253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149</v>
      </c>
      <c r="AU162" s="20" t="s">
        <v>82</v>
      </c>
    </row>
    <row r="163" s="14" customFormat="1">
      <c r="A163" s="14"/>
      <c r="B163" s="236"/>
      <c r="C163" s="237"/>
      <c r="D163" s="227" t="s">
        <v>155</v>
      </c>
      <c r="E163" s="238" t="s">
        <v>19</v>
      </c>
      <c r="F163" s="239" t="s">
        <v>1380</v>
      </c>
      <c r="G163" s="237"/>
      <c r="H163" s="240">
        <v>96.069999999999993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155</v>
      </c>
      <c r="AU163" s="246" t="s">
        <v>82</v>
      </c>
      <c r="AV163" s="14" t="s">
        <v>82</v>
      </c>
      <c r="AW163" s="14" t="s">
        <v>33</v>
      </c>
      <c r="AX163" s="14" t="s">
        <v>80</v>
      </c>
      <c r="AY163" s="246" t="s">
        <v>140</v>
      </c>
    </row>
    <row r="164" s="2" customFormat="1" ht="24.15" customHeight="1">
      <c r="A164" s="41"/>
      <c r="B164" s="42"/>
      <c r="C164" s="207" t="s">
        <v>255</v>
      </c>
      <c r="D164" s="207" t="s">
        <v>142</v>
      </c>
      <c r="E164" s="208" t="s">
        <v>256</v>
      </c>
      <c r="F164" s="209" t="s">
        <v>257</v>
      </c>
      <c r="G164" s="210" t="s">
        <v>185</v>
      </c>
      <c r="H164" s="211">
        <v>10.119999999999999</v>
      </c>
      <c r="I164" s="212"/>
      <c r="J164" s="213">
        <f>ROUND(I164*H164,2)</f>
        <v>0</v>
      </c>
      <c r="K164" s="209" t="s">
        <v>146</v>
      </c>
      <c r="L164" s="47"/>
      <c r="M164" s="214" t="s">
        <v>19</v>
      </c>
      <c r="N164" s="215" t="s">
        <v>43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147</v>
      </c>
      <c r="AT164" s="218" t="s">
        <v>142</v>
      </c>
      <c r="AU164" s="218" t="s">
        <v>82</v>
      </c>
      <c r="AY164" s="20" t="s">
        <v>140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80</v>
      </c>
      <c r="BK164" s="219">
        <f>ROUND(I164*H164,2)</f>
        <v>0</v>
      </c>
      <c r="BL164" s="20" t="s">
        <v>147</v>
      </c>
      <c r="BM164" s="218" t="s">
        <v>1381</v>
      </c>
    </row>
    <row r="165" s="2" customFormat="1">
      <c r="A165" s="41"/>
      <c r="B165" s="42"/>
      <c r="C165" s="43"/>
      <c r="D165" s="220" t="s">
        <v>149</v>
      </c>
      <c r="E165" s="43"/>
      <c r="F165" s="221" t="s">
        <v>259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149</v>
      </c>
      <c r="AU165" s="20" t="s">
        <v>82</v>
      </c>
    </row>
    <row r="166" s="13" customFormat="1">
      <c r="A166" s="13"/>
      <c r="B166" s="225"/>
      <c r="C166" s="226"/>
      <c r="D166" s="227" t="s">
        <v>155</v>
      </c>
      <c r="E166" s="228" t="s">
        <v>19</v>
      </c>
      <c r="F166" s="229" t="s">
        <v>260</v>
      </c>
      <c r="G166" s="226"/>
      <c r="H166" s="228" t="s">
        <v>19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155</v>
      </c>
      <c r="AU166" s="235" t="s">
        <v>82</v>
      </c>
      <c r="AV166" s="13" t="s">
        <v>80</v>
      </c>
      <c r="AW166" s="13" t="s">
        <v>33</v>
      </c>
      <c r="AX166" s="13" t="s">
        <v>72</v>
      </c>
      <c r="AY166" s="235" t="s">
        <v>140</v>
      </c>
    </row>
    <row r="167" s="14" customFormat="1">
      <c r="A167" s="14"/>
      <c r="B167" s="236"/>
      <c r="C167" s="237"/>
      <c r="D167" s="227" t="s">
        <v>155</v>
      </c>
      <c r="E167" s="238" t="s">
        <v>19</v>
      </c>
      <c r="F167" s="239" t="s">
        <v>1370</v>
      </c>
      <c r="G167" s="237"/>
      <c r="H167" s="240">
        <v>45.539999999999999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155</v>
      </c>
      <c r="AU167" s="246" t="s">
        <v>82</v>
      </c>
      <c r="AV167" s="14" t="s">
        <v>82</v>
      </c>
      <c r="AW167" s="14" t="s">
        <v>33</v>
      </c>
      <c r="AX167" s="14" t="s">
        <v>72</v>
      </c>
      <c r="AY167" s="246" t="s">
        <v>140</v>
      </c>
    </row>
    <row r="168" s="14" customFormat="1">
      <c r="A168" s="14"/>
      <c r="B168" s="236"/>
      <c r="C168" s="237"/>
      <c r="D168" s="227" t="s">
        <v>155</v>
      </c>
      <c r="E168" s="238" t="s">
        <v>19</v>
      </c>
      <c r="F168" s="239" t="s">
        <v>1382</v>
      </c>
      <c r="G168" s="237"/>
      <c r="H168" s="240">
        <v>-5.0599999999999996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155</v>
      </c>
      <c r="AU168" s="246" t="s">
        <v>82</v>
      </c>
      <c r="AV168" s="14" t="s">
        <v>82</v>
      </c>
      <c r="AW168" s="14" t="s">
        <v>33</v>
      </c>
      <c r="AX168" s="14" t="s">
        <v>72</v>
      </c>
      <c r="AY168" s="246" t="s">
        <v>140</v>
      </c>
    </row>
    <row r="169" s="14" customFormat="1">
      <c r="A169" s="14"/>
      <c r="B169" s="236"/>
      <c r="C169" s="237"/>
      <c r="D169" s="227" t="s">
        <v>155</v>
      </c>
      <c r="E169" s="238" t="s">
        <v>19</v>
      </c>
      <c r="F169" s="239" t="s">
        <v>1383</v>
      </c>
      <c r="G169" s="237"/>
      <c r="H169" s="240">
        <v>-17.423999999999999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155</v>
      </c>
      <c r="AU169" s="246" t="s">
        <v>82</v>
      </c>
      <c r="AV169" s="14" t="s">
        <v>82</v>
      </c>
      <c r="AW169" s="14" t="s">
        <v>33</v>
      </c>
      <c r="AX169" s="14" t="s">
        <v>72</v>
      </c>
      <c r="AY169" s="246" t="s">
        <v>140</v>
      </c>
    </row>
    <row r="170" s="14" customFormat="1">
      <c r="A170" s="14"/>
      <c r="B170" s="236"/>
      <c r="C170" s="237"/>
      <c r="D170" s="227" t="s">
        <v>155</v>
      </c>
      <c r="E170" s="238" t="s">
        <v>19</v>
      </c>
      <c r="F170" s="239" t="s">
        <v>1384</v>
      </c>
      <c r="G170" s="237"/>
      <c r="H170" s="240">
        <v>-12.936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155</v>
      </c>
      <c r="AU170" s="246" t="s">
        <v>82</v>
      </c>
      <c r="AV170" s="14" t="s">
        <v>82</v>
      </c>
      <c r="AW170" s="14" t="s">
        <v>33</v>
      </c>
      <c r="AX170" s="14" t="s">
        <v>72</v>
      </c>
      <c r="AY170" s="246" t="s">
        <v>140</v>
      </c>
    </row>
    <row r="171" s="15" customFormat="1">
      <c r="A171" s="15"/>
      <c r="B171" s="247"/>
      <c r="C171" s="248"/>
      <c r="D171" s="227" t="s">
        <v>155</v>
      </c>
      <c r="E171" s="249" t="s">
        <v>19</v>
      </c>
      <c r="F171" s="250" t="s">
        <v>197</v>
      </c>
      <c r="G171" s="248"/>
      <c r="H171" s="251">
        <v>10.119999999999999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7" t="s">
        <v>155</v>
      </c>
      <c r="AU171" s="257" t="s">
        <v>82</v>
      </c>
      <c r="AV171" s="15" t="s">
        <v>147</v>
      </c>
      <c r="AW171" s="15" t="s">
        <v>33</v>
      </c>
      <c r="AX171" s="15" t="s">
        <v>80</v>
      </c>
      <c r="AY171" s="257" t="s">
        <v>140</v>
      </c>
    </row>
    <row r="172" s="2" customFormat="1" ht="16.5" customHeight="1">
      <c r="A172" s="41"/>
      <c r="B172" s="42"/>
      <c r="C172" s="258" t="s">
        <v>263</v>
      </c>
      <c r="D172" s="258" t="s">
        <v>236</v>
      </c>
      <c r="E172" s="259" t="s">
        <v>264</v>
      </c>
      <c r="F172" s="260" t="s">
        <v>265</v>
      </c>
      <c r="G172" s="261" t="s">
        <v>239</v>
      </c>
      <c r="H172" s="262">
        <v>20.239999999999998</v>
      </c>
      <c r="I172" s="263"/>
      <c r="J172" s="264">
        <f>ROUND(I172*H172,2)</f>
        <v>0</v>
      </c>
      <c r="K172" s="260" t="s">
        <v>146</v>
      </c>
      <c r="L172" s="265"/>
      <c r="M172" s="266" t="s">
        <v>19</v>
      </c>
      <c r="N172" s="267" t="s">
        <v>43</v>
      </c>
      <c r="O172" s="87"/>
      <c r="P172" s="216">
        <f>O172*H172</f>
        <v>0</v>
      </c>
      <c r="Q172" s="216">
        <v>1</v>
      </c>
      <c r="R172" s="216">
        <f>Q172*H172</f>
        <v>20.239999999999998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198</v>
      </c>
      <c r="AT172" s="218" t="s">
        <v>236</v>
      </c>
      <c r="AU172" s="218" t="s">
        <v>82</v>
      </c>
      <c r="AY172" s="20" t="s">
        <v>140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80</v>
      </c>
      <c r="BK172" s="219">
        <f>ROUND(I172*H172,2)</f>
        <v>0</v>
      </c>
      <c r="BL172" s="20" t="s">
        <v>147</v>
      </c>
      <c r="BM172" s="218" t="s">
        <v>1385</v>
      </c>
    </row>
    <row r="173" s="14" customFormat="1">
      <c r="A173" s="14"/>
      <c r="B173" s="236"/>
      <c r="C173" s="237"/>
      <c r="D173" s="227" t="s">
        <v>155</v>
      </c>
      <c r="E173" s="238" t="s">
        <v>19</v>
      </c>
      <c r="F173" s="239" t="s">
        <v>1386</v>
      </c>
      <c r="G173" s="237"/>
      <c r="H173" s="240">
        <v>20.239999999999998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155</v>
      </c>
      <c r="AU173" s="246" t="s">
        <v>82</v>
      </c>
      <c r="AV173" s="14" t="s">
        <v>82</v>
      </c>
      <c r="AW173" s="14" t="s">
        <v>33</v>
      </c>
      <c r="AX173" s="14" t="s">
        <v>80</v>
      </c>
      <c r="AY173" s="246" t="s">
        <v>140</v>
      </c>
    </row>
    <row r="174" s="2" customFormat="1" ht="24.15" customHeight="1">
      <c r="A174" s="41"/>
      <c r="B174" s="42"/>
      <c r="C174" s="207" t="s">
        <v>268</v>
      </c>
      <c r="D174" s="207" t="s">
        <v>142</v>
      </c>
      <c r="E174" s="208" t="s">
        <v>269</v>
      </c>
      <c r="F174" s="209" t="s">
        <v>270</v>
      </c>
      <c r="G174" s="210" t="s">
        <v>145</v>
      </c>
      <c r="H174" s="211">
        <v>7.5</v>
      </c>
      <c r="I174" s="212"/>
      <c r="J174" s="213">
        <f>ROUND(I174*H174,2)</f>
        <v>0</v>
      </c>
      <c r="K174" s="209" t="s">
        <v>146</v>
      </c>
      <c r="L174" s="47"/>
      <c r="M174" s="214" t="s">
        <v>19</v>
      </c>
      <c r="N174" s="215" t="s">
        <v>43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147</v>
      </c>
      <c r="AT174" s="218" t="s">
        <v>142</v>
      </c>
      <c r="AU174" s="218" t="s">
        <v>82</v>
      </c>
      <c r="AY174" s="20" t="s">
        <v>140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80</v>
      </c>
      <c r="BK174" s="219">
        <f>ROUND(I174*H174,2)</f>
        <v>0</v>
      </c>
      <c r="BL174" s="20" t="s">
        <v>147</v>
      </c>
      <c r="BM174" s="218" t="s">
        <v>1387</v>
      </c>
    </row>
    <row r="175" s="2" customFormat="1">
      <c r="A175" s="41"/>
      <c r="B175" s="42"/>
      <c r="C175" s="43"/>
      <c r="D175" s="220" t="s">
        <v>149</v>
      </c>
      <c r="E175" s="43"/>
      <c r="F175" s="221" t="s">
        <v>272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149</v>
      </c>
      <c r="AU175" s="20" t="s">
        <v>82</v>
      </c>
    </row>
    <row r="176" s="14" customFormat="1">
      <c r="A176" s="14"/>
      <c r="B176" s="236"/>
      <c r="C176" s="237"/>
      <c r="D176" s="227" t="s">
        <v>155</v>
      </c>
      <c r="E176" s="238" t="s">
        <v>19</v>
      </c>
      <c r="F176" s="239" t="s">
        <v>1388</v>
      </c>
      <c r="G176" s="237"/>
      <c r="H176" s="240">
        <v>7.5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155</v>
      </c>
      <c r="AU176" s="246" t="s">
        <v>82</v>
      </c>
      <c r="AV176" s="14" t="s">
        <v>82</v>
      </c>
      <c r="AW176" s="14" t="s">
        <v>33</v>
      </c>
      <c r="AX176" s="14" t="s">
        <v>80</v>
      </c>
      <c r="AY176" s="246" t="s">
        <v>140</v>
      </c>
    </row>
    <row r="177" s="2" customFormat="1" ht="16.5" customHeight="1">
      <c r="A177" s="41"/>
      <c r="B177" s="42"/>
      <c r="C177" s="258" t="s">
        <v>274</v>
      </c>
      <c r="D177" s="258" t="s">
        <v>236</v>
      </c>
      <c r="E177" s="259" t="s">
        <v>275</v>
      </c>
      <c r="F177" s="260" t="s">
        <v>276</v>
      </c>
      <c r="G177" s="261" t="s">
        <v>277</v>
      </c>
      <c r="H177" s="262">
        <v>0.14999999999999999</v>
      </c>
      <c r="I177" s="263"/>
      <c r="J177" s="264">
        <f>ROUND(I177*H177,2)</f>
        <v>0</v>
      </c>
      <c r="K177" s="260" t="s">
        <v>146</v>
      </c>
      <c r="L177" s="265"/>
      <c r="M177" s="266" t="s">
        <v>19</v>
      </c>
      <c r="N177" s="267" t="s">
        <v>43</v>
      </c>
      <c r="O177" s="87"/>
      <c r="P177" s="216">
        <f>O177*H177</f>
        <v>0</v>
      </c>
      <c r="Q177" s="216">
        <v>0.001</v>
      </c>
      <c r="R177" s="216">
        <f>Q177*H177</f>
        <v>0.00014999999999999999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198</v>
      </c>
      <c r="AT177" s="218" t="s">
        <v>236</v>
      </c>
      <c r="AU177" s="218" t="s">
        <v>82</v>
      </c>
      <c r="AY177" s="20" t="s">
        <v>140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80</v>
      </c>
      <c r="BK177" s="219">
        <f>ROUND(I177*H177,2)</f>
        <v>0</v>
      </c>
      <c r="BL177" s="20" t="s">
        <v>147</v>
      </c>
      <c r="BM177" s="218" t="s">
        <v>1389</v>
      </c>
    </row>
    <row r="178" s="14" customFormat="1">
      <c r="A178" s="14"/>
      <c r="B178" s="236"/>
      <c r="C178" s="237"/>
      <c r="D178" s="227" t="s">
        <v>155</v>
      </c>
      <c r="E178" s="237"/>
      <c r="F178" s="239" t="s">
        <v>1390</v>
      </c>
      <c r="G178" s="237"/>
      <c r="H178" s="240">
        <v>0.14999999999999999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155</v>
      </c>
      <c r="AU178" s="246" t="s">
        <v>82</v>
      </c>
      <c r="AV178" s="14" t="s">
        <v>82</v>
      </c>
      <c r="AW178" s="14" t="s">
        <v>4</v>
      </c>
      <c r="AX178" s="14" t="s">
        <v>80</v>
      </c>
      <c r="AY178" s="246" t="s">
        <v>140</v>
      </c>
    </row>
    <row r="179" s="2" customFormat="1" ht="21.75" customHeight="1">
      <c r="A179" s="41"/>
      <c r="B179" s="42"/>
      <c r="C179" s="207" t="s">
        <v>7</v>
      </c>
      <c r="D179" s="207" t="s">
        <v>142</v>
      </c>
      <c r="E179" s="208" t="s">
        <v>280</v>
      </c>
      <c r="F179" s="209" t="s">
        <v>281</v>
      </c>
      <c r="G179" s="210" t="s">
        <v>145</v>
      </c>
      <c r="H179" s="211">
        <v>63.859999999999999</v>
      </c>
      <c r="I179" s="212"/>
      <c r="J179" s="213">
        <f>ROUND(I179*H179,2)</f>
        <v>0</v>
      </c>
      <c r="K179" s="209" t="s">
        <v>146</v>
      </c>
      <c r="L179" s="47"/>
      <c r="M179" s="214" t="s">
        <v>19</v>
      </c>
      <c r="N179" s="215" t="s">
        <v>43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147</v>
      </c>
      <c r="AT179" s="218" t="s">
        <v>142</v>
      </c>
      <c r="AU179" s="218" t="s">
        <v>82</v>
      </c>
      <c r="AY179" s="20" t="s">
        <v>140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80</v>
      </c>
      <c r="BK179" s="219">
        <f>ROUND(I179*H179,2)</f>
        <v>0</v>
      </c>
      <c r="BL179" s="20" t="s">
        <v>147</v>
      </c>
      <c r="BM179" s="218" t="s">
        <v>1391</v>
      </c>
    </row>
    <row r="180" s="2" customFormat="1">
      <c r="A180" s="41"/>
      <c r="B180" s="42"/>
      <c r="C180" s="43"/>
      <c r="D180" s="220" t="s">
        <v>149</v>
      </c>
      <c r="E180" s="43"/>
      <c r="F180" s="221" t="s">
        <v>283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149</v>
      </c>
      <c r="AU180" s="20" t="s">
        <v>82</v>
      </c>
    </row>
    <row r="181" s="13" customFormat="1">
      <c r="A181" s="13"/>
      <c r="B181" s="225"/>
      <c r="C181" s="226"/>
      <c r="D181" s="227" t="s">
        <v>155</v>
      </c>
      <c r="E181" s="228" t="s">
        <v>19</v>
      </c>
      <c r="F181" s="229" t="s">
        <v>188</v>
      </c>
      <c r="G181" s="226"/>
      <c r="H181" s="228" t="s">
        <v>19</v>
      </c>
      <c r="I181" s="230"/>
      <c r="J181" s="226"/>
      <c r="K181" s="226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155</v>
      </c>
      <c r="AU181" s="235" t="s">
        <v>82</v>
      </c>
      <c r="AV181" s="13" t="s">
        <v>80</v>
      </c>
      <c r="AW181" s="13" t="s">
        <v>33</v>
      </c>
      <c r="AX181" s="13" t="s">
        <v>72</v>
      </c>
      <c r="AY181" s="235" t="s">
        <v>140</v>
      </c>
    </row>
    <row r="182" s="14" customFormat="1">
      <c r="A182" s="14"/>
      <c r="B182" s="236"/>
      <c r="C182" s="237"/>
      <c r="D182" s="227" t="s">
        <v>155</v>
      </c>
      <c r="E182" s="238" t="s">
        <v>19</v>
      </c>
      <c r="F182" s="239" t="s">
        <v>1392</v>
      </c>
      <c r="G182" s="237"/>
      <c r="H182" s="240">
        <v>31.899999999999999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155</v>
      </c>
      <c r="AU182" s="246" t="s">
        <v>82</v>
      </c>
      <c r="AV182" s="14" t="s">
        <v>82</v>
      </c>
      <c r="AW182" s="14" t="s">
        <v>33</v>
      </c>
      <c r="AX182" s="14" t="s">
        <v>72</v>
      </c>
      <c r="AY182" s="246" t="s">
        <v>140</v>
      </c>
    </row>
    <row r="183" s="13" customFormat="1">
      <c r="A183" s="13"/>
      <c r="B183" s="225"/>
      <c r="C183" s="226"/>
      <c r="D183" s="227" t="s">
        <v>155</v>
      </c>
      <c r="E183" s="228" t="s">
        <v>19</v>
      </c>
      <c r="F183" s="229" t="s">
        <v>190</v>
      </c>
      <c r="G183" s="226"/>
      <c r="H183" s="228" t="s">
        <v>19</v>
      </c>
      <c r="I183" s="230"/>
      <c r="J183" s="226"/>
      <c r="K183" s="226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155</v>
      </c>
      <c r="AU183" s="235" t="s">
        <v>82</v>
      </c>
      <c r="AV183" s="13" t="s">
        <v>80</v>
      </c>
      <c r="AW183" s="13" t="s">
        <v>33</v>
      </c>
      <c r="AX183" s="13" t="s">
        <v>72</v>
      </c>
      <c r="AY183" s="235" t="s">
        <v>140</v>
      </c>
    </row>
    <row r="184" s="14" customFormat="1">
      <c r="A184" s="14"/>
      <c r="B184" s="236"/>
      <c r="C184" s="237"/>
      <c r="D184" s="227" t="s">
        <v>155</v>
      </c>
      <c r="E184" s="238" t="s">
        <v>19</v>
      </c>
      <c r="F184" s="239" t="s">
        <v>1393</v>
      </c>
      <c r="G184" s="237"/>
      <c r="H184" s="240">
        <v>31.960000000000001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155</v>
      </c>
      <c r="AU184" s="246" t="s">
        <v>82</v>
      </c>
      <c r="AV184" s="14" t="s">
        <v>82</v>
      </c>
      <c r="AW184" s="14" t="s">
        <v>33</v>
      </c>
      <c r="AX184" s="14" t="s">
        <v>72</v>
      </c>
      <c r="AY184" s="246" t="s">
        <v>140</v>
      </c>
    </row>
    <row r="185" s="15" customFormat="1">
      <c r="A185" s="15"/>
      <c r="B185" s="247"/>
      <c r="C185" s="248"/>
      <c r="D185" s="227" t="s">
        <v>155</v>
      </c>
      <c r="E185" s="249" t="s">
        <v>19</v>
      </c>
      <c r="F185" s="250" t="s">
        <v>197</v>
      </c>
      <c r="G185" s="248"/>
      <c r="H185" s="251">
        <v>63.859999999999999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7" t="s">
        <v>155</v>
      </c>
      <c r="AU185" s="257" t="s">
        <v>82</v>
      </c>
      <c r="AV185" s="15" t="s">
        <v>147</v>
      </c>
      <c r="AW185" s="15" t="s">
        <v>33</v>
      </c>
      <c r="AX185" s="15" t="s">
        <v>80</v>
      </c>
      <c r="AY185" s="257" t="s">
        <v>140</v>
      </c>
    </row>
    <row r="186" s="2" customFormat="1" ht="21.75" customHeight="1">
      <c r="A186" s="41"/>
      <c r="B186" s="42"/>
      <c r="C186" s="207" t="s">
        <v>286</v>
      </c>
      <c r="D186" s="207" t="s">
        <v>142</v>
      </c>
      <c r="E186" s="208" t="s">
        <v>287</v>
      </c>
      <c r="F186" s="209" t="s">
        <v>288</v>
      </c>
      <c r="G186" s="210" t="s">
        <v>145</v>
      </c>
      <c r="H186" s="211">
        <v>22.5</v>
      </c>
      <c r="I186" s="212"/>
      <c r="J186" s="213">
        <f>ROUND(I186*H186,2)</f>
        <v>0</v>
      </c>
      <c r="K186" s="209" t="s">
        <v>146</v>
      </c>
      <c r="L186" s="47"/>
      <c r="M186" s="214" t="s">
        <v>19</v>
      </c>
      <c r="N186" s="215" t="s">
        <v>43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147</v>
      </c>
      <c r="AT186" s="218" t="s">
        <v>142</v>
      </c>
      <c r="AU186" s="218" t="s">
        <v>82</v>
      </c>
      <c r="AY186" s="20" t="s">
        <v>140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80</v>
      </c>
      <c r="BK186" s="219">
        <f>ROUND(I186*H186,2)</f>
        <v>0</v>
      </c>
      <c r="BL186" s="20" t="s">
        <v>147</v>
      </c>
      <c r="BM186" s="218" t="s">
        <v>1394</v>
      </c>
    </row>
    <row r="187" s="2" customFormat="1">
      <c r="A187" s="41"/>
      <c r="B187" s="42"/>
      <c r="C187" s="43"/>
      <c r="D187" s="220" t="s">
        <v>149</v>
      </c>
      <c r="E187" s="43"/>
      <c r="F187" s="221" t="s">
        <v>290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149</v>
      </c>
      <c r="AU187" s="20" t="s">
        <v>82</v>
      </c>
    </row>
    <row r="188" s="13" customFormat="1">
      <c r="A188" s="13"/>
      <c r="B188" s="225"/>
      <c r="C188" s="226"/>
      <c r="D188" s="227" t="s">
        <v>155</v>
      </c>
      <c r="E188" s="228" t="s">
        <v>19</v>
      </c>
      <c r="F188" s="229" t="s">
        <v>291</v>
      </c>
      <c r="G188" s="226"/>
      <c r="H188" s="228" t="s">
        <v>19</v>
      </c>
      <c r="I188" s="230"/>
      <c r="J188" s="226"/>
      <c r="K188" s="226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155</v>
      </c>
      <c r="AU188" s="235" t="s">
        <v>82</v>
      </c>
      <c r="AV188" s="13" t="s">
        <v>80</v>
      </c>
      <c r="AW188" s="13" t="s">
        <v>33</v>
      </c>
      <c r="AX188" s="13" t="s">
        <v>72</v>
      </c>
      <c r="AY188" s="235" t="s">
        <v>140</v>
      </c>
    </row>
    <row r="189" s="14" customFormat="1">
      <c r="A189" s="14"/>
      <c r="B189" s="236"/>
      <c r="C189" s="237"/>
      <c r="D189" s="227" t="s">
        <v>155</v>
      </c>
      <c r="E189" s="238" t="s">
        <v>19</v>
      </c>
      <c r="F189" s="239" t="s">
        <v>1395</v>
      </c>
      <c r="G189" s="237"/>
      <c r="H189" s="240">
        <v>22.5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155</v>
      </c>
      <c r="AU189" s="246" t="s">
        <v>82</v>
      </c>
      <c r="AV189" s="14" t="s">
        <v>82</v>
      </c>
      <c r="AW189" s="14" t="s">
        <v>33</v>
      </c>
      <c r="AX189" s="14" t="s">
        <v>80</v>
      </c>
      <c r="AY189" s="246" t="s">
        <v>140</v>
      </c>
    </row>
    <row r="190" s="2" customFormat="1" ht="16.5" customHeight="1">
      <c r="A190" s="41"/>
      <c r="B190" s="42"/>
      <c r="C190" s="258" t="s">
        <v>293</v>
      </c>
      <c r="D190" s="258" t="s">
        <v>236</v>
      </c>
      <c r="E190" s="259" t="s">
        <v>294</v>
      </c>
      <c r="F190" s="260" t="s">
        <v>295</v>
      </c>
      <c r="G190" s="261" t="s">
        <v>239</v>
      </c>
      <c r="H190" s="262">
        <v>1.8</v>
      </c>
      <c r="I190" s="263"/>
      <c r="J190" s="264">
        <f>ROUND(I190*H190,2)</f>
        <v>0</v>
      </c>
      <c r="K190" s="260" t="s">
        <v>146</v>
      </c>
      <c r="L190" s="265"/>
      <c r="M190" s="266" t="s">
        <v>19</v>
      </c>
      <c r="N190" s="267" t="s">
        <v>43</v>
      </c>
      <c r="O190" s="87"/>
      <c r="P190" s="216">
        <f>O190*H190</f>
        <v>0</v>
      </c>
      <c r="Q190" s="216">
        <v>1</v>
      </c>
      <c r="R190" s="216">
        <f>Q190*H190</f>
        <v>1.8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198</v>
      </c>
      <c r="AT190" s="218" t="s">
        <v>236</v>
      </c>
      <c r="AU190" s="218" t="s">
        <v>82</v>
      </c>
      <c r="AY190" s="20" t="s">
        <v>140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80</v>
      </c>
      <c r="BK190" s="219">
        <f>ROUND(I190*H190,2)</f>
        <v>0</v>
      </c>
      <c r="BL190" s="20" t="s">
        <v>147</v>
      </c>
      <c r="BM190" s="218" t="s">
        <v>1396</v>
      </c>
    </row>
    <row r="191" s="14" customFormat="1">
      <c r="A191" s="14"/>
      <c r="B191" s="236"/>
      <c r="C191" s="237"/>
      <c r="D191" s="227" t="s">
        <v>155</v>
      </c>
      <c r="E191" s="238" t="s">
        <v>19</v>
      </c>
      <c r="F191" s="239" t="s">
        <v>1397</v>
      </c>
      <c r="G191" s="237"/>
      <c r="H191" s="240">
        <v>1.8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155</v>
      </c>
      <c r="AU191" s="246" t="s">
        <v>82</v>
      </c>
      <c r="AV191" s="14" t="s">
        <v>82</v>
      </c>
      <c r="AW191" s="14" t="s">
        <v>33</v>
      </c>
      <c r="AX191" s="14" t="s">
        <v>80</v>
      </c>
      <c r="AY191" s="246" t="s">
        <v>140</v>
      </c>
    </row>
    <row r="192" s="2" customFormat="1" ht="16.5" customHeight="1">
      <c r="A192" s="41"/>
      <c r="B192" s="42"/>
      <c r="C192" s="207" t="s">
        <v>299</v>
      </c>
      <c r="D192" s="207" t="s">
        <v>142</v>
      </c>
      <c r="E192" s="208" t="s">
        <v>1398</v>
      </c>
      <c r="F192" s="209" t="s">
        <v>1399</v>
      </c>
      <c r="G192" s="210" t="s">
        <v>145</v>
      </c>
      <c r="H192" s="211">
        <v>8</v>
      </c>
      <c r="I192" s="212"/>
      <c r="J192" s="213">
        <f>ROUND(I192*H192,2)</f>
        <v>0</v>
      </c>
      <c r="K192" s="209" t="s">
        <v>146</v>
      </c>
      <c r="L192" s="47"/>
      <c r="M192" s="214" t="s">
        <v>19</v>
      </c>
      <c r="N192" s="215" t="s">
        <v>43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147</v>
      </c>
      <c r="AT192" s="218" t="s">
        <v>142</v>
      </c>
      <c r="AU192" s="218" t="s">
        <v>82</v>
      </c>
      <c r="AY192" s="20" t="s">
        <v>140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80</v>
      </c>
      <c r="BK192" s="219">
        <f>ROUND(I192*H192,2)</f>
        <v>0</v>
      </c>
      <c r="BL192" s="20" t="s">
        <v>147</v>
      </c>
      <c r="BM192" s="218" t="s">
        <v>1400</v>
      </c>
    </row>
    <row r="193" s="2" customFormat="1">
      <c r="A193" s="41"/>
      <c r="B193" s="42"/>
      <c r="C193" s="43"/>
      <c r="D193" s="220" t="s">
        <v>149</v>
      </c>
      <c r="E193" s="43"/>
      <c r="F193" s="221" t="s">
        <v>1401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149</v>
      </c>
      <c r="AU193" s="20" t="s">
        <v>82</v>
      </c>
    </row>
    <row r="194" s="12" customFormat="1" ht="22.8" customHeight="1">
      <c r="A194" s="12"/>
      <c r="B194" s="191"/>
      <c r="C194" s="192"/>
      <c r="D194" s="193" t="s">
        <v>71</v>
      </c>
      <c r="E194" s="205" t="s">
        <v>82</v>
      </c>
      <c r="F194" s="205" t="s">
        <v>298</v>
      </c>
      <c r="G194" s="192"/>
      <c r="H194" s="192"/>
      <c r="I194" s="195"/>
      <c r="J194" s="206">
        <f>BK194</f>
        <v>0</v>
      </c>
      <c r="K194" s="192"/>
      <c r="L194" s="197"/>
      <c r="M194" s="198"/>
      <c r="N194" s="199"/>
      <c r="O194" s="199"/>
      <c r="P194" s="200">
        <f>SUM(P195:P203)</f>
        <v>0</v>
      </c>
      <c r="Q194" s="199"/>
      <c r="R194" s="200">
        <f>SUM(R195:R203)</f>
        <v>12.370470599999999</v>
      </c>
      <c r="S194" s="199"/>
      <c r="T194" s="201">
        <f>SUM(T195:T203)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2" t="s">
        <v>80</v>
      </c>
      <c r="AT194" s="203" t="s">
        <v>71</v>
      </c>
      <c r="AU194" s="203" t="s">
        <v>80</v>
      </c>
      <c r="AY194" s="202" t="s">
        <v>140</v>
      </c>
      <c r="BK194" s="204">
        <f>SUM(BK195:BK203)</f>
        <v>0</v>
      </c>
    </row>
    <row r="195" s="2" customFormat="1" ht="16.5" customHeight="1">
      <c r="A195" s="41"/>
      <c r="B195" s="42"/>
      <c r="C195" s="207" t="s">
        <v>305</v>
      </c>
      <c r="D195" s="207" t="s">
        <v>142</v>
      </c>
      <c r="E195" s="208" t="s">
        <v>300</v>
      </c>
      <c r="F195" s="209" t="s">
        <v>301</v>
      </c>
      <c r="G195" s="210" t="s">
        <v>185</v>
      </c>
      <c r="H195" s="211">
        <v>1.2649999999999999</v>
      </c>
      <c r="I195" s="212"/>
      <c r="J195" s="213">
        <f>ROUND(I195*H195,2)</f>
        <v>0</v>
      </c>
      <c r="K195" s="209" t="s">
        <v>146</v>
      </c>
      <c r="L195" s="47"/>
      <c r="M195" s="214" t="s">
        <v>19</v>
      </c>
      <c r="N195" s="215" t="s">
        <v>43</v>
      </c>
      <c r="O195" s="87"/>
      <c r="P195" s="216">
        <f>O195*H195</f>
        <v>0</v>
      </c>
      <c r="Q195" s="216">
        <v>2.1600000000000001</v>
      </c>
      <c r="R195" s="216">
        <f>Q195*H195</f>
        <v>2.7324000000000002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147</v>
      </c>
      <c r="AT195" s="218" t="s">
        <v>142</v>
      </c>
      <c r="AU195" s="218" t="s">
        <v>82</v>
      </c>
      <c r="AY195" s="20" t="s">
        <v>140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80</v>
      </c>
      <c r="BK195" s="219">
        <f>ROUND(I195*H195,2)</f>
        <v>0</v>
      </c>
      <c r="BL195" s="20" t="s">
        <v>147</v>
      </c>
      <c r="BM195" s="218" t="s">
        <v>1402</v>
      </c>
    </row>
    <row r="196" s="2" customFormat="1">
      <c r="A196" s="41"/>
      <c r="B196" s="42"/>
      <c r="C196" s="43"/>
      <c r="D196" s="220" t="s">
        <v>149</v>
      </c>
      <c r="E196" s="43"/>
      <c r="F196" s="221" t="s">
        <v>303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149</v>
      </c>
      <c r="AU196" s="20" t="s">
        <v>82</v>
      </c>
    </row>
    <row r="197" s="14" customFormat="1">
      <c r="A197" s="14"/>
      <c r="B197" s="236"/>
      <c r="C197" s="237"/>
      <c r="D197" s="227" t="s">
        <v>155</v>
      </c>
      <c r="E197" s="238" t="s">
        <v>19</v>
      </c>
      <c r="F197" s="239" t="s">
        <v>1403</v>
      </c>
      <c r="G197" s="237"/>
      <c r="H197" s="240">
        <v>1.2649999999999999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6" t="s">
        <v>155</v>
      </c>
      <c r="AU197" s="246" t="s">
        <v>82</v>
      </c>
      <c r="AV197" s="14" t="s">
        <v>82</v>
      </c>
      <c r="AW197" s="14" t="s">
        <v>33</v>
      </c>
      <c r="AX197" s="14" t="s">
        <v>80</v>
      </c>
      <c r="AY197" s="246" t="s">
        <v>140</v>
      </c>
    </row>
    <row r="198" s="2" customFormat="1" ht="21.75" customHeight="1">
      <c r="A198" s="41"/>
      <c r="B198" s="42"/>
      <c r="C198" s="207" t="s">
        <v>311</v>
      </c>
      <c r="D198" s="207" t="s">
        <v>142</v>
      </c>
      <c r="E198" s="208" t="s">
        <v>306</v>
      </c>
      <c r="F198" s="209" t="s">
        <v>307</v>
      </c>
      <c r="G198" s="210" t="s">
        <v>185</v>
      </c>
      <c r="H198" s="211">
        <v>3.7949999999999999</v>
      </c>
      <c r="I198" s="212"/>
      <c r="J198" s="213">
        <f>ROUND(I198*H198,2)</f>
        <v>0</v>
      </c>
      <c r="K198" s="209" t="s">
        <v>146</v>
      </c>
      <c r="L198" s="47"/>
      <c r="M198" s="214" t="s">
        <v>19</v>
      </c>
      <c r="N198" s="215" t="s">
        <v>43</v>
      </c>
      <c r="O198" s="87"/>
      <c r="P198" s="216">
        <f>O198*H198</f>
        <v>0</v>
      </c>
      <c r="Q198" s="216">
        <v>2.5018699999999998</v>
      </c>
      <c r="R198" s="216">
        <f>Q198*H198</f>
        <v>9.4945966499999983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147</v>
      </c>
      <c r="AT198" s="218" t="s">
        <v>142</v>
      </c>
      <c r="AU198" s="218" t="s">
        <v>82</v>
      </c>
      <c r="AY198" s="20" t="s">
        <v>140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80</v>
      </c>
      <c r="BK198" s="219">
        <f>ROUND(I198*H198,2)</f>
        <v>0</v>
      </c>
      <c r="BL198" s="20" t="s">
        <v>147</v>
      </c>
      <c r="BM198" s="218" t="s">
        <v>1404</v>
      </c>
    </row>
    <row r="199" s="2" customFormat="1">
      <c r="A199" s="41"/>
      <c r="B199" s="42"/>
      <c r="C199" s="43"/>
      <c r="D199" s="220" t="s">
        <v>149</v>
      </c>
      <c r="E199" s="43"/>
      <c r="F199" s="221" t="s">
        <v>309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149</v>
      </c>
      <c r="AU199" s="20" t="s">
        <v>82</v>
      </c>
    </row>
    <row r="200" s="14" customFormat="1">
      <c r="A200" s="14"/>
      <c r="B200" s="236"/>
      <c r="C200" s="237"/>
      <c r="D200" s="227" t="s">
        <v>155</v>
      </c>
      <c r="E200" s="238" t="s">
        <v>19</v>
      </c>
      <c r="F200" s="239" t="s">
        <v>1405</v>
      </c>
      <c r="G200" s="237"/>
      <c r="H200" s="240">
        <v>3.7949999999999999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155</v>
      </c>
      <c r="AU200" s="246" t="s">
        <v>82</v>
      </c>
      <c r="AV200" s="14" t="s">
        <v>82</v>
      </c>
      <c r="AW200" s="14" t="s">
        <v>33</v>
      </c>
      <c r="AX200" s="14" t="s">
        <v>80</v>
      </c>
      <c r="AY200" s="246" t="s">
        <v>140</v>
      </c>
    </row>
    <row r="201" s="2" customFormat="1" ht="16.5" customHeight="1">
      <c r="A201" s="41"/>
      <c r="B201" s="42"/>
      <c r="C201" s="207" t="s">
        <v>318</v>
      </c>
      <c r="D201" s="207" t="s">
        <v>142</v>
      </c>
      <c r="E201" s="208" t="s">
        <v>312</v>
      </c>
      <c r="F201" s="209" t="s">
        <v>313</v>
      </c>
      <c r="G201" s="210" t="s">
        <v>239</v>
      </c>
      <c r="H201" s="211">
        <v>0.13500000000000001</v>
      </c>
      <c r="I201" s="212"/>
      <c r="J201" s="213">
        <f>ROUND(I201*H201,2)</f>
        <v>0</v>
      </c>
      <c r="K201" s="209" t="s">
        <v>146</v>
      </c>
      <c r="L201" s="47"/>
      <c r="M201" s="214" t="s">
        <v>19</v>
      </c>
      <c r="N201" s="215" t="s">
        <v>43</v>
      </c>
      <c r="O201" s="87"/>
      <c r="P201" s="216">
        <f>O201*H201</f>
        <v>0</v>
      </c>
      <c r="Q201" s="216">
        <v>1.06277</v>
      </c>
      <c r="R201" s="216">
        <f>Q201*H201</f>
        <v>0.14347395000000002</v>
      </c>
      <c r="S201" s="216">
        <v>0</v>
      </c>
      <c r="T201" s="21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147</v>
      </c>
      <c r="AT201" s="218" t="s">
        <v>142</v>
      </c>
      <c r="AU201" s="218" t="s">
        <v>82</v>
      </c>
      <c r="AY201" s="20" t="s">
        <v>140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80</v>
      </c>
      <c r="BK201" s="219">
        <f>ROUND(I201*H201,2)</f>
        <v>0</v>
      </c>
      <c r="BL201" s="20" t="s">
        <v>147</v>
      </c>
      <c r="BM201" s="218" t="s">
        <v>1406</v>
      </c>
    </row>
    <row r="202" s="2" customFormat="1">
      <c r="A202" s="41"/>
      <c r="B202" s="42"/>
      <c r="C202" s="43"/>
      <c r="D202" s="220" t="s">
        <v>149</v>
      </c>
      <c r="E202" s="43"/>
      <c r="F202" s="221" t="s">
        <v>315</v>
      </c>
      <c r="G202" s="43"/>
      <c r="H202" s="43"/>
      <c r="I202" s="222"/>
      <c r="J202" s="43"/>
      <c r="K202" s="43"/>
      <c r="L202" s="47"/>
      <c r="M202" s="223"/>
      <c r="N202" s="22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149</v>
      </c>
      <c r="AU202" s="20" t="s">
        <v>82</v>
      </c>
    </row>
    <row r="203" s="14" customFormat="1">
      <c r="A203" s="14"/>
      <c r="B203" s="236"/>
      <c r="C203" s="237"/>
      <c r="D203" s="227" t="s">
        <v>155</v>
      </c>
      <c r="E203" s="238" t="s">
        <v>19</v>
      </c>
      <c r="F203" s="239" t="s">
        <v>1407</v>
      </c>
      <c r="G203" s="237"/>
      <c r="H203" s="240">
        <v>0.13500000000000001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155</v>
      </c>
      <c r="AU203" s="246" t="s">
        <v>82</v>
      </c>
      <c r="AV203" s="14" t="s">
        <v>82</v>
      </c>
      <c r="AW203" s="14" t="s">
        <v>33</v>
      </c>
      <c r="AX203" s="14" t="s">
        <v>80</v>
      </c>
      <c r="AY203" s="246" t="s">
        <v>140</v>
      </c>
    </row>
    <row r="204" s="12" customFormat="1" ht="22.8" customHeight="1">
      <c r="A204" s="12"/>
      <c r="B204" s="191"/>
      <c r="C204" s="192"/>
      <c r="D204" s="193" t="s">
        <v>71</v>
      </c>
      <c r="E204" s="205" t="s">
        <v>169</v>
      </c>
      <c r="F204" s="205" t="s">
        <v>317</v>
      </c>
      <c r="G204" s="192"/>
      <c r="H204" s="192"/>
      <c r="I204" s="195"/>
      <c r="J204" s="206">
        <f>BK204</f>
        <v>0</v>
      </c>
      <c r="K204" s="192"/>
      <c r="L204" s="197"/>
      <c r="M204" s="198"/>
      <c r="N204" s="199"/>
      <c r="O204" s="199"/>
      <c r="P204" s="200">
        <f>SUM(P205:P245)</f>
        <v>0</v>
      </c>
      <c r="Q204" s="199"/>
      <c r="R204" s="200">
        <f>SUM(R205:R245)</f>
        <v>16.686690200000001</v>
      </c>
      <c r="S204" s="199"/>
      <c r="T204" s="201">
        <f>SUM(T205:T245)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2" t="s">
        <v>80</v>
      </c>
      <c r="AT204" s="203" t="s">
        <v>71</v>
      </c>
      <c r="AU204" s="203" t="s">
        <v>80</v>
      </c>
      <c r="AY204" s="202" t="s">
        <v>140</v>
      </c>
      <c r="BK204" s="204">
        <f>SUM(BK205:BK245)</f>
        <v>0</v>
      </c>
    </row>
    <row r="205" s="2" customFormat="1" ht="21.75" customHeight="1">
      <c r="A205" s="41"/>
      <c r="B205" s="42"/>
      <c r="C205" s="207" t="s">
        <v>324</v>
      </c>
      <c r="D205" s="207" t="s">
        <v>142</v>
      </c>
      <c r="E205" s="208" t="s">
        <v>319</v>
      </c>
      <c r="F205" s="209" t="s">
        <v>320</v>
      </c>
      <c r="G205" s="210" t="s">
        <v>145</v>
      </c>
      <c r="H205" s="211">
        <v>31.899999999999999</v>
      </c>
      <c r="I205" s="212"/>
      <c r="J205" s="213">
        <f>ROUND(I205*H205,2)</f>
        <v>0</v>
      </c>
      <c r="K205" s="209" t="s">
        <v>146</v>
      </c>
      <c r="L205" s="47"/>
      <c r="M205" s="214" t="s">
        <v>19</v>
      </c>
      <c r="N205" s="215" t="s">
        <v>43</v>
      </c>
      <c r="O205" s="87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147</v>
      </c>
      <c r="AT205" s="218" t="s">
        <v>142</v>
      </c>
      <c r="AU205" s="218" t="s">
        <v>82</v>
      </c>
      <c r="AY205" s="20" t="s">
        <v>140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80</v>
      </c>
      <c r="BK205" s="219">
        <f>ROUND(I205*H205,2)</f>
        <v>0</v>
      </c>
      <c r="BL205" s="20" t="s">
        <v>147</v>
      </c>
      <c r="BM205" s="218" t="s">
        <v>1408</v>
      </c>
    </row>
    <row r="206" s="2" customFormat="1">
      <c r="A206" s="41"/>
      <c r="B206" s="42"/>
      <c r="C206" s="43"/>
      <c r="D206" s="220" t="s">
        <v>149</v>
      </c>
      <c r="E206" s="43"/>
      <c r="F206" s="221" t="s">
        <v>322</v>
      </c>
      <c r="G206" s="43"/>
      <c r="H206" s="43"/>
      <c r="I206" s="222"/>
      <c r="J206" s="43"/>
      <c r="K206" s="43"/>
      <c r="L206" s="47"/>
      <c r="M206" s="223"/>
      <c r="N206" s="22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149</v>
      </c>
      <c r="AU206" s="20" t="s">
        <v>82</v>
      </c>
    </row>
    <row r="207" s="13" customFormat="1">
      <c r="A207" s="13"/>
      <c r="B207" s="225"/>
      <c r="C207" s="226"/>
      <c r="D207" s="227" t="s">
        <v>155</v>
      </c>
      <c r="E207" s="228" t="s">
        <v>19</v>
      </c>
      <c r="F207" s="229" t="s">
        <v>188</v>
      </c>
      <c r="G207" s="226"/>
      <c r="H207" s="228" t="s">
        <v>19</v>
      </c>
      <c r="I207" s="230"/>
      <c r="J207" s="226"/>
      <c r="K207" s="226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155</v>
      </c>
      <c r="AU207" s="235" t="s">
        <v>82</v>
      </c>
      <c r="AV207" s="13" t="s">
        <v>80</v>
      </c>
      <c r="AW207" s="13" t="s">
        <v>33</v>
      </c>
      <c r="AX207" s="13" t="s">
        <v>72</v>
      </c>
      <c r="AY207" s="235" t="s">
        <v>140</v>
      </c>
    </row>
    <row r="208" s="14" customFormat="1">
      <c r="A208" s="14"/>
      <c r="B208" s="236"/>
      <c r="C208" s="237"/>
      <c r="D208" s="227" t="s">
        <v>155</v>
      </c>
      <c r="E208" s="238" t="s">
        <v>19</v>
      </c>
      <c r="F208" s="239" t="s">
        <v>1392</v>
      </c>
      <c r="G208" s="237"/>
      <c r="H208" s="240">
        <v>31.899999999999999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6" t="s">
        <v>155</v>
      </c>
      <c r="AU208" s="246" t="s">
        <v>82</v>
      </c>
      <c r="AV208" s="14" t="s">
        <v>82</v>
      </c>
      <c r="AW208" s="14" t="s">
        <v>33</v>
      </c>
      <c r="AX208" s="14" t="s">
        <v>80</v>
      </c>
      <c r="AY208" s="246" t="s">
        <v>140</v>
      </c>
    </row>
    <row r="209" s="2" customFormat="1" ht="21.75" customHeight="1">
      <c r="A209" s="41"/>
      <c r="B209" s="42"/>
      <c r="C209" s="207" t="s">
        <v>329</v>
      </c>
      <c r="D209" s="207" t="s">
        <v>142</v>
      </c>
      <c r="E209" s="208" t="s">
        <v>325</v>
      </c>
      <c r="F209" s="209" t="s">
        <v>326</v>
      </c>
      <c r="G209" s="210" t="s">
        <v>145</v>
      </c>
      <c r="H209" s="211">
        <v>31.899999999999999</v>
      </c>
      <c r="I209" s="212"/>
      <c r="J209" s="213">
        <f>ROUND(I209*H209,2)</f>
        <v>0</v>
      </c>
      <c r="K209" s="209" t="s">
        <v>146</v>
      </c>
      <c r="L209" s="47"/>
      <c r="M209" s="214" t="s">
        <v>19</v>
      </c>
      <c r="N209" s="215" t="s">
        <v>43</v>
      </c>
      <c r="O209" s="87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147</v>
      </c>
      <c r="AT209" s="218" t="s">
        <v>142</v>
      </c>
      <c r="AU209" s="218" t="s">
        <v>82</v>
      </c>
      <c r="AY209" s="20" t="s">
        <v>140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80</v>
      </c>
      <c r="BK209" s="219">
        <f>ROUND(I209*H209,2)</f>
        <v>0</v>
      </c>
      <c r="BL209" s="20" t="s">
        <v>147</v>
      </c>
      <c r="BM209" s="218" t="s">
        <v>1409</v>
      </c>
    </row>
    <row r="210" s="2" customFormat="1">
      <c r="A210" s="41"/>
      <c r="B210" s="42"/>
      <c r="C210" s="43"/>
      <c r="D210" s="220" t="s">
        <v>149</v>
      </c>
      <c r="E210" s="43"/>
      <c r="F210" s="221" t="s">
        <v>328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149</v>
      </c>
      <c r="AU210" s="20" t="s">
        <v>82</v>
      </c>
    </row>
    <row r="211" s="13" customFormat="1">
      <c r="A211" s="13"/>
      <c r="B211" s="225"/>
      <c r="C211" s="226"/>
      <c r="D211" s="227" t="s">
        <v>155</v>
      </c>
      <c r="E211" s="228" t="s">
        <v>19</v>
      </c>
      <c r="F211" s="229" t="s">
        <v>188</v>
      </c>
      <c r="G211" s="226"/>
      <c r="H211" s="228" t="s">
        <v>19</v>
      </c>
      <c r="I211" s="230"/>
      <c r="J211" s="226"/>
      <c r="K211" s="226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155</v>
      </c>
      <c r="AU211" s="235" t="s">
        <v>82</v>
      </c>
      <c r="AV211" s="13" t="s">
        <v>80</v>
      </c>
      <c r="AW211" s="13" t="s">
        <v>33</v>
      </c>
      <c r="AX211" s="13" t="s">
        <v>72</v>
      </c>
      <c r="AY211" s="235" t="s">
        <v>140</v>
      </c>
    </row>
    <row r="212" s="14" customFormat="1">
      <c r="A212" s="14"/>
      <c r="B212" s="236"/>
      <c r="C212" s="237"/>
      <c r="D212" s="227" t="s">
        <v>155</v>
      </c>
      <c r="E212" s="238" t="s">
        <v>19</v>
      </c>
      <c r="F212" s="239" t="s">
        <v>1392</v>
      </c>
      <c r="G212" s="237"/>
      <c r="H212" s="240">
        <v>31.899999999999999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155</v>
      </c>
      <c r="AU212" s="246" t="s">
        <v>82</v>
      </c>
      <c r="AV212" s="14" t="s">
        <v>82</v>
      </c>
      <c r="AW212" s="14" t="s">
        <v>33</v>
      </c>
      <c r="AX212" s="14" t="s">
        <v>80</v>
      </c>
      <c r="AY212" s="246" t="s">
        <v>140</v>
      </c>
    </row>
    <row r="213" s="2" customFormat="1" ht="21.75" customHeight="1">
      <c r="A213" s="41"/>
      <c r="B213" s="42"/>
      <c r="C213" s="207" t="s">
        <v>335</v>
      </c>
      <c r="D213" s="207" t="s">
        <v>142</v>
      </c>
      <c r="E213" s="208" t="s">
        <v>330</v>
      </c>
      <c r="F213" s="209" t="s">
        <v>331</v>
      </c>
      <c r="G213" s="210" t="s">
        <v>145</v>
      </c>
      <c r="H213" s="211">
        <v>31.960000000000001</v>
      </c>
      <c r="I213" s="212"/>
      <c r="J213" s="213">
        <f>ROUND(I213*H213,2)</f>
        <v>0</v>
      </c>
      <c r="K213" s="209" t="s">
        <v>146</v>
      </c>
      <c r="L213" s="47"/>
      <c r="M213" s="214" t="s">
        <v>19</v>
      </c>
      <c r="N213" s="215" t="s">
        <v>43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147</v>
      </c>
      <c r="AT213" s="218" t="s">
        <v>142</v>
      </c>
      <c r="AU213" s="218" t="s">
        <v>82</v>
      </c>
      <c r="AY213" s="20" t="s">
        <v>140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80</v>
      </c>
      <c r="BK213" s="219">
        <f>ROUND(I213*H213,2)</f>
        <v>0</v>
      </c>
      <c r="BL213" s="20" t="s">
        <v>147</v>
      </c>
      <c r="BM213" s="218" t="s">
        <v>1410</v>
      </c>
    </row>
    <row r="214" s="2" customFormat="1">
      <c r="A214" s="41"/>
      <c r="B214" s="42"/>
      <c r="C214" s="43"/>
      <c r="D214" s="220" t="s">
        <v>149</v>
      </c>
      <c r="E214" s="43"/>
      <c r="F214" s="221" t="s">
        <v>333</v>
      </c>
      <c r="G214" s="43"/>
      <c r="H214" s="43"/>
      <c r="I214" s="222"/>
      <c r="J214" s="43"/>
      <c r="K214" s="43"/>
      <c r="L214" s="47"/>
      <c r="M214" s="223"/>
      <c r="N214" s="22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149</v>
      </c>
      <c r="AU214" s="20" t="s">
        <v>82</v>
      </c>
    </row>
    <row r="215" s="13" customFormat="1">
      <c r="A215" s="13"/>
      <c r="B215" s="225"/>
      <c r="C215" s="226"/>
      <c r="D215" s="227" t="s">
        <v>155</v>
      </c>
      <c r="E215" s="228" t="s">
        <v>19</v>
      </c>
      <c r="F215" s="229" t="s">
        <v>190</v>
      </c>
      <c r="G215" s="226"/>
      <c r="H215" s="228" t="s">
        <v>19</v>
      </c>
      <c r="I215" s="230"/>
      <c r="J215" s="226"/>
      <c r="K215" s="226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155</v>
      </c>
      <c r="AU215" s="235" t="s">
        <v>82</v>
      </c>
      <c r="AV215" s="13" t="s">
        <v>80</v>
      </c>
      <c r="AW215" s="13" t="s">
        <v>33</v>
      </c>
      <c r="AX215" s="13" t="s">
        <v>72</v>
      </c>
      <c r="AY215" s="235" t="s">
        <v>140</v>
      </c>
    </row>
    <row r="216" s="14" customFormat="1">
      <c r="A216" s="14"/>
      <c r="B216" s="236"/>
      <c r="C216" s="237"/>
      <c r="D216" s="227" t="s">
        <v>155</v>
      </c>
      <c r="E216" s="238" t="s">
        <v>19</v>
      </c>
      <c r="F216" s="239" t="s">
        <v>1393</v>
      </c>
      <c r="G216" s="237"/>
      <c r="H216" s="240">
        <v>31.960000000000001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155</v>
      </c>
      <c r="AU216" s="246" t="s">
        <v>82</v>
      </c>
      <c r="AV216" s="14" t="s">
        <v>82</v>
      </c>
      <c r="AW216" s="14" t="s">
        <v>33</v>
      </c>
      <c r="AX216" s="14" t="s">
        <v>72</v>
      </c>
      <c r="AY216" s="246" t="s">
        <v>140</v>
      </c>
    </row>
    <row r="217" s="15" customFormat="1">
      <c r="A217" s="15"/>
      <c r="B217" s="247"/>
      <c r="C217" s="248"/>
      <c r="D217" s="227" t="s">
        <v>155</v>
      </c>
      <c r="E217" s="249" t="s">
        <v>19</v>
      </c>
      <c r="F217" s="250" t="s">
        <v>197</v>
      </c>
      <c r="G217" s="248"/>
      <c r="H217" s="251">
        <v>31.960000000000001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7" t="s">
        <v>155</v>
      </c>
      <c r="AU217" s="257" t="s">
        <v>82</v>
      </c>
      <c r="AV217" s="15" t="s">
        <v>147</v>
      </c>
      <c r="AW217" s="15" t="s">
        <v>33</v>
      </c>
      <c r="AX217" s="15" t="s">
        <v>80</v>
      </c>
      <c r="AY217" s="257" t="s">
        <v>140</v>
      </c>
    </row>
    <row r="218" s="2" customFormat="1" ht="24.15" customHeight="1">
      <c r="A218" s="41"/>
      <c r="B218" s="42"/>
      <c r="C218" s="207" t="s">
        <v>341</v>
      </c>
      <c r="D218" s="207" t="s">
        <v>142</v>
      </c>
      <c r="E218" s="208" t="s">
        <v>336</v>
      </c>
      <c r="F218" s="209" t="s">
        <v>337</v>
      </c>
      <c r="G218" s="210" t="s">
        <v>145</v>
      </c>
      <c r="H218" s="211">
        <v>9.0999999999999996</v>
      </c>
      <c r="I218" s="212"/>
      <c r="J218" s="213">
        <f>ROUND(I218*H218,2)</f>
        <v>0</v>
      </c>
      <c r="K218" s="209" t="s">
        <v>146</v>
      </c>
      <c r="L218" s="47"/>
      <c r="M218" s="214" t="s">
        <v>19</v>
      </c>
      <c r="N218" s="215" t="s">
        <v>43</v>
      </c>
      <c r="O218" s="87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147</v>
      </c>
      <c r="AT218" s="218" t="s">
        <v>142</v>
      </c>
      <c r="AU218" s="218" t="s">
        <v>82</v>
      </c>
      <c r="AY218" s="20" t="s">
        <v>140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80</v>
      </c>
      <c r="BK218" s="219">
        <f>ROUND(I218*H218,2)</f>
        <v>0</v>
      </c>
      <c r="BL218" s="20" t="s">
        <v>147</v>
      </c>
      <c r="BM218" s="218" t="s">
        <v>1411</v>
      </c>
    </row>
    <row r="219" s="2" customFormat="1">
      <c r="A219" s="41"/>
      <c r="B219" s="42"/>
      <c r="C219" s="43"/>
      <c r="D219" s="220" t="s">
        <v>149</v>
      </c>
      <c r="E219" s="43"/>
      <c r="F219" s="221" t="s">
        <v>339</v>
      </c>
      <c r="G219" s="43"/>
      <c r="H219" s="43"/>
      <c r="I219" s="222"/>
      <c r="J219" s="43"/>
      <c r="K219" s="43"/>
      <c r="L219" s="47"/>
      <c r="M219" s="223"/>
      <c r="N219" s="22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149</v>
      </c>
      <c r="AU219" s="20" t="s">
        <v>82</v>
      </c>
    </row>
    <row r="220" s="13" customFormat="1">
      <c r="A220" s="13"/>
      <c r="B220" s="225"/>
      <c r="C220" s="226"/>
      <c r="D220" s="227" t="s">
        <v>155</v>
      </c>
      <c r="E220" s="228" t="s">
        <v>19</v>
      </c>
      <c r="F220" s="229" t="s">
        <v>340</v>
      </c>
      <c r="G220" s="226"/>
      <c r="H220" s="228" t="s">
        <v>19</v>
      </c>
      <c r="I220" s="230"/>
      <c r="J220" s="226"/>
      <c r="K220" s="226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155</v>
      </c>
      <c r="AU220" s="235" t="s">
        <v>82</v>
      </c>
      <c r="AV220" s="13" t="s">
        <v>80</v>
      </c>
      <c r="AW220" s="13" t="s">
        <v>33</v>
      </c>
      <c r="AX220" s="13" t="s">
        <v>72</v>
      </c>
      <c r="AY220" s="235" t="s">
        <v>140</v>
      </c>
    </row>
    <row r="221" s="14" customFormat="1">
      <c r="A221" s="14"/>
      <c r="B221" s="236"/>
      <c r="C221" s="237"/>
      <c r="D221" s="227" t="s">
        <v>155</v>
      </c>
      <c r="E221" s="238" t="s">
        <v>19</v>
      </c>
      <c r="F221" s="239" t="s">
        <v>1349</v>
      </c>
      <c r="G221" s="237"/>
      <c r="H221" s="240">
        <v>9.0999999999999996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6" t="s">
        <v>155</v>
      </c>
      <c r="AU221" s="246" t="s">
        <v>82</v>
      </c>
      <c r="AV221" s="14" t="s">
        <v>82</v>
      </c>
      <c r="AW221" s="14" t="s">
        <v>33</v>
      </c>
      <c r="AX221" s="14" t="s">
        <v>80</v>
      </c>
      <c r="AY221" s="246" t="s">
        <v>140</v>
      </c>
    </row>
    <row r="222" s="2" customFormat="1" ht="16.5" customHeight="1">
      <c r="A222" s="41"/>
      <c r="B222" s="42"/>
      <c r="C222" s="207" t="s">
        <v>346</v>
      </c>
      <c r="D222" s="207" t="s">
        <v>142</v>
      </c>
      <c r="E222" s="208" t="s">
        <v>342</v>
      </c>
      <c r="F222" s="209" t="s">
        <v>343</v>
      </c>
      <c r="G222" s="210" t="s">
        <v>145</v>
      </c>
      <c r="H222" s="211">
        <v>9.0999999999999996</v>
      </c>
      <c r="I222" s="212"/>
      <c r="J222" s="213">
        <f>ROUND(I222*H222,2)</f>
        <v>0</v>
      </c>
      <c r="K222" s="209" t="s">
        <v>146</v>
      </c>
      <c r="L222" s="47"/>
      <c r="M222" s="214" t="s">
        <v>19</v>
      </c>
      <c r="N222" s="215" t="s">
        <v>43</v>
      </c>
      <c r="O222" s="87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147</v>
      </c>
      <c r="AT222" s="218" t="s">
        <v>142</v>
      </c>
      <c r="AU222" s="218" t="s">
        <v>82</v>
      </c>
      <c r="AY222" s="20" t="s">
        <v>140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80</v>
      </c>
      <c r="BK222" s="219">
        <f>ROUND(I222*H222,2)</f>
        <v>0</v>
      </c>
      <c r="BL222" s="20" t="s">
        <v>147</v>
      </c>
      <c r="BM222" s="218" t="s">
        <v>1412</v>
      </c>
    </row>
    <row r="223" s="2" customFormat="1">
      <c r="A223" s="41"/>
      <c r="B223" s="42"/>
      <c r="C223" s="43"/>
      <c r="D223" s="220" t="s">
        <v>149</v>
      </c>
      <c r="E223" s="43"/>
      <c r="F223" s="221" t="s">
        <v>345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149</v>
      </c>
      <c r="AU223" s="20" t="s">
        <v>82</v>
      </c>
    </row>
    <row r="224" s="13" customFormat="1">
      <c r="A224" s="13"/>
      <c r="B224" s="225"/>
      <c r="C224" s="226"/>
      <c r="D224" s="227" t="s">
        <v>155</v>
      </c>
      <c r="E224" s="228" t="s">
        <v>19</v>
      </c>
      <c r="F224" s="229" t="s">
        <v>340</v>
      </c>
      <c r="G224" s="226"/>
      <c r="H224" s="228" t="s">
        <v>19</v>
      </c>
      <c r="I224" s="230"/>
      <c r="J224" s="226"/>
      <c r="K224" s="226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155</v>
      </c>
      <c r="AU224" s="235" t="s">
        <v>82</v>
      </c>
      <c r="AV224" s="13" t="s">
        <v>80</v>
      </c>
      <c r="AW224" s="13" t="s">
        <v>33</v>
      </c>
      <c r="AX224" s="13" t="s">
        <v>72</v>
      </c>
      <c r="AY224" s="235" t="s">
        <v>140</v>
      </c>
    </row>
    <row r="225" s="14" customFormat="1">
      <c r="A225" s="14"/>
      <c r="B225" s="236"/>
      <c r="C225" s="237"/>
      <c r="D225" s="227" t="s">
        <v>155</v>
      </c>
      <c r="E225" s="238" t="s">
        <v>19</v>
      </c>
      <c r="F225" s="239" t="s">
        <v>1349</v>
      </c>
      <c r="G225" s="237"/>
      <c r="H225" s="240">
        <v>9.0999999999999996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155</v>
      </c>
      <c r="AU225" s="246" t="s">
        <v>82</v>
      </c>
      <c r="AV225" s="14" t="s">
        <v>82</v>
      </c>
      <c r="AW225" s="14" t="s">
        <v>33</v>
      </c>
      <c r="AX225" s="14" t="s">
        <v>80</v>
      </c>
      <c r="AY225" s="246" t="s">
        <v>140</v>
      </c>
    </row>
    <row r="226" s="2" customFormat="1" ht="24.15" customHeight="1">
      <c r="A226" s="41"/>
      <c r="B226" s="42"/>
      <c r="C226" s="207" t="s">
        <v>351</v>
      </c>
      <c r="D226" s="207" t="s">
        <v>142</v>
      </c>
      <c r="E226" s="208" t="s">
        <v>347</v>
      </c>
      <c r="F226" s="209" t="s">
        <v>348</v>
      </c>
      <c r="G226" s="210" t="s">
        <v>145</v>
      </c>
      <c r="H226" s="211">
        <v>9.0999999999999996</v>
      </c>
      <c r="I226" s="212"/>
      <c r="J226" s="213">
        <f>ROUND(I226*H226,2)</f>
        <v>0</v>
      </c>
      <c r="K226" s="209" t="s">
        <v>146</v>
      </c>
      <c r="L226" s="47"/>
      <c r="M226" s="214" t="s">
        <v>19</v>
      </c>
      <c r="N226" s="215" t="s">
        <v>43</v>
      </c>
      <c r="O226" s="87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147</v>
      </c>
      <c r="AT226" s="218" t="s">
        <v>142</v>
      </c>
      <c r="AU226" s="218" t="s">
        <v>82</v>
      </c>
      <c r="AY226" s="20" t="s">
        <v>140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80</v>
      </c>
      <c r="BK226" s="219">
        <f>ROUND(I226*H226,2)</f>
        <v>0</v>
      </c>
      <c r="BL226" s="20" t="s">
        <v>147</v>
      </c>
      <c r="BM226" s="218" t="s">
        <v>1413</v>
      </c>
    </row>
    <row r="227" s="2" customFormat="1">
      <c r="A227" s="41"/>
      <c r="B227" s="42"/>
      <c r="C227" s="43"/>
      <c r="D227" s="220" t="s">
        <v>149</v>
      </c>
      <c r="E227" s="43"/>
      <c r="F227" s="221" t="s">
        <v>350</v>
      </c>
      <c r="G227" s="43"/>
      <c r="H227" s="43"/>
      <c r="I227" s="222"/>
      <c r="J227" s="43"/>
      <c r="K227" s="43"/>
      <c r="L227" s="47"/>
      <c r="M227" s="223"/>
      <c r="N227" s="22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149</v>
      </c>
      <c r="AU227" s="20" t="s">
        <v>82</v>
      </c>
    </row>
    <row r="228" s="13" customFormat="1">
      <c r="A228" s="13"/>
      <c r="B228" s="225"/>
      <c r="C228" s="226"/>
      <c r="D228" s="227" t="s">
        <v>155</v>
      </c>
      <c r="E228" s="228" t="s">
        <v>19</v>
      </c>
      <c r="F228" s="229" t="s">
        <v>340</v>
      </c>
      <c r="G228" s="226"/>
      <c r="H228" s="228" t="s">
        <v>19</v>
      </c>
      <c r="I228" s="230"/>
      <c r="J228" s="226"/>
      <c r="K228" s="226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155</v>
      </c>
      <c r="AU228" s="235" t="s">
        <v>82</v>
      </c>
      <c r="AV228" s="13" t="s">
        <v>80</v>
      </c>
      <c r="AW228" s="13" t="s">
        <v>33</v>
      </c>
      <c r="AX228" s="13" t="s">
        <v>72</v>
      </c>
      <c r="AY228" s="235" t="s">
        <v>140</v>
      </c>
    </row>
    <row r="229" s="14" customFormat="1">
      <c r="A229" s="14"/>
      <c r="B229" s="236"/>
      <c r="C229" s="237"/>
      <c r="D229" s="227" t="s">
        <v>155</v>
      </c>
      <c r="E229" s="238" t="s">
        <v>19</v>
      </c>
      <c r="F229" s="239" t="s">
        <v>1349</v>
      </c>
      <c r="G229" s="237"/>
      <c r="H229" s="240">
        <v>9.0999999999999996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6" t="s">
        <v>155</v>
      </c>
      <c r="AU229" s="246" t="s">
        <v>82</v>
      </c>
      <c r="AV229" s="14" t="s">
        <v>82</v>
      </c>
      <c r="AW229" s="14" t="s">
        <v>33</v>
      </c>
      <c r="AX229" s="14" t="s">
        <v>80</v>
      </c>
      <c r="AY229" s="246" t="s">
        <v>140</v>
      </c>
    </row>
    <row r="230" s="2" customFormat="1" ht="37.8" customHeight="1">
      <c r="A230" s="41"/>
      <c r="B230" s="42"/>
      <c r="C230" s="207" t="s">
        <v>356</v>
      </c>
      <c r="D230" s="207" t="s">
        <v>142</v>
      </c>
      <c r="E230" s="208" t="s">
        <v>352</v>
      </c>
      <c r="F230" s="209" t="s">
        <v>353</v>
      </c>
      <c r="G230" s="210" t="s">
        <v>145</v>
      </c>
      <c r="H230" s="211">
        <v>32.759999999999998</v>
      </c>
      <c r="I230" s="212"/>
      <c r="J230" s="213">
        <f>ROUND(I230*H230,2)</f>
        <v>0</v>
      </c>
      <c r="K230" s="209" t="s">
        <v>146</v>
      </c>
      <c r="L230" s="47"/>
      <c r="M230" s="214" t="s">
        <v>19</v>
      </c>
      <c r="N230" s="215" t="s">
        <v>43</v>
      </c>
      <c r="O230" s="87"/>
      <c r="P230" s="216">
        <f>O230*H230</f>
        <v>0</v>
      </c>
      <c r="Q230" s="216">
        <v>0.089219999999999994</v>
      </c>
      <c r="R230" s="216">
        <f>Q230*H230</f>
        <v>2.9228471999999996</v>
      </c>
      <c r="S230" s="216">
        <v>0</v>
      </c>
      <c r="T230" s="21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8" t="s">
        <v>147</v>
      </c>
      <c r="AT230" s="218" t="s">
        <v>142</v>
      </c>
      <c r="AU230" s="218" t="s">
        <v>82</v>
      </c>
      <c r="AY230" s="20" t="s">
        <v>140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20" t="s">
        <v>80</v>
      </c>
      <c r="BK230" s="219">
        <f>ROUND(I230*H230,2)</f>
        <v>0</v>
      </c>
      <c r="BL230" s="20" t="s">
        <v>147</v>
      </c>
      <c r="BM230" s="218" t="s">
        <v>1414</v>
      </c>
    </row>
    <row r="231" s="2" customFormat="1">
      <c r="A231" s="41"/>
      <c r="B231" s="42"/>
      <c r="C231" s="43"/>
      <c r="D231" s="220" t="s">
        <v>149</v>
      </c>
      <c r="E231" s="43"/>
      <c r="F231" s="221" t="s">
        <v>355</v>
      </c>
      <c r="G231" s="43"/>
      <c r="H231" s="43"/>
      <c r="I231" s="222"/>
      <c r="J231" s="43"/>
      <c r="K231" s="43"/>
      <c r="L231" s="47"/>
      <c r="M231" s="223"/>
      <c r="N231" s="22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149</v>
      </c>
      <c r="AU231" s="20" t="s">
        <v>82</v>
      </c>
    </row>
    <row r="232" s="13" customFormat="1">
      <c r="A232" s="13"/>
      <c r="B232" s="225"/>
      <c r="C232" s="226"/>
      <c r="D232" s="227" t="s">
        <v>155</v>
      </c>
      <c r="E232" s="228" t="s">
        <v>19</v>
      </c>
      <c r="F232" s="229" t="s">
        <v>190</v>
      </c>
      <c r="G232" s="226"/>
      <c r="H232" s="228" t="s">
        <v>19</v>
      </c>
      <c r="I232" s="230"/>
      <c r="J232" s="226"/>
      <c r="K232" s="226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155</v>
      </c>
      <c r="AU232" s="235" t="s">
        <v>82</v>
      </c>
      <c r="AV232" s="13" t="s">
        <v>80</v>
      </c>
      <c r="AW232" s="13" t="s">
        <v>33</v>
      </c>
      <c r="AX232" s="13" t="s">
        <v>72</v>
      </c>
      <c r="AY232" s="235" t="s">
        <v>140</v>
      </c>
    </row>
    <row r="233" s="14" customFormat="1">
      <c r="A233" s="14"/>
      <c r="B233" s="236"/>
      <c r="C233" s="237"/>
      <c r="D233" s="227" t="s">
        <v>155</v>
      </c>
      <c r="E233" s="238" t="s">
        <v>19</v>
      </c>
      <c r="F233" s="239" t="s">
        <v>1415</v>
      </c>
      <c r="G233" s="237"/>
      <c r="H233" s="240">
        <v>27.399999999999999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6" t="s">
        <v>155</v>
      </c>
      <c r="AU233" s="246" t="s">
        <v>82</v>
      </c>
      <c r="AV233" s="14" t="s">
        <v>82</v>
      </c>
      <c r="AW233" s="14" t="s">
        <v>33</v>
      </c>
      <c r="AX233" s="14" t="s">
        <v>72</v>
      </c>
      <c r="AY233" s="246" t="s">
        <v>140</v>
      </c>
    </row>
    <row r="234" s="14" customFormat="1">
      <c r="A234" s="14"/>
      <c r="B234" s="236"/>
      <c r="C234" s="237"/>
      <c r="D234" s="227" t="s">
        <v>155</v>
      </c>
      <c r="E234" s="238" t="s">
        <v>19</v>
      </c>
      <c r="F234" s="239" t="s">
        <v>1416</v>
      </c>
      <c r="G234" s="237"/>
      <c r="H234" s="240">
        <v>5.3600000000000003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155</v>
      </c>
      <c r="AU234" s="246" t="s">
        <v>82</v>
      </c>
      <c r="AV234" s="14" t="s">
        <v>82</v>
      </c>
      <c r="AW234" s="14" t="s">
        <v>33</v>
      </c>
      <c r="AX234" s="14" t="s">
        <v>72</v>
      </c>
      <c r="AY234" s="246" t="s">
        <v>140</v>
      </c>
    </row>
    <row r="235" s="15" customFormat="1">
      <c r="A235" s="15"/>
      <c r="B235" s="247"/>
      <c r="C235" s="248"/>
      <c r="D235" s="227" t="s">
        <v>155</v>
      </c>
      <c r="E235" s="249" t="s">
        <v>19</v>
      </c>
      <c r="F235" s="250" t="s">
        <v>197</v>
      </c>
      <c r="G235" s="248"/>
      <c r="H235" s="251">
        <v>32.759999999999998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7" t="s">
        <v>155</v>
      </c>
      <c r="AU235" s="257" t="s">
        <v>82</v>
      </c>
      <c r="AV235" s="15" t="s">
        <v>147</v>
      </c>
      <c r="AW235" s="15" t="s">
        <v>33</v>
      </c>
      <c r="AX235" s="15" t="s">
        <v>80</v>
      </c>
      <c r="AY235" s="257" t="s">
        <v>140</v>
      </c>
    </row>
    <row r="236" s="2" customFormat="1" ht="16.5" customHeight="1">
      <c r="A236" s="41"/>
      <c r="B236" s="42"/>
      <c r="C236" s="258" t="s">
        <v>361</v>
      </c>
      <c r="D236" s="258" t="s">
        <v>236</v>
      </c>
      <c r="E236" s="259" t="s">
        <v>357</v>
      </c>
      <c r="F236" s="260" t="s">
        <v>358</v>
      </c>
      <c r="G236" s="261" t="s">
        <v>145</v>
      </c>
      <c r="H236" s="262">
        <v>28.222000000000001</v>
      </c>
      <c r="I236" s="263"/>
      <c r="J236" s="264">
        <f>ROUND(I236*H236,2)</f>
        <v>0</v>
      </c>
      <c r="K236" s="260" t="s">
        <v>146</v>
      </c>
      <c r="L236" s="265"/>
      <c r="M236" s="266" t="s">
        <v>19</v>
      </c>
      <c r="N236" s="267" t="s">
        <v>43</v>
      </c>
      <c r="O236" s="87"/>
      <c r="P236" s="216">
        <f>O236*H236</f>
        <v>0</v>
      </c>
      <c r="Q236" s="216">
        <v>0.13100000000000001</v>
      </c>
      <c r="R236" s="216">
        <f>Q236*H236</f>
        <v>3.6970820000000004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198</v>
      </c>
      <c r="AT236" s="218" t="s">
        <v>236</v>
      </c>
      <c r="AU236" s="218" t="s">
        <v>82</v>
      </c>
      <c r="AY236" s="20" t="s">
        <v>140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80</v>
      </c>
      <c r="BK236" s="219">
        <f>ROUND(I236*H236,2)</f>
        <v>0</v>
      </c>
      <c r="BL236" s="20" t="s">
        <v>147</v>
      </c>
      <c r="BM236" s="218" t="s">
        <v>1417</v>
      </c>
    </row>
    <row r="237" s="14" customFormat="1">
      <c r="A237" s="14"/>
      <c r="B237" s="236"/>
      <c r="C237" s="237"/>
      <c r="D237" s="227" t="s">
        <v>155</v>
      </c>
      <c r="E237" s="237"/>
      <c r="F237" s="239" t="s">
        <v>1418</v>
      </c>
      <c r="G237" s="237"/>
      <c r="H237" s="240">
        <v>28.222000000000001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6" t="s">
        <v>155</v>
      </c>
      <c r="AU237" s="246" t="s">
        <v>82</v>
      </c>
      <c r="AV237" s="14" t="s">
        <v>82</v>
      </c>
      <c r="AW237" s="14" t="s">
        <v>4</v>
      </c>
      <c r="AX237" s="14" t="s">
        <v>80</v>
      </c>
      <c r="AY237" s="246" t="s">
        <v>140</v>
      </c>
    </row>
    <row r="238" s="2" customFormat="1" ht="16.5" customHeight="1">
      <c r="A238" s="41"/>
      <c r="B238" s="42"/>
      <c r="C238" s="258" t="s">
        <v>366</v>
      </c>
      <c r="D238" s="258" t="s">
        <v>236</v>
      </c>
      <c r="E238" s="259" t="s">
        <v>1419</v>
      </c>
      <c r="F238" s="260" t="s">
        <v>1420</v>
      </c>
      <c r="G238" s="261" t="s">
        <v>145</v>
      </c>
      <c r="H238" s="262">
        <v>5.5209999999999999</v>
      </c>
      <c r="I238" s="263"/>
      <c r="J238" s="264">
        <f>ROUND(I238*H238,2)</f>
        <v>0</v>
      </c>
      <c r="K238" s="260" t="s">
        <v>146</v>
      </c>
      <c r="L238" s="265"/>
      <c r="M238" s="266" t="s">
        <v>19</v>
      </c>
      <c r="N238" s="267" t="s">
        <v>43</v>
      </c>
      <c r="O238" s="87"/>
      <c r="P238" s="216">
        <f>O238*H238</f>
        <v>0</v>
      </c>
      <c r="Q238" s="216">
        <v>0.13100000000000001</v>
      </c>
      <c r="R238" s="216">
        <f>Q238*H238</f>
        <v>0.72325099999999998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198</v>
      </c>
      <c r="AT238" s="218" t="s">
        <v>236</v>
      </c>
      <c r="AU238" s="218" t="s">
        <v>82</v>
      </c>
      <c r="AY238" s="20" t="s">
        <v>140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80</v>
      </c>
      <c r="BK238" s="219">
        <f>ROUND(I238*H238,2)</f>
        <v>0</v>
      </c>
      <c r="BL238" s="20" t="s">
        <v>147</v>
      </c>
      <c r="BM238" s="218" t="s">
        <v>1421</v>
      </c>
    </row>
    <row r="239" s="14" customFormat="1">
      <c r="A239" s="14"/>
      <c r="B239" s="236"/>
      <c r="C239" s="237"/>
      <c r="D239" s="227" t="s">
        <v>155</v>
      </c>
      <c r="E239" s="237"/>
      <c r="F239" s="239" t="s">
        <v>1422</v>
      </c>
      <c r="G239" s="237"/>
      <c r="H239" s="240">
        <v>5.5209999999999999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6" t="s">
        <v>155</v>
      </c>
      <c r="AU239" s="246" t="s">
        <v>82</v>
      </c>
      <c r="AV239" s="14" t="s">
        <v>82</v>
      </c>
      <c r="AW239" s="14" t="s">
        <v>4</v>
      </c>
      <c r="AX239" s="14" t="s">
        <v>80</v>
      </c>
      <c r="AY239" s="246" t="s">
        <v>140</v>
      </c>
    </row>
    <row r="240" s="2" customFormat="1" ht="37.8" customHeight="1">
      <c r="A240" s="41"/>
      <c r="B240" s="42"/>
      <c r="C240" s="207" t="s">
        <v>371</v>
      </c>
      <c r="D240" s="207" t="s">
        <v>142</v>
      </c>
      <c r="E240" s="208" t="s">
        <v>647</v>
      </c>
      <c r="F240" s="209" t="s">
        <v>648</v>
      </c>
      <c r="G240" s="210" t="s">
        <v>145</v>
      </c>
      <c r="H240" s="211">
        <v>31.899999999999999</v>
      </c>
      <c r="I240" s="212"/>
      <c r="J240" s="213">
        <f>ROUND(I240*H240,2)</f>
        <v>0</v>
      </c>
      <c r="K240" s="209" t="s">
        <v>146</v>
      </c>
      <c r="L240" s="47"/>
      <c r="M240" s="214" t="s">
        <v>19</v>
      </c>
      <c r="N240" s="215" t="s">
        <v>43</v>
      </c>
      <c r="O240" s="87"/>
      <c r="P240" s="216">
        <f>O240*H240</f>
        <v>0</v>
      </c>
      <c r="Q240" s="216">
        <v>0.11162</v>
      </c>
      <c r="R240" s="216">
        <f>Q240*H240</f>
        <v>3.5606779999999998</v>
      </c>
      <c r="S240" s="216">
        <v>0</v>
      </c>
      <c r="T240" s="21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8" t="s">
        <v>147</v>
      </c>
      <c r="AT240" s="218" t="s">
        <v>142</v>
      </c>
      <c r="AU240" s="218" t="s">
        <v>82</v>
      </c>
      <c r="AY240" s="20" t="s">
        <v>140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20" t="s">
        <v>80</v>
      </c>
      <c r="BK240" s="219">
        <f>ROUND(I240*H240,2)</f>
        <v>0</v>
      </c>
      <c r="BL240" s="20" t="s">
        <v>147</v>
      </c>
      <c r="BM240" s="218" t="s">
        <v>1423</v>
      </c>
    </row>
    <row r="241" s="2" customFormat="1">
      <c r="A241" s="41"/>
      <c r="B241" s="42"/>
      <c r="C241" s="43"/>
      <c r="D241" s="220" t="s">
        <v>149</v>
      </c>
      <c r="E241" s="43"/>
      <c r="F241" s="221" t="s">
        <v>650</v>
      </c>
      <c r="G241" s="43"/>
      <c r="H241" s="43"/>
      <c r="I241" s="222"/>
      <c r="J241" s="43"/>
      <c r="K241" s="43"/>
      <c r="L241" s="47"/>
      <c r="M241" s="223"/>
      <c r="N241" s="224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149</v>
      </c>
      <c r="AU241" s="20" t="s">
        <v>82</v>
      </c>
    </row>
    <row r="242" s="13" customFormat="1">
      <c r="A242" s="13"/>
      <c r="B242" s="225"/>
      <c r="C242" s="226"/>
      <c r="D242" s="227" t="s">
        <v>155</v>
      </c>
      <c r="E242" s="228" t="s">
        <v>19</v>
      </c>
      <c r="F242" s="229" t="s">
        <v>188</v>
      </c>
      <c r="G242" s="226"/>
      <c r="H242" s="228" t="s">
        <v>19</v>
      </c>
      <c r="I242" s="230"/>
      <c r="J242" s="226"/>
      <c r="K242" s="226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155</v>
      </c>
      <c r="AU242" s="235" t="s">
        <v>82</v>
      </c>
      <c r="AV242" s="13" t="s">
        <v>80</v>
      </c>
      <c r="AW242" s="13" t="s">
        <v>33</v>
      </c>
      <c r="AX242" s="13" t="s">
        <v>72</v>
      </c>
      <c r="AY242" s="235" t="s">
        <v>140</v>
      </c>
    </row>
    <row r="243" s="14" customFormat="1">
      <c r="A243" s="14"/>
      <c r="B243" s="236"/>
      <c r="C243" s="237"/>
      <c r="D243" s="227" t="s">
        <v>155</v>
      </c>
      <c r="E243" s="238" t="s">
        <v>19</v>
      </c>
      <c r="F243" s="239" t="s">
        <v>1392</v>
      </c>
      <c r="G243" s="237"/>
      <c r="H243" s="240">
        <v>31.899999999999999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6" t="s">
        <v>155</v>
      </c>
      <c r="AU243" s="246" t="s">
        <v>82</v>
      </c>
      <c r="AV243" s="14" t="s">
        <v>82</v>
      </c>
      <c r="AW243" s="14" t="s">
        <v>33</v>
      </c>
      <c r="AX243" s="14" t="s">
        <v>80</v>
      </c>
      <c r="AY243" s="246" t="s">
        <v>140</v>
      </c>
    </row>
    <row r="244" s="2" customFormat="1" ht="16.5" customHeight="1">
      <c r="A244" s="41"/>
      <c r="B244" s="42"/>
      <c r="C244" s="258" t="s">
        <v>377</v>
      </c>
      <c r="D244" s="258" t="s">
        <v>236</v>
      </c>
      <c r="E244" s="259" t="s">
        <v>367</v>
      </c>
      <c r="F244" s="260" t="s">
        <v>368</v>
      </c>
      <c r="G244" s="261" t="s">
        <v>145</v>
      </c>
      <c r="H244" s="262">
        <v>32.856999999999999</v>
      </c>
      <c r="I244" s="263"/>
      <c r="J244" s="264">
        <f>ROUND(I244*H244,2)</f>
        <v>0</v>
      </c>
      <c r="K244" s="260" t="s">
        <v>146</v>
      </c>
      <c r="L244" s="265"/>
      <c r="M244" s="266" t="s">
        <v>19</v>
      </c>
      <c r="N244" s="267" t="s">
        <v>43</v>
      </c>
      <c r="O244" s="87"/>
      <c r="P244" s="216">
        <f>O244*H244</f>
        <v>0</v>
      </c>
      <c r="Q244" s="216">
        <v>0.17599999999999999</v>
      </c>
      <c r="R244" s="216">
        <f>Q244*H244</f>
        <v>5.782832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198</v>
      </c>
      <c r="AT244" s="218" t="s">
        <v>236</v>
      </c>
      <c r="AU244" s="218" t="s">
        <v>82</v>
      </c>
      <c r="AY244" s="20" t="s">
        <v>140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80</v>
      </c>
      <c r="BK244" s="219">
        <f>ROUND(I244*H244,2)</f>
        <v>0</v>
      </c>
      <c r="BL244" s="20" t="s">
        <v>147</v>
      </c>
      <c r="BM244" s="218" t="s">
        <v>1424</v>
      </c>
    </row>
    <row r="245" s="14" customFormat="1">
      <c r="A245" s="14"/>
      <c r="B245" s="236"/>
      <c r="C245" s="237"/>
      <c r="D245" s="227" t="s">
        <v>155</v>
      </c>
      <c r="E245" s="237"/>
      <c r="F245" s="239" t="s">
        <v>1425</v>
      </c>
      <c r="G245" s="237"/>
      <c r="H245" s="240">
        <v>32.856999999999999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6" t="s">
        <v>155</v>
      </c>
      <c r="AU245" s="246" t="s">
        <v>82</v>
      </c>
      <c r="AV245" s="14" t="s">
        <v>82</v>
      </c>
      <c r="AW245" s="14" t="s">
        <v>4</v>
      </c>
      <c r="AX245" s="14" t="s">
        <v>80</v>
      </c>
      <c r="AY245" s="246" t="s">
        <v>140</v>
      </c>
    </row>
    <row r="246" s="12" customFormat="1" ht="22.8" customHeight="1">
      <c r="A246" s="12"/>
      <c r="B246" s="191"/>
      <c r="C246" s="192"/>
      <c r="D246" s="193" t="s">
        <v>71</v>
      </c>
      <c r="E246" s="205" t="s">
        <v>205</v>
      </c>
      <c r="F246" s="205" t="s">
        <v>376</v>
      </c>
      <c r="G246" s="192"/>
      <c r="H246" s="192"/>
      <c r="I246" s="195"/>
      <c r="J246" s="206">
        <f>BK246</f>
        <v>0</v>
      </c>
      <c r="K246" s="192"/>
      <c r="L246" s="197"/>
      <c r="M246" s="198"/>
      <c r="N246" s="199"/>
      <c r="O246" s="199"/>
      <c r="P246" s="200">
        <f>SUM(P247:P294)</f>
        <v>0</v>
      </c>
      <c r="Q246" s="199"/>
      <c r="R246" s="200">
        <f>SUM(R247:R294)</f>
        <v>10.283105800000001</v>
      </c>
      <c r="S246" s="199"/>
      <c r="T246" s="201">
        <f>SUM(T247:T294)</f>
        <v>0.0040000000000000001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2" t="s">
        <v>80</v>
      </c>
      <c r="AT246" s="203" t="s">
        <v>71</v>
      </c>
      <c r="AU246" s="203" t="s">
        <v>80</v>
      </c>
      <c r="AY246" s="202" t="s">
        <v>140</v>
      </c>
      <c r="BK246" s="204">
        <f>SUM(BK247:BK294)</f>
        <v>0</v>
      </c>
    </row>
    <row r="247" s="2" customFormat="1" ht="16.5" customHeight="1">
      <c r="A247" s="41"/>
      <c r="B247" s="42"/>
      <c r="C247" s="207" t="s">
        <v>383</v>
      </c>
      <c r="D247" s="207" t="s">
        <v>142</v>
      </c>
      <c r="E247" s="208" t="s">
        <v>378</v>
      </c>
      <c r="F247" s="209" t="s">
        <v>379</v>
      </c>
      <c r="G247" s="210" t="s">
        <v>380</v>
      </c>
      <c r="H247" s="211">
        <v>3</v>
      </c>
      <c r="I247" s="212"/>
      <c r="J247" s="213">
        <f>ROUND(I247*H247,2)</f>
        <v>0</v>
      </c>
      <c r="K247" s="209" t="s">
        <v>146</v>
      </c>
      <c r="L247" s="47"/>
      <c r="M247" s="214" t="s">
        <v>19</v>
      </c>
      <c r="N247" s="215" t="s">
        <v>43</v>
      </c>
      <c r="O247" s="87"/>
      <c r="P247" s="216">
        <f>O247*H247</f>
        <v>0</v>
      </c>
      <c r="Q247" s="216">
        <v>0.00069999999999999999</v>
      </c>
      <c r="R247" s="216">
        <f>Q247*H247</f>
        <v>0.0020999999999999999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147</v>
      </c>
      <c r="AT247" s="218" t="s">
        <v>142</v>
      </c>
      <c r="AU247" s="218" t="s">
        <v>82</v>
      </c>
      <c r="AY247" s="20" t="s">
        <v>140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20" t="s">
        <v>80</v>
      </c>
      <c r="BK247" s="219">
        <f>ROUND(I247*H247,2)</f>
        <v>0</v>
      </c>
      <c r="BL247" s="20" t="s">
        <v>147</v>
      </c>
      <c r="BM247" s="218" t="s">
        <v>1426</v>
      </c>
    </row>
    <row r="248" s="2" customFormat="1">
      <c r="A248" s="41"/>
      <c r="B248" s="42"/>
      <c r="C248" s="43"/>
      <c r="D248" s="220" t="s">
        <v>149</v>
      </c>
      <c r="E248" s="43"/>
      <c r="F248" s="221" t="s">
        <v>382</v>
      </c>
      <c r="G248" s="43"/>
      <c r="H248" s="43"/>
      <c r="I248" s="222"/>
      <c r="J248" s="43"/>
      <c r="K248" s="43"/>
      <c r="L248" s="47"/>
      <c r="M248" s="223"/>
      <c r="N248" s="22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149</v>
      </c>
      <c r="AU248" s="20" t="s">
        <v>82</v>
      </c>
    </row>
    <row r="249" s="2" customFormat="1" ht="16.5" customHeight="1">
      <c r="A249" s="41"/>
      <c r="B249" s="42"/>
      <c r="C249" s="258" t="s">
        <v>387</v>
      </c>
      <c r="D249" s="258" t="s">
        <v>236</v>
      </c>
      <c r="E249" s="259" t="s">
        <v>384</v>
      </c>
      <c r="F249" s="260" t="s">
        <v>385</v>
      </c>
      <c r="G249" s="261" t="s">
        <v>380</v>
      </c>
      <c r="H249" s="262">
        <v>1</v>
      </c>
      <c r="I249" s="263"/>
      <c r="J249" s="264">
        <f>ROUND(I249*H249,2)</f>
        <v>0</v>
      </c>
      <c r="K249" s="260" t="s">
        <v>146</v>
      </c>
      <c r="L249" s="265"/>
      <c r="M249" s="266" t="s">
        <v>19</v>
      </c>
      <c r="N249" s="267" t="s">
        <v>43</v>
      </c>
      <c r="O249" s="87"/>
      <c r="P249" s="216">
        <f>O249*H249</f>
        <v>0</v>
      </c>
      <c r="Q249" s="216">
        <v>0.0025000000000000001</v>
      </c>
      <c r="R249" s="216">
        <f>Q249*H249</f>
        <v>0.0025000000000000001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198</v>
      </c>
      <c r="AT249" s="218" t="s">
        <v>236</v>
      </c>
      <c r="AU249" s="218" t="s">
        <v>82</v>
      </c>
      <c r="AY249" s="20" t="s">
        <v>140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20" t="s">
        <v>80</v>
      </c>
      <c r="BK249" s="219">
        <f>ROUND(I249*H249,2)</f>
        <v>0</v>
      </c>
      <c r="BL249" s="20" t="s">
        <v>147</v>
      </c>
      <c r="BM249" s="218" t="s">
        <v>1427</v>
      </c>
    </row>
    <row r="250" s="2" customFormat="1" ht="16.5" customHeight="1">
      <c r="A250" s="41"/>
      <c r="B250" s="42"/>
      <c r="C250" s="258" t="s">
        <v>391</v>
      </c>
      <c r="D250" s="258" t="s">
        <v>236</v>
      </c>
      <c r="E250" s="259" t="s">
        <v>388</v>
      </c>
      <c r="F250" s="260" t="s">
        <v>389</v>
      </c>
      <c r="G250" s="261" t="s">
        <v>380</v>
      </c>
      <c r="H250" s="262">
        <v>1</v>
      </c>
      <c r="I250" s="263"/>
      <c r="J250" s="264">
        <f>ROUND(I250*H250,2)</f>
        <v>0</v>
      </c>
      <c r="K250" s="260" t="s">
        <v>146</v>
      </c>
      <c r="L250" s="265"/>
      <c r="M250" s="266" t="s">
        <v>19</v>
      </c>
      <c r="N250" s="267" t="s">
        <v>43</v>
      </c>
      <c r="O250" s="87"/>
      <c r="P250" s="216">
        <f>O250*H250</f>
        <v>0</v>
      </c>
      <c r="Q250" s="216">
        <v>0.0016999999999999999</v>
      </c>
      <c r="R250" s="216">
        <f>Q250*H250</f>
        <v>0.0016999999999999999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198</v>
      </c>
      <c r="AT250" s="218" t="s">
        <v>236</v>
      </c>
      <c r="AU250" s="218" t="s">
        <v>82</v>
      </c>
      <c r="AY250" s="20" t="s">
        <v>140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80</v>
      </c>
      <c r="BK250" s="219">
        <f>ROUND(I250*H250,2)</f>
        <v>0</v>
      </c>
      <c r="BL250" s="20" t="s">
        <v>147</v>
      </c>
      <c r="BM250" s="218" t="s">
        <v>1428</v>
      </c>
    </row>
    <row r="251" s="2" customFormat="1" ht="16.5" customHeight="1">
      <c r="A251" s="41"/>
      <c r="B251" s="42"/>
      <c r="C251" s="207" t="s">
        <v>396</v>
      </c>
      <c r="D251" s="207" t="s">
        <v>142</v>
      </c>
      <c r="E251" s="208" t="s">
        <v>392</v>
      </c>
      <c r="F251" s="209" t="s">
        <v>393</v>
      </c>
      <c r="G251" s="210" t="s">
        <v>380</v>
      </c>
      <c r="H251" s="211">
        <v>1</v>
      </c>
      <c r="I251" s="212"/>
      <c r="J251" s="213">
        <f>ROUND(I251*H251,2)</f>
        <v>0</v>
      </c>
      <c r="K251" s="209" t="s">
        <v>146</v>
      </c>
      <c r="L251" s="47"/>
      <c r="M251" s="214" t="s">
        <v>19</v>
      </c>
      <c r="N251" s="215" t="s">
        <v>43</v>
      </c>
      <c r="O251" s="87"/>
      <c r="P251" s="216">
        <f>O251*H251</f>
        <v>0</v>
      </c>
      <c r="Q251" s="216">
        <v>0.10940999999999999</v>
      </c>
      <c r="R251" s="216">
        <f>Q251*H251</f>
        <v>0.10940999999999999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147</v>
      </c>
      <c r="AT251" s="218" t="s">
        <v>142</v>
      </c>
      <c r="AU251" s="218" t="s">
        <v>82</v>
      </c>
      <c r="AY251" s="20" t="s">
        <v>140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80</v>
      </c>
      <c r="BK251" s="219">
        <f>ROUND(I251*H251,2)</f>
        <v>0</v>
      </c>
      <c r="BL251" s="20" t="s">
        <v>147</v>
      </c>
      <c r="BM251" s="218" t="s">
        <v>1429</v>
      </c>
    </row>
    <row r="252" s="2" customFormat="1">
      <c r="A252" s="41"/>
      <c r="B252" s="42"/>
      <c r="C252" s="43"/>
      <c r="D252" s="220" t="s">
        <v>149</v>
      </c>
      <c r="E252" s="43"/>
      <c r="F252" s="221" t="s">
        <v>395</v>
      </c>
      <c r="G252" s="43"/>
      <c r="H252" s="43"/>
      <c r="I252" s="222"/>
      <c r="J252" s="43"/>
      <c r="K252" s="43"/>
      <c r="L252" s="47"/>
      <c r="M252" s="223"/>
      <c r="N252" s="22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149</v>
      </c>
      <c r="AU252" s="20" t="s">
        <v>82</v>
      </c>
    </row>
    <row r="253" s="2" customFormat="1" ht="16.5" customHeight="1">
      <c r="A253" s="41"/>
      <c r="B253" s="42"/>
      <c r="C253" s="258" t="s">
        <v>400</v>
      </c>
      <c r="D253" s="258" t="s">
        <v>236</v>
      </c>
      <c r="E253" s="259" t="s">
        <v>397</v>
      </c>
      <c r="F253" s="260" t="s">
        <v>398</v>
      </c>
      <c r="G253" s="261" t="s">
        <v>380</v>
      </c>
      <c r="H253" s="262">
        <v>1</v>
      </c>
      <c r="I253" s="263"/>
      <c r="J253" s="264">
        <f>ROUND(I253*H253,2)</f>
        <v>0</v>
      </c>
      <c r="K253" s="260" t="s">
        <v>146</v>
      </c>
      <c r="L253" s="265"/>
      <c r="M253" s="266" t="s">
        <v>19</v>
      </c>
      <c r="N253" s="267" t="s">
        <v>43</v>
      </c>
      <c r="O253" s="87"/>
      <c r="P253" s="216">
        <f>O253*H253</f>
        <v>0</v>
      </c>
      <c r="Q253" s="216">
        <v>0.0061000000000000004</v>
      </c>
      <c r="R253" s="216">
        <f>Q253*H253</f>
        <v>0.0061000000000000004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198</v>
      </c>
      <c r="AT253" s="218" t="s">
        <v>236</v>
      </c>
      <c r="AU253" s="218" t="s">
        <v>82</v>
      </c>
      <c r="AY253" s="20" t="s">
        <v>140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80</v>
      </c>
      <c r="BK253" s="219">
        <f>ROUND(I253*H253,2)</f>
        <v>0</v>
      </c>
      <c r="BL253" s="20" t="s">
        <v>147</v>
      </c>
      <c r="BM253" s="218" t="s">
        <v>1430</v>
      </c>
    </row>
    <row r="254" s="2" customFormat="1" ht="24.15" customHeight="1">
      <c r="A254" s="41"/>
      <c r="B254" s="42"/>
      <c r="C254" s="207" t="s">
        <v>407</v>
      </c>
      <c r="D254" s="207" t="s">
        <v>142</v>
      </c>
      <c r="E254" s="208" t="s">
        <v>413</v>
      </c>
      <c r="F254" s="209" t="s">
        <v>414</v>
      </c>
      <c r="G254" s="210" t="s">
        <v>172</v>
      </c>
      <c r="H254" s="211">
        <v>36.799999999999997</v>
      </c>
      <c r="I254" s="212"/>
      <c r="J254" s="213">
        <f>ROUND(I254*H254,2)</f>
        <v>0</v>
      </c>
      <c r="K254" s="209" t="s">
        <v>146</v>
      </c>
      <c r="L254" s="47"/>
      <c r="M254" s="214" t="s">
        <v>19</v>
      </c>
      <c r="N254" s="215" t="s">
        <v>43</v>
      </c>
      <c r="O254" s="87"/>
      <c r="P254" s="216">
        <f>O254*H254</f>
        <v>0</v>
      </c>
      <c r="Q254" s="216">
        <v>0.15540000000000001</v>
      </c>
      <c r="R254" s="216">
        <f>Q254*H254</f>
        <v>5.7187200000000002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147</v>
      </c>
      <c r="AT254" s="218" t="s">
        <v>142</v>
      </c>
      <c r="AU254" s="218" t="s">
        <v>82</v>
      </c>
      <c r="AY254" s="20" t="s">
        <v>140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80</v>
      </c>
      <c r="BK254" s="219">
        <f>ROUND(I254*H254,2)</f>
        <v>0</v>
      </c>
      <c r="BL254" s="20" t="s">
        <v>147</v>
      </c>
      <c r="BM254" s="218" t="s">
        <v>1431</v>
      </c>
    </row>
    <row r="255" s="2" customFormat="1">
      <c r="A255" s="41"/>
      <c r="B255" s="42"/>
      <c r="C255" s="43"/>
      <c r="D255" s="220" t="s">
        <v>149</v>
      </c>
      <c r="E255" s="43"/>
      <c r="F255" s="221" t="s">
        <v>416</v>
      </c>
      <c r="G255" s="43"/>
      <c r="H255" s="43"/>
      <c r="I255" s="222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149</v>
      </c>
      <c r="AU255" s="20" t="s">
        <v>82</v>
      </c>
    </row>
    <row r="256" s="13" customFormat="1">
      <c r="A256" s="13"/>
      <c r="B256" s="225"/>
      <c r="C256" s="226"/>
      <c r="D256" s="227" t="s">
        <v>155</v>
      </c>
      <c r="E256" s="228" t="s">
        <v>19</v>
      </c>
      <c r="F256" s="229" t="s">
        <v>419</v>
      </c>
      <c r="G256" s="226"/>
      <c r="H256" s="228" t="s">
        <v>19</v>
      </c>
      <c r="I256" s="230"/>
      <c r="J256" s="226"/>
      <c r="K256" s="226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155</v>
      </c>
      <c r="AU256" s="235" t="s">
        <v>82</v>
      </c>
      <c r="AV256" s="13" t="s">
        <v>80</v>
      </c>
      <c r="AW256" s="13" t="s">
        <v>33</v>
      </c>
      <c r="AX256" s="13" t="s">
        <v>72</v>
      </c>
      <c r="AY256" s="235" t="s">
        <v>140</v>
      </c>
    </row>
    <row r="257" s="14" customFormat="1">
      <c r="A257" s="14"/>
      <c r="B257" s="236"/>
      <c r="C257" s="237"/>
      <c r="D257" s="227" t="s">
        <v>155</v>
      </c>
      <c r="E257" s="238" t="s">
        <v>19</v>
      </c>
      <c r="F257" s="239" t="s">
        <v>1432</v>
      </c>
      <c r="G257" s="237"/>
      <c r="H257" s="240">
        <v>34.799999999999997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6" t="s">
        <v>155</v>
      </c>
      <c r="AU257" s="246" t="s">
        <v>82</v>
      </c>
      <c r="AV257" s="14" t="s">
        <v>82</v>
      </c>
      <c r="AW257" s="14" t="s">
        <v>33</v>
      </c>
      <c r="AX257" s="14" t="s">
        <v>72</v>
      </c>
      <c r="AY257" s="246" t="s">
        <v>140</v>
      </c>
    </row>
    <row r="258" s="13" customFormat="1">
      <c r="A258" s="13"/>
      <c r="B258" s="225"/>
      <c r="C258" s="226"/>
      <c r="D258" s="227" t="s">
        <v>155</v>
      </c>
      <c r="E258" s="228" t="s">
        <v>19</v>
      </c>
      <c r="F258" s="229" t="s">
        <v>420</v>
      </c>
      <c r="G258" s="226"/>
      <c r="H258" s="228" t="s">
        <v>19</v>
      </c>
      <c r="I258" s="230"/>
      <c r="J258" s="226"/>
      <c r="K258" s="226"/>
      <c r="L258" s="231"/>
      <c r="M258" s="232"/>
      <c r="N258" s="233"/>
      <c r="O258" s="233"/>
      <c r="P258" s="233"/>
      <c r="Q258" s="233"/>
      <c r="R258" s="233"/>
      <c r="S258" s="233"/>
      <c r="T258" s="23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5" t="s">
        <v>155</v>
      </c>
      <c r="AU258" s="235" t="s">
        <v>82</v>
      </c>
      <c r="AV258" s="13" t="s">
        <v>80</v>
      </c>
      <c r="AW258" s="13" t="s">
        <v>33</v>
      </c>
      <c r="AX258" s="13" t="s">
        <v>72</v>
      </c>
      <c r="AY258" s="235" t="s">
        <v>140</v>
      </c>
    </row>
    <row r="259" s="14" customFormat="1">
      <c r="A259" s="14"/>
      <c r="B259" s="236"/>
      <c r="C259" s="237"/>
      <c r="D259" s="227" t="s">
        <v>155</v>
      </c>
      <c r="E259" s="238" t="s">
        <v>19</v>
      </c>
      <c r="F259" s="239" t="s">
        <v>82</v>
      </c>
      <c r="G259" s="237"/>
      <c r="H259" s="240">
        <v>2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6" t="s">
        <v>155</v>
      </c>
      <c r="AU259" s="246" t="s">
        <v>82</v>
      </c>
      <c r="AV259" s="14" t="s">
        <v>82</v>
      </c>
      <c r="AW259" s="14" t="s">
        <v>33</v>
      </c>
      <c r="AX259" s="14" t="s">
        <v>72</v>
      </c>
      <c r="AY259" s="246" t="s">
        <v>140</v>
      </c>
    </row>
    <row r="260" s="15" customFormat="1">
      <c r="A260" s="15"/>
      <c r="B260" s="247"/>
      <c r="C260" s="248"/>
      <c r="D260" s="227" t="s">
        <v>155</v>
      </c>
      <c r="E260" s="249" t="s">
        <v>19</v>
      </c>
      <c r="F260" s="250" t="s">
        <v>197</v>
      </c>
      <c r="G260" s="248"/>
      <c r="H260" s="251">
        <v>36.799999999999997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7" t="s">
        <v>155</v>
      </c>
      <c r="AU260" s="257" t="s">
        <v>82</v>
      </c>
      <c r="AV260" s="15" t="s">
        <v>147</v>
      </c>
      <c r="AW260" s="15" t="s">
        <v>33</v>
      </c>
      <c r="AX260" s="15" t="s">
        <v>80</v>
      </c>
      <c r="AY260" s="257" t="s">
        <v>140</v>
      </c>
    </row>
    <row r="261" s="2" customFormat="1" ht="16.5" customHeight="1">
      <c r="A261" s="41"/>
      <c r="B261" s="42"/>
      <c r="C261" s="258" t="s">
        <v>412</v>
      </c>
      <c r="D261" s="258" t="s">
        <v>236</v>
      </c>
      <c r="E261" s="259" t="s">
        <v>422</v>
      </c>
      <c r="F261" s="260" t="s">
        <v>423</v>
      </c>
      <c r="G261" s="261" t="s">
        <v>172</v>
      </c>
      <c r="H261" s="262">
        <v>35.496000000000002</v>
      </c>
      <c r="I261" s="263"/>
      <c r="J261" s="264">
        <f>ROUND(I261*H261,2)</f>
        <v>0</v>
      </c>
      <c r="K261" s="260" t="s">
        <v>146</v>
      </c>
      <c r="L261" s="265"/>
      <c r="M261" s="266" t="s">
        <v>19</v>
      </c>
      <c r="N261" s="267" t="s">
        <v>43</v>
      </c>
      <c r="O261" s="87"/>
      <c r="P261" s="216">
        <f>O261*H261</f>
        <v>0</v>
      </c>
      <c r="Q261" s="216">
        <v>0.048300000000000003</v>
      </c>
      <c r="R261" s="216">
        <f>Q261*H261</f>
        <v>1.7144568000000002</v>
      </c>
      <c r="S261" s="216">
        <v>0</v>
      </c>
      <c r="T261" s="21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8" t="s">
        <v>198</v>
      </c>
      <c r="AT261" s="218" t="s">
        <v>236</v>
      </c>
      <c r="AU261" s="218" t="s">
        <v>82</v>
      </c>
      <c r="AY261" s="20" t="s">
        <v>140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20" t="s">
        <v>80</v>
      </c>
      <c r="BK261" s="219">
        <f>ROUND(I261*H261,2)</f>
        <v>0</v>
      </c>
      <c r="BL261" s="20" t="s">
        <v>147</v>
      </c>
      <c r="BM261" s="218" t="s">
        <v>1433</v>
      </c>
    </row>
    <row r="262" s="14" customFormat="1">
      <c r="A262" s="14"/>
      <c r="B262" s="236"/>
      <c r="C262" s="237"/>
      <c r="D262" s="227" t="s">
        <v>155</v>
      </c>
      <c r="E262" s="237"/>
      <c r="F262" s="239" t="s">
        <v>1434</v>
      </c>
      <c r="G262" s="237"/>
      <c r="H262" s="240">
        <v>35.496000000000002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6" t="s">
        <v>155</v>
      </c>
      <c r="AU262" s="246" t="s">
        <v>82</v>
      </c>
      <c r="AV262" s="14" t="s">
        <v>82</v>
      </c>
      <c r="AW262" s="14" t="s">
        <v>4</v>
      </c>
      <c r="AX262" s="14" t="s">
        <v>80</v>
      </c>
      <c r="AY262" s="246" t="s">
        <v>140</v>
      </c>
    </row>
    <row r="263" s="2" customFormat="1" ht="16.5" customHeight="1">
      <c r="A263" s="41"/>
      <c r="B263" s="42"/>
      <c r="C263" s="258" t="s">
        <v>421</v>
      </c>
      <c r="D263" s="258" t="s">
        <v>236</v>
      </c>
      <c r="E263" s="259" t="s">
        <v>432</v>
      </c>
      <c r="F263" s="260" t="s">
        <v>433</v>
      </c>
      <c r="G263" s="261" t="s">
        <v>172</v>
      </c>
      <c r="H263" s="262">
        <v>2.04</v>
      </c>
      <c r="I263" s="263"/>
      <c r="J263" s="264">
        <f>ROUND(I263*H263,2)</f>
        <v>0</v>
      </c>
      <c r="K263" s="260" t="s">
        <v>146</v>
      </c>
      <c r="L263" s="265"/>
      <c r="M263" s="266" t="s">
        <v>19</v>
      </c>
      <c r="N263" s="267" t="s">
        <v>43</v>
      </c>
      <c r="O263" s="87"/>
      <c r="P263" s="216">
        <f>O263*H263</f>
        <v>0</v>
      </c>
      <c r="Q263" s="216">
        <v>0.065670000000000006</v>
      </c>
      <c r="R263" s="216">
        <f>Q263*H263</f>
        <v>0.13396680000000003</v>
      </c>
      <c r="S263" s="216">
        <v>0</v>
      </c>
      <c r="T263" s="21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198</v>
      </c>
      <c r="AT263" s="218" t="s">
        <v>236</v>
      </c>
      <c r="AU263" s="218" t="s">
        <v>82</v>
      </c>
      <c r="AY263" s="20" t="s">
        <v>140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0" t="s">
        <v>80</v>
      </c>
      <c r="BK263" s="219">
        <f>ROUND(I263*H263,2)</f>
        <v>0</v>
      </c>
      <c r="BL263" s="20" t="s">
        <v>147</v>
      </c>
      <c r="BM263" s="218" t="s">
        <v>1435</v>
      </c>
    </row>
    <row r="264" s="14" customFormat="1">
      <c r="A264" s="14"/>
      <c r="B264" s="236"/>
      <c r="C264" s="237"/>
      <c r="D264" s="227" t="s">
        <v>155</v>
      </c>
      <c r="E264" s="237"/>
      <c r="F264" s="239" t="s">
        <v>435</v>
      </c>
      <c r="G264" s="237"/>
      <c r="H264" s="240">
        <v>2.04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6" t="s">
        <v>155</v>
      </c>
      <c r="AU264" s="246" t="s">
        <v>82</v>
      </c>
      <c r="AV264" s="14" t="s">
        <v>82</v>
      </c>
      <c r="AW264" s="14" t="s">
        <v>4</v>
      </c>
      <c r="AX264" s="14" t="s">
        <v>80</v>
      </c>
      <c r="AY264" s="246" t="s">
        <v>140</v>
      </c>
    </row>
    <row r="265" s="2" customFormat="1" ht="24.15" customHeight="1">
      <c r="A265" s="41"/>
      <c r="B265" s="42"/>
      <c r="C265" s="207" t="s">
        <v>426</v>
      </c>
      <c r="D265" s="207" t="s">
        <v>142</v>
      </c>
      <c r="E265" s="208" t="s">
        <v>437</v>
      </c>
      <c r="F265" s="209" t="s">
        <v>438</v>
      </c>
      <c r="G265" s="210" t="s">
        <v>172</v>
      </c>
      <c r="H265" s="211">
        <v>14.6</v>
      </c>
      <c r="I265" s="212"/>
      <c r="J265" s="213">
        <f>ROUND(I265*H265,2)</f>
        <v>0</v>
      </c>
      <c r="K265" s="209" t="s">
        <v>146</v>
      </c>
      <c r="L265" s="47"/>
      <c r="M265" s="214" t="s">
        <v>19</v>
      </c>
      <c r="N265" s="215" t="s">
        <v>43</v>
      </c>
      <c r="O265" s="87"/>
      <c r="P265" s="216">
        <f>O265*H265</f>
        <v>0</v>
      </c>
      <c r="Q265" s="216">
        <v>0.1295</v>
      </c>
      <c r="R265" s="216">
        <f>Q265*H265</f>
        <v>1.8907000000000001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147</v>
      </c>
      <c r="AT265" s="218" t="s">
        <v>142</v>
      </c>
      <c r="AU265" s="218" t="s">
        <v>82</v>
      </c>
      <c r="AY265" s="20" t="s">
        <v>140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20" t="s">
        <v>80</v>
      </c>
      <c r="BK265" s="219">
        <f>ROUND(I265*H265,2)</f>
        <v>0</v>
      </c>
      <c r="BL265" s="20" t="s">
        <v>147</v>
      </c>
      <c r="BM265" s="218" t="s">
        <v>1436</v>
      </c>
    </row>
    <row r="266" s="2" customFormat="1">
      <c r="A266" s="41"/>
      <c r="B266" s="42"/>
      <c r="C266" s="43"/>
      <c r="D266" s="220" t="s">
        <v>149</v>
      </c>
      <c r="E266" s="43"/>
      <c r="F266" s="221" t="s">
        <v>440</v>
      </c>
      <c r="G266" s="43"/>
      <c r="H266" s="43"/>
      <c r="I266" s="222"/>
      <c r="J266" s="43"/>
      <c r="K266" s="43"/>
      <c r="L266" s="47"/>
      <c r="M266" s="223"/>
      <c r="N266" s="224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149</v>
      </c>
      <c r="AU266" s="20" t="s">
        <v>82</v>
      </c>
    </row>
    <row r="267" s="13" customFormat="1">
      <c r="A267" s="13"/>
      <c r="B267" s="225"/>
      <c r="C267" s="226"/>
      <c r="D267" s="227" t="s">
        <v>155</v>
      </c>
      <c r="E267" s="228" t="s">
        <v>19</v>
      </c>
      <c r="F267" s="229" t="s">
        <v>441</v>
      </c>
      <c r="G267" s="226"/>
      <c r="H267" s="228" t="s">
        <v>19</v>
      </c>
      <c r="I267" s="230"/>
      <c r="J267" s="226"/>
      <c r="K267" s="226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155</v>
      </c>
      <c r="AU267" s="235" t="s">
        <v>82</v>
      </c>
      <c r="AV267" s="13" t="s">
        <v>80</v>
      </c>
      <c r="AW267" s="13" t="s">
        <v>33</v>
      </c>
      <c r="AX267" s="13" t="s">
        <v>72</v>
      </c>
      <c r="AY267" s="235" t="s">
        <v>140</v>
      </c>
    </row>
    <row r="268" s="14" customFormat="1">
      <c r="A268" s="14"/>
      <c r="B268" s="236"/>
      <c r="C268" s="237"/>
      <c r="D268" s="227" t="s">
        <v>155</v>
      </c>
      <c r="E268" s="238" t="s">
        <v>19</v>
      </c>
      <c r="F268" s="239" t="s">
        <v>1437</v>
      </c>
      <c r="G268" s="237"/>
      <c r="H268" s="240">
        <v>14.6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6" t="s">
        <v>155</v>
      </c>
      <c r="AU268" s="246" t="s">
        <v>82</v>
      </c>
      <c r="AV268" s="14" t="s">
        <v>82</v>
      </c>
      <c r="AW268" s="14" t="s">
        <v>33</v>
      </c>
      <c r="AX268" s="14" t="s">
        <v>80</v>
      </c>
      <c r="AY268" s="246" t="s">
        <v>140</v>
      </c>
    </row>
    <row r="269" s="2" customFormat="1" ht="16.5" customHeight="1">
      <c r="A269" s="41"/>
      <c r="B269" s="42"/>
      <c r="C269" s="258" t="s">
        <v>431</v>
      </c>
      <c r="D269" s="258" t="s">
        <v>236</v>
      </c>
      <c r="E269" s="259" t="s">
        <v>444</v>
      </c>
      <c r="F269" s="260" t="s">
        <v>445</v>
      </c>
      <c r="G269" s="261" t="s">
        <v>172</v>
      </c>
      <c r="H269" s="262">
        <v>14.892</v>
      </c>
      <c r="I269" s="263"/>
      <c r="J269" s="264">
        <f>ROUND(I269*H269,2)</f>
        <v>0</v>
      </c>
      <c r="K269" s="260" t="s">
        <v>146</v>
      </c>
      <c r="L269" s="265"/>
      <c r="M269" s="266" t="s">
        <v>19</v>
      </c>
      <c r="N269" s="267" t="s">
        <v>43</v>
      </c>
      <c r="O269" s="87"/>
      <c r="P269" s="216">
        <f>O269*H269</f>
        <v>0</v>
      </c>
      <c r="Q269" s="216">
        <v>0.044999999999999998</v>
      </c>
      <c r="R269" s="216">
        <f>Q269*H269</f>
        <v>0.67013999999999996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198</v>
      </c>
      <c r="AT269" s="218" t="s">
        <v>236</v>
      </c>
      <c r="AU269" s="218" t="s">
        <v>82</v>
      </c>
      <c r="AY269" s="20" t="s">
        <v>140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80</v>
      </c>
      <c r="BK269" s="219">
        <f>ROUND(I269*H269,2)</f>
        <v>0</v>
      </c>
      <c r="BL269" s="20" t="s">
        <v>147</v>
      </c>
      <c r="BM269" s="218" t="s">
        <v>1438</v>
      </c>
    </row>
    <row r="270" s="14" customFormat="1">
      <c r="A270" s="14"/>
      <c r="B270" s="236"/>
      <c r="C270" s="237"/>
      <c r="D270" s="227" t="s">
        <v>155</v>
      </c>
      <c r="E270" s="237"/>
      <c r="F270" s="239" t="s">
        <v>1439</v>
      </c>
      <c r="G270" s="237"/>
      <c r="H270" s="240">
        <v>14.892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6" t="s">
        <v>155</v>
      </c>
      <c r="AU270" s="246" t="s">
        <v>82</v>
      </c>
      <c r="AV270" s="14" t="s">
        <v>82</v>
      </c>
      <c r="AW270" s="14" t="s">
        <v>4</v>
      </c>
      <c r="AX270" s="14" t="s">
        <v>80</v>
      </c>
      <c r="AY270" s="246" t="s">
        <v>140</v>
      </c>
    </row>
    <row r="271" s="2" customFormat="1" ht="24.15" customHeight="1">
      <c r="A271" s="41"/>
      <c r="B271" s="42"/>
      <c r="C271" s="207" t="s">
        <v>436</v>
      </c>
      <c r="D271" s="207" t="s">
        <v>142</v>
      </c>
      <c r="E271" s="208" t="s">
        <v>449</v>
      </c>
      <c r="F271" s="209" t="s">
        <v>450</v>
      </c>
      <c r="G271" s="210" t="s">
        <v>172</v>
      </c>
      <c r="H271" s="211">
        <v>19.399999999999999</v>
      </c>
      <c r="I271" s="212"/>
      <c r="J271" s="213">
        <f>ROUND(I271*H271,2)</f>
        <v>0</v>
      </c>
      <c r="K271" s="209" t="s">
        <v>146</v>
      </c>
      <c r="L271" s="47"/>
      <c r="M271" s="214" t="s">
        <v>19</v>
      </c>
      <c r="N271" s="215" t="s">
        <v>43</v>
      </c>
      <c r="O271" s="87"/>
      <c r="P271" s="216">
        <f>O271*H271</f>
        <v>0</v>
      </c>
      <c r="Q271" s="216">
        <v>0.00017000000000000001</v>
      </c>
      <c r="R271" s="216">
        <f>Q271*H271</f>
        <v>0.0032980000000000002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147</v>
      </c>
      <c r="AT271" s="218" t="s">
        <v>142</v>
      </c>
      <c r="AU271" s="218" t="s">
        <v>82</v>
      </c>
      <c r="AY271" s="20" t="s">
        <v>140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80</v>
      </c>
      <c r="BK271" s="219">
        <f>ROUND(I271*H271,2)</f>
        <v>0</v>
      </c>
      <c r="BL271" s="20" t="s">
        <v>147</v>
      </c>
      <c r="BM271" s="218" t="s">
        <v>1440</v>
      </c>
    </row>
    <row r="272" s="2" customFormat="1">
      <c r="A272" s="41"/>
      <c r="B272" s="42"/>
      <c r="C272" s="43"/>
      <c r="D272" s="220" t="s">
        <v>149</v>
      </c>
      <c r="E272" s="43"/>
      <c r="F272" s="221" t="s">
        <v>452</v>
      </c>
      <c r="G272" s="43"/>
      <c r="H272" s="43"/>
      <c r="I272" s="222"/>
      <c r="J272" s="43"/>
      <c r="K272" s="43"/>
      <c r="L272" s="47"/>
      <c r="M272" s="223"/>
      <c r="N272" s="224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149</v>
      </c>
      <c r="AU272" s="20" t="s">
        <v>82</v>
      </c>
    </row>
    <row r="273" s="2" customFormat="1" ht="16.5" customHeight="1">
      <c r="A273" s="41"/>
      <c r="B273" s="42"/>
      <c r="C273" s="207" t="s">
        <v>443</v>
      </c>
      <c r="D273" s="207" t="s">
        <v>142</v>
      </c>
      <c r="E273" s="208" t="s">
        <v>454</v>
      </c>
      <c r="F273" s="209" t="s">
        <v>455</v>
      </c>
      <c r="G273" s="210" t="s">
        <v>145</v>
      </c>
      <c r="H273" s="211">
        <v>63.859999999999999</v>
      </c>
      <c r="I273" s="212"/>
      <c r="J273" s="213">
        <f>ROUND(I273*H273,2)</f>
        <v>0</v>
      </c>
      <c r="K273" s="209" t="s">
        <v>146</v>
      </c>
      <c r="L273" s="47"/>
      <c r="M273" s="214" t="s">
        <v>19</v>
      </c>
      <c r="N273" s="215" t="s">
        <v>43</v>
      </c>
      <c r="O273" s="87"/>
      <c r="P273" s="216">
        <f>O273*H273</f>
        <v>0</v>
      </c>
      <c r="Q273" s="216">
        <v>0.00046999999999999999</v>
      </c>
      <c r="R273" s="216">
        <f>Q273*H273</f>
        <v>0.030014199999999998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147</v>
      </c>
      <c r="AT273" s="218" t="s">
        <v>142</v>
      </c>
      <c r="AU273" s="218" t="s">
        <v>82</v>
      </c>
      <c r="AY273" s="20" t="s">
        <v>140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80</v>
      </c>
      <c r="BK273" s="219">
        <f>ROUND(I273*H273,2)</f>
        <v>0</v>
      </c>
      <c r="BL273" s="20" t="s">
        <v>147</v>
      </c>
      <c r="BM273" s="218" t="s">
        <v>1441</v>
      </c>
    </row>
    <row r="274" s="2" customFormat="1">
      <c r="A274" s="41"/>
      <c r="B274" s="42"/>
      <c r="C274" s="43"/>
      <c r="D274" s="220" t="s">
        <v>149</v>
      </c>
      <c r="E274" s="43"/>
      <c r="F274" s="221" t="s">
        <v>457</v>
      </c>
      <c r="G274" s="43"/>
      <c r="H274" s="43"/>
      <c r="I274" s="222"/>
      <c r="J274" s="43"/>
      <c r="K274" s="43"/>
      <c r="L274" s="47"/>
      <c r="M274" s="223"/>
      <c r="N274" s="22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149</v>
      </c>
      <c r="AU274" s="20" t="s">
        <v>82</v>
      </c>
    </row>
    <row r="275" s="13" customFormat="1">
      <c r="A275" s="13"/>
      <c r="B275" s="225"/>
      <c r="C275" s="226"/>
      <c r="D275" s="227" t="s">
        <v>155</v>
      </c>
      <c r="E275" s="228" t="s">
        <v>19</v>
      </c>
      <c r="F275" s="229" t="s">
        <v>188</v>
      </c>
      <c r="G275" s="226"/>
      <c r="H275" s="228" t="s">
        <v>19</v>
      </c>
      <c r="I275" s="230"/>
      <c r="J275" s="226"/>
      <c r="K275" s="226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155</v>
      </c>
      <c r="AU275" s="235" t="s">
        <v>82</v>
      </c>
      <c r="AV275" s="13" t="s">
        <v>80</v>
      </c>
      <c r="AW275" s="13" t="s">
        <v>33</v>
      </c>
      <c r="AX275" s="13" t="s">
        <v>72</v>
      </c>
      <c r="AY275" s="235" t="s">
        <v>140</v>
      </c>
    </row>
    <row r="276" s="14" customFormat="1">
      <c r="A276" s="14"/>
      <c r="B276" s="236"/>
      <c r="C276" s="237"/>
      <c r="D276" s="227" t="s">
        <v>155</v>
      </c>
      <c r="E276" s="238" t="s">
        <v>19</v>
      </c>
      <c r="F276" s="239" t="s">
        <v>1392</v>
      </c>
      <c r="G276" s="237"/>
      <c r="H276" s="240">
        <v>31.899999999999999</v>
      </c>
      <c r="I276" s="241"/>
      <c r="J276" s="237"/>
      <c r="K276" s="237"/>
      <c r="L276" s="242"/>
      <c r="M276" s="243"/>
      <c r="N276" s="244"/>
      <c r="O276" s="244"/>
      <c r="P276" s="244"/>
      <c r="Q276" s="244"/>
      <c r="R276" s="244"/>
      <c r="S276" s="244"/>
      <c r="T276" s="24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6" t="s">
        <v>155</v>
      </c>
      <c r="AU276" s="246" t="s">
        <v>82</v>
      </c>
      <c r="AV276" s="14" t="s">
        <v>82</v>
      </c>
      <c r="AW276" s="14" t="s">
        <v>33</v>
      </c>
      <c r="AX276" s="14" t="s">
        <v>72</v>
      </c>
      <c r="AY276" s="246" t="s">
        <v>140</v>
      </c>
    </row>
    <row r="277" s="13" customFormat="1">
      <c r="A277" s="13"/>
      <c r="B277" s="225"/>
      <c r="C277" s="226"/>
      <c r="D277" s="227" t="s">
        <v>155</v>
      </c>
      <c r="E277" s="228" t="s">
        <v>19</v>
      </c>
      <c r="F277" s="229" t="s">
        <v>190</v>
      </c>
      <c r="G277" s="226"/>
      <c r="H277" s="228" t="s">
        <v>19</v>
      </c>
      <c r="I277" s="230"/>
      <c r="J277" s="226"/>
      <c r="K277" s="226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155</v>
      </c>
      <c r="AU277" s="235" t="s">
        <v>82</v>
      </c>
      <c r="AV277" s="13" t="s">
        <v>80</v>
      </c>
      <c r="AW277" s="13" t="s">
        <v>33</v>
      </c>
      <c r="AX277" s="13" t="s">
        <v>72</v>
      </c>
      <c r="AY277" s="235" t="s">
        <v>140</v>
      </c>
    </row>
    <row r="278" s="14" customFormat="1">
      <c r="A278" s="14"/>
      <c r="B278" s="236"/>
      <c r="C278" s="237"/>
      <c r="D278" s="227" t="s">
        <v>155</v>
      </c>
      <c r="E278" s="238" t="s">
        <v>19</v>
      </c>
      <c r="F278" s="239" t="s">
        <v>1393</v>
      </c>
      <c r="G278" s="237"/>
      <c r="H278" s="240">
        <v>31.960000000000001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6" t="s">
        <v>155</v>
      </c>
      <c r="AU278" s="246" t="s">
        <v>82</v>
      </c>
      <c r="AV278" s="14" t="s">
        <v>82</v>
      </c>
      <c r="AW278" s="14" t="s">
        <v>33</v>
      </c>
      <c r="AX278" s="14" t="s">
        <v>72</v>
      </c>
      <c r="AY278" s="246" t="s">
        <v>140</v>
      </c>
    </row>
    <row r="279" s="15" customFormat="1">
      <c r="A279" s="15"/>
      <c r="B279" s="247"/>
      <c r="C279" s="248"/>
      <c r="D279" s="227" t="s">
        <v>155</v>
      </c>
      <c r="E279" s="249" t="s">
        <v>19</v>
      </c>
      <c r="F279" s="250" t="s">
        <v>197</v>
      </c>
      <c r="G279" s="248"/>
      <c r="H279" s="251">
        <v>63.859999999999999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7" t="s">
        <v>155</v>
      </c>
      <c r="AU279" s="257" t="s">
        <v>82</v>
      </c>
      <c r="AV279" s="15" t="s">
        <v>147</v>
      </c>
      <c r="AW279" s="15" t="s">
        <v>33</v>
      </c>
      <c r="AX279" s="15" t="s">
        <v>80</v>
      </c>
      <c r="AY279" s="257" t="s">
        <v>140</v>
      </c>
    </row>
    <row r="280" s="2" customFormat="1" ht="16.5" customHeight="1">
      <c r="A280" s="41"/>
      <c r="B280" s="42"/>
      <c r="C280" s="207" t="s">
        <v>448</v>
      </c>
      <c r="D280" s="207" t="s">
        <v>142</v>
      </c>
      <c r="E280" s="208" t="s">
        <v>460</v>
      </c>
      <c r="F280" s="209" t="s">
        <v>461</v>
      </c>
      <c r="G280" s="210" t="s">
        <v>172</v>
      </c>
      <c r="H280" s="211">
        <v>24.800000000000001</v>
      </c>
      <c r="I280" s="212"/>
      <c r="J280" s="213">
        <f>ROUND(I280*H280,2)</f>
        <v>0</v>
      </c>
      <c r="K280" s="209" t="s">
        <v>146</v>
      </c>
      <c r="L280" s="47"/>
      <c r="M280" s="214" t="s">
        <v>19</v>
      </c>
      <c r="N280" s="215" t="s">
        <v>43</v>
      </c>
      <c r="O280" s="87"/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8" t="s">
        <v>147</v>
      </c>
      <c r="AT280" s="218" t="s">
        <v>142</v>
      </c>
      <c r="AU280" s="218" t="s">
        <v>82</v>
      </c>
      <c r="AY280" s="20" t="s">
        <v>140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20" t="s">
        <v>80</v>
      </c>
      <c r="BK280" s="219">
        <f>ROUND(I280*H280,2)</f>
        <v>0</v>
      </c>
      <c r="BL280" s="20" t="s">
        <v>147</v>
      </c>
      <c r="BM280" s="218" t="s">
        <v>1442</v>
      </c>
    </row>
    <row r="281" s="2" customFormat="1">
      <c r="A281" s="41"/>
      <c r="B281" s="42"/>
      <c r="C281" s="43"/>
      <c r="D281" s="220" t="s">
        <v>149</v>
      </c>
      <c r="E281" s="43"/>
      <c r="F281" s="221" t="s">
        <v>463</v>
      </c>
      <c r="G281" s="43"/>
      <c r="H281" s="43"/>
      <c r="I281" s="222"/>
      <c r="J281" s="43"/>
      <c r="K281" s="43"/>
      <c r="L281" s="47"/>
      <c r="M281" s="223"/>
      <c r="N281" s="224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149</v>
      </c>
      <c r="AU281" s="20" t="s">
        <v>82</v>
      </c>
    </row>
    <row r="282" s="14" customFormat="1">
      <c r="A282" s="14"/>
      <c r="B282" s="236"/>
      <c r="C282" s="237"/>
      <c r="D282" s="227" t="s">
        <v>155</v>
      </c>
      <c r="E282" s="238" t="s">
        <v>19</v>
      </c>
      <c r="F282" s="239" t="s">
        <v>1443</v>
      </c>
      <c r="G282" s="237"/>
      <c r="H282" s="240">
        <v>19.399999999999999</v>
      </c>
      <c r="I282" s="241"/>
      <c r="J282" s="237"/>
      <c r="K282" s="237"/>
      <c r="L282" s="242"/>
      <c r="M282" s="243"/>
      <c r="N282" s="244"/>
      <c r="O282" s="244"/>
      <c r="P282" s="244"/>
      <c r="Q282" s="244"/>
      <c r="R282" s="244"/>
      <c r="S282" s="244"/>
      <c r="T282" s="24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6" t="s">
        <v>155</v>
      </c>
      <c r="AU282" s="246" t="s">
        <v>82</v>
      </c>
      <c r="AV282" s="14" t="s">
        <v>82</v>
      </c>
      <c r="AW282" s="14" t="s">
        <v>33</v>
      </c>
      <c r="AX282" s="14" t="s">
        <v>72</v>
      </c>
      <c r="AY282" s="246" t="s">
        <v>140</v>
      </c>
    </row>
    <row r="283" s="14" customFormat="1">
      <c r="A283" s="14"/>
      <c r="B283" s="236"/>
      <c r="C283" s="237"/>
      <c r="D283" s="227" t="s">
        <v>155</v>
      </c>
      <c r="E283" s="238" t="s">
        <v>19</v>
      </c>
      <c r="F283" s="239" t="s">
        <v>1444</v>
      </c>
      <c r="G283" s="237"/>
      <c r="H283" s="240">
        <v>5.4000000000000004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6" t="s">
        <v>155</v>
      </c>
      <c r="AU283" s="246" t="s">
        <v>82</v>
      </c>
      <c r="AV283" s="14" t="s">
        <v>82</v>
      </c>
      <c r="AW283" s="14" t="s">
        <v>33</v>
      </c>
      <c r="AX283" s="14" t="s">
        <v>72</v>
      </c>
      <c r="AY283" s="246" t="s">
        <v>140</v>
      </c>
    </row>
    <row r="284" s="15" customFormat="1">
      <c r="A284" s="15"/>
      <c r="B284" s="247"/>
      <c r="C284" s="248"/>
      <c r="D284" s="227" t="s">
        <v>155</v>
      </c>
      <c r="E284" s="249" t="s">
        <v>19</v>
      </c>
      <c r="F284" s="250" t="s">
        <v>197</v>
      </c>
      <c r="G284" s="248"/>
      <c r="H284" s="251">
        <v>24.800000000000001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7" t="s">
        <v>155</v>
      </c>
      <c r="AU284" s="257" t="s">
        <v>82</v>
      </c>
      <c r="AV284" s="15" t="s">
        <v>147</v>
      </c>
      <c r="AW284" s="15" t="s">
        <v>33</v>
      </c>
      <c r="AX284" s="15" t="s">
        <v>80</v>
      </c>
      <c r="AY284" s="257" t="s">
        <v>140</v>
      </c>
    </row>
    <row r="285" s="2" customFormat="1" ht="24.15" customHeight="1">
      <c r="A285" s="41"/>
      <c r="B285" s="42"/>
      <c r="C285" s="207" t="s">
        <v>453</v>
      </c>
      <c r="D285" s="207" t="s">
        <v>142</v>
      </c>
      <c r="E285" s="208" t="s">
        <v>1445</v>
      </c>
      <c r="F285" s="209" t="s">
        <v>1446</v>
      </c>
      <c r="G285" s="210" t="s">
        <v>380</v>
      </c>
      <c r="H285" s="211">
        <v>1</v>
      </c>
      <c r="I285" s="212"/>
      <c r="J285" s="213">
        <f>ROUND(I285*H285,2)</f>
        <v>0</v>
      </c>
      <c r="K285" s="209" t="s">
        <v>146</v>
      </c>
      <c r="L285" s="47"/>
      <c r="M285" s="214" t="s">
        <v>19</v>
      </c>
      <c r="N285" s="215" t="s">
        <v>43</v>
      </c>
      <c r="O285" s="87"/>
      <c r="P285" s="216">
        <f>O285*H285</f>
        <v>0</v>
      </c>
      <c r="Q285" s="216">
        <v>0</v>
      </c>
      <c r="R285" s="216">
        <f>Q285*H285</f>
        <v>0</v>
      </c>
      <c r="S285" s="216">
        <v>0.0040000000000000001</v>
      </c>
      <c r="T285" s="217">
        <f>S285*H285</f>
        <v>0.0040000000000000001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8" t="s">
        <v>147</v>
      </c>
      <c r="AT285" s="218" t="s">
        <v>142</v>
      </c>
      <c r="AU285" s="218" t="s">
        <v>82</v>
      </c>
      <c r="AY285" s="20" t="s">
        <v>140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20" t="s">
        <v>80</v>
      </c>
      <c r="BK285" s="219">
        <f>ROUND(I285*H285,2)</f>
        <v>0</v>
      </c>
      <c r="BL285" s="20" t="s">
        <v>147</v>
      </c>
      <c r="BM285" s="218" t="s">
        <v>1447</v>
      </c>
    </row>
    <row r="286" s="2" customFormat="1">
      <c r="A286" s="41"/>
      <c r="B286" s="42"/>
      <c r="C286" s="43"/>
      <c r="D286" s="220" t="s">
        <v>149</v>
      </c>
      <c r="E286" s="43"/>
      <c r="F286" s="221" t="s">
        <v>1448</v>
      </c>
      <c r="G286" s="43"/>
      <c r="H286" s="43"/>
      <c r="I286" s="222"/>
      <c r="J286" s="43"/>
      <c r="K286" s="43"/>
      <c r="L286" s="47"/>
      <c r="M286" s="223"/>
      <c r="N286" s="224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149</v>
      </c>
      <c r="AU286" s="20" t="s">
        <v>82</v>
      </c>
    </row>
    <row r="287" s="2" customFormat="1" ht="16.5" customHeight="1">
      <c r="A287" s="41"/>
      <c r="B287" s="42"/>
      <c r="C287" s="207" t="s">
        <v>459</v>
      </c>
      <c r="D287" s="207" t="s">
        <v>142</v>
      </c>
      <c r="E287" s="208" t="s">
        <v>1449</v>
      </c>
      <c r="F287" s="209" t="s">
        <v>466</v>
      </c>
      <c r="G287" s="210" t="s">
        <v>467</v>
      </c>
      <c r="H287" s="211">
        <v>1</v>
      </c>
      <c r="I287" s="212"/>
      <c r="J287" s="213">
        <f>ROUND(I287*H287,2)</f>
        <v>0</v>
      </c>
      <c r="K287" s="209" t="s">
        <v>19</v>
      </c>
      <c r="L287" s="47"/>
      <c r="M287" s="214" t="s">
        <v>19</v>
      </c>
      <c r="N287" s="215" t="s">
        <v>43</v>
      </c>
      <c r="O287" s="87"/>
      <c r="P287" s="216">
        <f>O287*H287</f>
        <v>0</v>
      </c>
      <c r="Q287" s="216">
        <v>0</v>
      </c>
      <c r="R287" s="216">
        <f>Q287*H287</f>
        <v>0</v>
      </c>
      <c r="S287" s="216">
        <v>0</v>
      </c>
      <c r="T287" s="217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8" t="s">
        <v>147</v>
      </c>
      <c r="AT287" s="218" t="s">
        <v>142</v>
      </c>
      <c r="AU287" s="218" t="s">
        <v>82</v>
      </c>
      <c r="AY287" s="20" t="s">
        <v>140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20" t="s">
        <v>80</v>
      </c>
      <c r="BK287" s="219">
        <f>ROUND(I287*H287,2)</f>
        <v>0</v>
      </c>
      <c r="BL287" s="20" t="s">
        <v>147</v>
      </c>
      <c r="BM287" s="218" t="s">
        <v>1450</v>
      </c>
    </row>
    <row r="288" s="13" customFormat="1">
      <c r="A288" s="13"/>
      <c r="B288" s="225"/>
      <c r="C288" s="226"/>
      <c r="D288" s="227" t="s">
        <v>155</v>
      </c>
      <c r="E288" s="228" t="s">
        <v>19</v>
      </c>
      <c r="F288" s="229" t="s">
        <v>469</v>
      </c>
      <c r="G288" s="226"/>
      <c r="H288" s="228" t="s">
        <v>19</v>
      </c>
      <c r="I288" s="230"/>
      <c r="J288" s="226"/>
      <c r="K288" s="226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155</v>
      </c>
      <c r="AU288" s="235" t="s">
        <v>82</v>
      </c>
      <c r="AV288" s="13" t="s">
        <v>80</v>
      </c>
      <c r="AW288" s="13" t="s">
        <v>33</v>
      </c>
      <c r="AX288" s="13" t="s">
        <v>72</v>
      </c>
      <c r="AY288" s="235" t="s">
        <v>140</v>
      </c>
    </row>
    <row r="289" s="13" customFormat="1">
      <c r="A289" s="13"/>
      <c r="B289" s="225"/>
      <c r="C289" s="226"/>
      <c r="D289" s="227" t="s">
        <v>155</v>
      </c>
      <c r="E289" s="228" t="s">
        <v>19</v>
      </c>
      <c r="F289" s="229" t="s">
        <v>1451</v>
      </c>
      <c r="G289" s="226"/>
      <c r="H289" s="228" t="s">
        <v>19</v>
      </c>
      <c r="I289" s="230"/>
      <c r="J289" s="226"/>
      <c r="K289" s="226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155</v>
      </c>
      <c r="AU289" s="235" t="s">
        <v>82</v>
      </c>
      <c r="AV289" s="13" t="s">
        <v>80</v>
      </c>
      <c r="AW289" s="13" t="s">
        <v>33</v>
      </c>
      <c r="AX289" s="13" t="s">
        <v>72</v>
      </c>
      <c r="AY289" s="235" t="s">
        <v>140</v>
      </c>
    </row>
    <row r="290" s="14" customFormat="1">
      <c r="A290" s="14"/>
      <c r="B290" s="236"/>
      <c r="C290" s="237"/>
      <c r="D290" s="227" t="s">
        <v>155</v>
      </c>
      <c r="E290" s="238" t="s">
        <v>19</v>
      </c>
      <c r="F290" s="239" t="s">
        <v>80</v>
      </c>
      <c r="G290" s="237"/>
      <c r="H290" s="240">
        <v>1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6" t="s">
        <v>155</v>
      </c>
      <c r="AU290" s="246" t="s">
        <v>82</v>
      </c>
      <c r="AV290" s="14" t="s">
        <v>82</v>
      </c>
      <c r="AW290" s="14" t="s">
        <v>33</v>
      </c>
      <c r="AX290" s="14" t="s">
        <v>80</v>
      </c>
      <c r="AY290" s="246" t="s">
        <v>140</v>
      </c>
    </row>
    <row r="291" s="2" customFormat="1" ht="16.5" customHeight="1">
      <c r="A291" s="41"/>
      <c r="B291" s="42"/>
      <c r="C291" s="258" t="s">
        <v>164</v>
      </c>
      <c r="D291" s="258" t="s">
        <v>236</v>
      </c>
      <c r="E291" s="259" t="s">
        <v>472</v>
      </c>
      <c r="F291" s="260" t="s">
        <v>473</v>
      </c>
      <c r="G291" s="261" t="s">
        <v>380</v>
      </c>
      <c r="H291" s="262">
        <v>2</v>
      </c>
      <c r="I291" s="263"/>
      <c r="J291" s="264">
        <f>ROUND(I291*H291,2)</f>
        <v>0</v>
      </c>
      <c r="K291" s="260" t="s">
        <v>19</v>
      </c>
      <c r="L291" s="265"/>
      <c r="M291" s="266" t="s">
        <v>19</v>
      </c>
      <c r="N291" s="267" t="s">
        <v>43</v>
      </c>
      <c r="O291" s="87"/>
      <c r="P291" s="216">
        <f>O291*H291</f>
        <v>0</v>
      </c>
      <c r="Q291" s="216">
        <v>0</v>
      </c>
      <c r="R291" s="216">
        <f>Q291*H291</f>
        <v>0</v>
      </c>
      <c r="S291" s="216">
        <v>0</v>
      </c>
      <c r="T291" s="21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8" t="s">
        <v>198</v>
      </c>
      <c r="AT291" s="218" t="s">
        <v>236</v>
      </c>
      <c r="AU291" s="218" t="s">
        <v>82</v>
      </c>
      <c r="AY291" s="20" t="s">
        <v>140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20" t="s">
        <v>80</v>
      </c>
      <c r="BK291" s="219">
        <f>ROUND(I291*H291,2)</f>
        <v>0</v>
      </c>
      <c r="BL291" s="20" t="s">
        <v>147</v>
      </c>
      <c r="BM291" s="218" t="s">
        <v>1452</v>
      </c>
    </row>
    <row r="292" s="2" customFormat="1" ht="16.5" customHeight="1">
      <c r="A292" s="41"/>
      <c r="B292" s="42"/>
      <c r="C292" s="258" t="s">
        <v>471</v>
      </c>
      <c r="D292" s="258" t="s">
        <v>236</v>
      </c>
      <c r="E292" s="259" t="s">
        <v>476</v>
      </c>
      <c r="F292" s="260" t="s">
        <v>477</v>
      </c>
      <c r="G292" s="261" t="s">
        <v>380</v>
      </c>
      <c r="H292" s="262">
        <v>2</v>
      </c>
      <c r="I292" s="263"/>
      <c r="J292" s="264">
        <f>ROUND(I292*H292,2)</f>
        <v>0</v>
      </c>
      <c r="K292" s="260" t="s">
        <v>19</v>
      </c>
      <c r="L292" s="265"/>
      <c r="M292" s="266" t="s">
        <v>19</v>
      </c>
      <c r="N292" s="267" t="s">
        <v>43</v>
      </c>
      <c r="O292" s="87"/>
      <c r="P292" s="216">
        <f>O292*H292</f>
        <v>0</v>
      </c>
      <c r="Q292" s="216">
        <v>0</v>
      </c>
      <c r="R292" s="216">
        <f>Q292*H292</f>
        <v>0</v>
      </c>
      <c r="S292" s="216">
        <v>0</v>
      </c>
      <c r="T292" s="21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8" t="s">
        <v>198</v>
      </c>
      <c r="AT292" s="218" t="s">
        <v>236</v>
      </c>
      <c r="AU292" s="218" t="s">
        <v>82</v>
      </c>
      <c r="AY292" s="20" t="s">
        <v>140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20" t="s">
        <v>80</v>
      </c>
      <c r="BK292" s="219">
        <f>ROUND(I292*H292,2)</f>
        <v>0</v>
      </c>
      <c r="BL292" s="20" t="s">
        <v>147</v>
      </c>
      <c r="BM292" s="218" t="s">
        <v>1453</v>
      </c>
    </row>
    <row r="293" s="2" customFormat="1" ht="16.5" customHeight="1">
      <c r="A293" s="41"/>
      <c r="B293" s="42"/>
      <c r="C293" s="258" t="s">
        <v>475</v>
      </c>
      <c r="D293" s="258" t="s">
        <v>236</v>
      </c>
      <c r="E293" s="259" t="s">
        <v>480</v>
      </c>
      <c r="F293" s="260" t="s">
        <v>481</v>
      </c>
      <c r="G293" s="261" t="s">
        <v>380</v>
      </c>
      <c r="H293" s="262">
        <v>2</v>
      </c>
      <c r="I293" s="263"/>
      <c r="J293" s="264">
        <f>ROUND(I293*H293,2)</f>
        <v>0</v>
      </c>
      <c r="K293" s="260" t="s">
        <v>19</v>
      </c>
      <c r="L293" s="265"/>
      <c r="M293" s="266" t="s">
        <v>19</v>
      </c>
      <c r="N293" s="267" t="s">
        <v>43</v>
      </c>
      <c r="O293" s="87"/>
      <c r="P293" s="216">
        <f>O293*H293</f>
        <v>0</v>
      </c>
      <c r="Q293" s="216">
        <v>0</v>
      </c>
      <c r="R293" s="216">
        <f>Q293*H293</f>
        <v>0</v>
      </c>
      <c r="S293" s="216">
        <v>0</v>
      </c>
      <c r="T293" s="21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8" t="s">
        <v>198</v>
      </c>
      <c r="AT293" s="218" t="s">
        <v>236</v>
      </c>
      <c r="AU293" s="218" t="s">
        <v>82</v>
      </c>
      <c r="AY293" s="20" t="s">
        <v>140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20" t="s">
        <v>80</v>
      </c>
      <c r="BK293" s="219">
        <f>ROUND(I293*H293,2)</f>
        <v>0</v>
      </c>
      <c r="BL293" s="20" t="s">
        <v>147</v>
      </c>
      <c r="BM293" s="218" t="s">
        <v>1454</v>
      </c>
    </row>
    <row r="294" s="2" customFormat="1" ht="21.75" customHeight="1">
      <c r="A294" s="41"/>
      <c r="B294" s="42"/>
      <c r="C294" s="258" t="s">
        <v>479</v>
      </c>
      <c r="D294" s="258" t="s">
        <v>236</v>
      </c>
      <c r="E294" s="259" t="s">
        <v>484</v>
      </c>
      <c r="F294" s="260" t="s">
        <v>485</v>
      </c>
      <c r="G294" s="261" t="s">
        <v>380</v>
      </c>
      <c r="H294" s="262">
        <v>1</v>
      </c>
      <c r="I294" s="263"/>
      <c r="J294" s="264">
        <f>ROUND(I294*H294,2)</f>
        <v>0</v>
      </c>
      <c r="K294" s="260" t="s">
        <v>19</v>
      </c>
      <c r="L294" s="265"/>
      <c r="M294" s="266" t="s">
        <v>19</v>
      </c>
      <c r="N294" s="267" t="s">
        <v>43</v>
      </c>
      <c r="O294" s="87"/>
      <c r="P294" s="216">
        <f>O294*H294</f>
        <v>0</v>
      </c>
      <c r="Q294" s="216">
        <v>0</v>
      </c>
      <c r="R294" s="216">
        <f>Q294*H294</f>
        <v>0</v>
      </c>
      <c r="S294" s="216">
        <v>0</v>
      </c>
      <c r="T294" s="21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8" t="s">
        <v>198</v>
      </c>
      <c r="AT294" s="218" t="s">
        <v>236</v>
      </c>
      <c r="AU294" s="218" t="s">
        <v>82</v>
      </c>
      <c r="AY294" s="20" t="s">
        <v>140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20" t="s">
        <v>80</v>
      </c>
      <c r="BK294" s="219">
        <f>ROUND(I294*H294,2)</f>
        <v>0</v>
      </c>
      <c r="BL294" s="20" t="s">
        <v>147</v>
      </c>
      <c r="BM294" s="218" t="s">
        <v>1455</v>
      </c>
    </row>
    <row r="295" s="12" customFormat="1" ht="22.8" customHeight="1">
      <c r="A295" s="12"/>
      <c r="B295" s="191"/>
      <c r="C295" s="192"/>
      <c r="D295" s="193" t="s">
        <v>71</v>
      </c>
      <c r="E295" s="205" t="s">
        <v>487</v>
      </c>
      <c r="F295" s="205" t="s">
        <v>488</v>
      </c>
      <c r="G295" s="192"/>
      <c r="H295" s="192"/>
      <c r="I295" s="195"/>
      <c r="J295" s="206">
        <f>BK295</f>
        <v>0</v>
      </c>
      <c r="K295" s="192"/>
      <c r="L295" s="197"/>
      <c r="M295" s="198"/>
      <c r="N295" s="199"/>
      <c r="O295" s="199"/>
      <c r="P295" s="200">
        <f>SUM(P296:P311)</f>
        <v>0</v>
      </c>
      <c r="Q295" s="199"/>
      <c r="R295" s="200">
        <f>SUM(R296:R311)</f>
        <v>0</v>
      </c>
      <c r="S295" s="199"/>
      <c r="T295" s="201">
        <f>SUM(T296:T311)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2" t="s">
        <v>80</v>
      </c>
      <c r="AT295" s="203" t="s">
        <v>71</v>
      </c>
      <c r="AU295" s="203" t="s">
        <v>80</v>
      </c>
      <c r="AY295" s="202" t="s">
        <v>140</v>
      </c>
      <c r="BK295" s="204">
        <f>SUM(BK296:BK311)</f>
        <v>0</v>
      </c>
    </row>
    <row r="296" s="2" customFormat="1" ht="24.15" customHeight="1">
      <c r="A296" s="41"/>
      <c r="B296" s="42"/>
      <c r="C296" s="207" t="s">
        <v>483</v>
      </c>
      <c r="D296" s="207" t="s">
        <v>142</v>
      </c>
      <c r="E296" s="208" t="s">
        <v>490</v>
      </c>
      <c r="F296" s="209" t="s">
        <v>491</v>
      </c>
      <c r="G296" s="210" t="s">
        <v>239</v>
      </c>
      <c r="H296" s="211">
        <v>104.53100000000001</v>
      </c>
      <c r="I296" s="212"/>
      <c r="J296" s="213">
        <f>ROUND(I296*H296,2)</f>
        <v>0</v>
      </c>
      <c r="K296" s="209" t="s">
        <v>146</v>
      </c>
      <c r="L296" s="47"/>
      <c r="M296" s="214" t="s">
        <v>19</v>
      </c>
      <c r="N296" s="215" t="s">
        <v>43</v>
      </c>
      <c r="O296" s="87"/>
      <c r="P296" s="216">
        <f>O296*H296</f>
        <v>0</v>
      </c>
      <c r="Q296" s="216">
        <v>0</v>
      </c>
      <c r="R296" s="216">
        <f>Q296*H296</f>
        <v>0</v>
      </c>
      <c r="S296" s="216">
        <v>0</v>
      </c>
      <c r="T296" s="21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147</v>
      </c>
      <c r="AT296" s="218" t="s">
        <v>142</v>
      </c>
      <c r="AU296" s="218" t="s">
        <v>82</v>
      </c>
      <c r="AY296" s="20" t="s">
        <v>140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80</v>
      </c>
      <c r="BK296" s="219">
        <f>ROUND(I296*H296,2)</f>
        <v>0</v>
      </c>
      <c r="BL296" s="20" t="s">
        <v>147</v>
      </c>
      <c r="BM296" s="218" t="s">
        <v>1456</v>
      </c>
    </row>
    <row r="297" s="2" customFormat="1">
      <c r="A297" s="41"/>
      <c r="B297" s="42"/>
      <c r="C297" s="43"/>
      <c r="D297" s="220" t="s">
        <v>149</v>
      </c>
      <c r="E297" s="43"/>
      <c r="F297" s="221" t="s">
        <v>493</v>
      </c>
      <c r="G297" s="43"/>
      <c r="H297" s="43"/>
      <c r="I297" s="222"/>
      <c r="J297" s="43"/>
      <c r="K297" s="43"/>
      <c r="L297" s="47"/>
      <c r="M297" s="223"/>
      <c r="N297" s="22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149</v>
      </c>
      <c r="AU297" s="20" t="s">
        <v>82</v>
      </c>
    </row>
    <row r="298" s="2" customFormat="1" ht="24.15" customHeight="1">
      <c r="A298" s="41"/>
      <c r="B298" s="42"/>
      <c r="C298" s="207" t="s">
        <v>489</v>
      </c>
      <c r="D298" s="207" t="s">
        <v>142</v>
      </c>
      <c r="E298" s="208" t="s">
        <v>495</v>
      </c>
      <c r="F298" s="209" t="s">
        <v>496</v>
      </c>
      <c r="G298" s="210" t="s">
        <v>239</v>
      </c>
      <c r="H298" s="211">
        <v>1463.434</v>
      </c>
      <c r="I298" s="212"/>
      <c r="J298" s="213">
        <f>ROUND(I298*H298,2)</f>
        <v>0</v>
      </c>
      <c r="K298" s="209" t="s">
        <v>146</v>
      </c>
      <c r="L298" s="47"/>
      <c r="M298" s="214" t="s">
        <v>19</v>
      </c>
      <c r="N298" s="215" t="s">
        <v>43</v>
      </c>
      <c r="O298" s="87"/>
      <c r="P298" s="216">
        <f>O298*H298</f>
        <v>0</v>
      </c>
      <c r="Q298" s="216">
        <v>0</v>
      </c>
      <c r="R298" s="216">
        <f>Q298*H298</f>
        <v>0</v>
      </c>
      <c r="S298" s="216">
        <v>0</v>
      </c>
      <c r="T298" s="217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8" t="s">
        <v>147</v>
      </c>
      <c r="AT298" s="218" t="s">
        <v>142</v>
      </c>
      <c r="AU298" s="218" t="s">
        <v>82</v>
      </c>
      <c r="AY298" s="20" t="s">
        <v>140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20" t="s">
        <v>80</v>
      </c>
      <c r="BK298" s="219">
        <f>ROUND(I298*H298,2)</f>
        <v>0</v>
      </c>
      <c r="BL298" s="20" t="s">
        <v>147</v>
      </c>
      <c r="BM298" s="218" t="s">
        <v>1457</v>
      </c>
    </row>
    <row r="299" s="2" customFormat="1">
      <c r="A299" s="41"/>
      <c r="B299" s="42"/>
      <c r="C299" s="43"/>
      <c r="D299" s="220" t="s">
        <v>149</v>
      </c>
      <c r="E299" s="43"/>
      <c r="F299" s="221" t="s">
        <v>498</v>
      </c>
      <c r="G299" s="43"/>
      <c r="H299" s="43"/>
      <c r="I299" s="222"/>
      <c r="J299" s="43"/>
      <c r="K299" s="43"/>
      <c r="L299" s="47"/>
      <c r="M299" s="223"/>
      <c r="N299" s="224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149</v>
      </c>
      <c r="AU299" s="20" t="s">
        <v>82</v>
      </c>
    </row>
    <row r="300" s="14" customFormat="1">
      <c r="A300" s="14"/>
      <c r="B300" s="236"/>
      <c r="C300" s="237"/>
      <c r="D300" s="227" t="s">
        <v>155</v>
      </c>
      <c r="E300" s="238" t="s">
        <v>19</v>
      </c>
      <c r="F300" s="239" t="s">
        <v>1458</v>
      </c>
      <c r="G300" s="237"/>
      <c r="H300" s="240">
        <v>1463.434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6" t="s">
        <v>155</v>
      </c>
      <c r="AU300" s="246" t="s">
        <v>82</v>
      </c>
      <c r="AV300" s="14" t="s">
        <v>82</v>
      </c>
      <c r="AW300" s="14" t="s">
        <v>33</v>
      </c>
      <c r="AX300" s="14" t="s">
        <v>80</v>
      </c>
      <c r="AY300" s="246" t="s">
        <v>140</v>
      </c>
    </row>
    <row r="301" s="2" customFormat="1" ht="16.5" customHeight="1">
      <c r="A301" s="41"/>
      <c r="B301" s="42"/>
      <c r="C301" s="207" t="s">
        <v>494</v>
      </c>
      <c r="D301" s="207" t="s">
        <v>142</v>
      </c>
      <c r="E301" s="208" t="s">
        <v>501</v>
      </c>
      <c r="F301" s="209" t="s">
        <v>502</v>
      </c>
      <c r="G301" s="210" t="s">
        <v>239</v>
      </c>
      <c r="H301" s="211">
        <v>104.53100000000001</v>
      </c>
      <c r="I301" s="212"/>
      <c r="J301" s="213">
        <f>ROUND(I301*H301,2)</f>
        <v>0</v>
      </c>
      <c r="K301" s="209" t="s">
        <v>146</v>
      </c>
      <c r="L301" s="47"/>
      <c r="M301" s="214" t="s">
        <v>19</v>
      </c>
      <c r="N301" s="215" t="s">
        <v>43</v>
      </c>
      <c r="O301" s="87"/>
      <c r="P301" s="216">
        <f>O301*H301</f>
        <v>0</v>
      </c>
      <c r="Q301" s="216">
        <v>0</v>
      </c>
      <c r="R301" s="216">
        <f>Q301*H301</f>
        <v>0</v>
      </c>
      <c r="S301" s="216">
        <v>0</v>
      </c>
      <c r="T301" s="217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18" t="s">
        <v>147</v>
      </c>
      <c r="AT301" s="218" t="s">
        <v>142</v>
      </c>
      <c r="AU301" s="218" t="s">
        <v>82</v>
      </c>
      <c r="AY301" s="20" t="s">
        <v>140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20" t="s">
        <v>80</v>
      </c>
      <c r="BK301" s="219">
        <f>ROUND(I301*H301,2)</f>
        <v>0</v>
      </c>
      <c r="BL301" s="20" t="s">
        <v>147</v>
      </c>
      <c r="BM301" s="218" t="s">
        <v>1459</v>
      </c>
    </row>
    <row r="302" s="2" customFormat="1">
      <c r="A302" s="41"/>
      <c r="B302" s="42"/>
      <c r="C302" s="43"/>
      <c r="D302" s="220" t="s">
        <v>149</v>
      </c>
      <c r="E302" s="43"/>
      <c r="F302" s="221" t="s">
        <v>504</v>
      </c>
      <c r="G302" s="43"/>
      <c r="H302" s="43"/>
      <c r="I302" s="222"/>
      <c r="J302" s="43"/>
      <c r="K302" s="43"/>
      <c r="L302" s="47"/>
      <c r="M302" s="223"/>
      <c r="N302" s="224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149</v>
      </c>
      <c r="AU302" s="20" t="s">
        <v>82</v>
      </c>
    </row>
    <row r="303" s="2" customFormat="1" ht="24.15" customHeight="1">
      <c r="A303" s="41"/>
      <c r="B303" s="42"/>
      <c r="C303" s="207" t="s">
        <v>500</v>
      </c>
      <c r="D303" s="207" t="s">
        <v>142</v>
      </c>
      <c r="E303" s="208" t="s">
        <v>506</v>
      </c>
      <c r="F303" s="209" t="s">
        <v>507</v>
      </c>
      <c r="G303" s="210" t="s">
        <v>239</v>
      </c>
      <c r="H303" s="211">
        <v>57.588000000000001</v>
      </c>
      <c r="I303" s="212"/>
      <c r="J303" s="213">
        <f>ROUND(I303*H303,2)</f>
        <v>0</v>
      </c>
      <c r="K303" s="209" t="s">
        <v>146</v>
      </c>
      <c r="L303" s="47"/>
      <c r="M303" s="214" t="s">
        <v>19</v>
      </c>
      <c r="N303" s="215" t="s">
        <v>43</v>
      </c>
      <c r="O303" s="87"/>
      <c r="P303" s="216">
        <f>O303*H303</f>
        <v>0</v>
      </c>
      <c r="Q303" s="216">
        <v>0</v>
      </c>
      <c r="R303" s="216">
        <f>Q303*H303</f>
        <v>0</v>
      </c>
      <c r="S303" s="216">
        <v>0</v>
      </c>
      <c r="T303" s="217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8" t="s">
        <v>147</v>
      </c>
      <c r="AT303" s="218" t="s">
        <v>142</v>
      </c>
      <c r="AU303" s="218" t="s">
        <v>82</v>
      </c>
      <c r="AY303" s="20" t="s">
        <v>140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20" t="s">
        <v>80</v>
      </c>
      <c r="BK303" s="219">
        <f>ROUND(I303*H303,2)</f>
        <v>0</v>
      </c>
      <c r="BL303" s="20" t="s">
        <v>147</v>
      </c>
      <c r="BM303" s="218" t="s">
        <v>1460</v>
      </c>
    </row>
    <row r="304" s="2" customFormat="1">
      <c r="A304" s="41"/>
      <c r="B304" s="42"/>
      <c r="C304" s="43"/>
      <c r="D304" s="220" t="s">
        <v>149</v>
      </c>
      <c r="E304" s="43"/>
      <c r="F304" s="221" t="s">
        <v>509</v>
      </c>
      <c r="G304" s="43"/>
      <c r="H304" s="43"/>
      <c r="I304" s="222"/>
      <c r="J304" s="43"/>
      <c r="K304" s="43"/>
      <c r="L304" s="47"/>
      <c r="M304" s="223"/>
      <c r="N304" s="224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149</v>
      </c>
      <c r="AU304" s="20" t="s">
        <v>82</v>
      </c>
    </row>
    <row r="305" s="14" customFormat="1">
      <c r="A305" s="14"/>
      <c r="B305" s="236"/>
      <c r="C305" s="237"/>
      <c r="D305" s="227" t="s">
        <v>155</v>
      </c>
      <c r="E305" s="238" t="s">
        <v>19</v>
      </c>
      <c r="F305" s="239" t="s">
        <v>1461</v>
      </c>
      <c r="G305" s="237"/>
      <c r="H305" s="240">
        <v>57.588000000000001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6" t="s">
        <v>155</v>
      </c>
      <c r="AU305" s="246" t="s">
        <v>82</v>
      </c>
      <c r="AV305" s="14" t="s">
        <v>82</v>
      </c>
      <c r="AW305" s="14" t="s">
        <v>33</v>
      </c>
      <c r="AX305" s="14" t="s">
        <v>80</v>
      </c>
      <c r="AY305" s="246" t="s">
        <v>140</v>
      </c>
    </row>
    <row r="306" s="2" customFormat="1" ht="24.15" customHeight="1">
      <c r="A306" s="41"/>
      <c r="B306" s="42"/>
      <c r="C306" s="207" t="s">
        <v>505</v>
      </c>
      <c r="D306" s="207" t="s">
        <v>142</v>
      </c>
      <c r="E306" s="208" t="s">
        <v>512</v>
      </c>
      <c r="F306" s="209" t="s">
        <v>245</v>
      </c>
      <c r="G306" s="210" t="s">
        <v>239</v>
      </c>
      <c r="H306" s="211">
        <v>25.056000000000001</v>
      </c>
      <c r="I306" s="212"/>
      <c r="J306" s="213">
        <f>ROUND(I306*H306,2)</f>
        <v>0</v>
      </c>
      <c r="K306" s="209" t="s">
        <v>146</v>
      </c>
      <c r="L306" s="47"/>
      <c r="M306" s="214" t="s">
        <v>19</v>
      </c>
      <c r="N306" s="215" t="s">
        <v>43</v>
      </c>
      <c r="O306" s="87"/>
      <c r="P306" s="216">
        <f>O306*H306</f>
        <v>0</v>
      </c>
      <c r="Q306" s="216">
        <v>0</v>
      </c>
      <c r="R306" s="216">
        <f>Q306*H306</f>
        <v>0</v>
      </c>
      <c r="S306" s="216">
        <v>0</v>
      </c>
      <c r="T306" s="217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8" t="s">
        <v>147</v>
      </c>
      <c r="AT306" s="218" t="s">
        <v>142</v>
      </c>
      <c r="AU306" s="218" t="s">
        <v>82</v>
      </c>
      <c r="AY306" s="20" t="s">
        <v>140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20" t="s">
        <v>80</v>
      </c>
      <c r="BK306" s="219">
        <f>ROUND(I306*H306,2)</f>
        <v>0</v>
      </c>
      <c r="BL306" s="20" t="s">
        <v>147</v>
      </c>
      <c r="BM306" s="218" t="s">
        <v>1462</v>
      </c>
    </row>
    <row r="307" s="2" customFormat="1">
      <c r="A307" s="41"/>
      <c r="B307" s="42"/>
      <c r="C307" s="43"/>
      <c r="D307" s="220" t="s">
        <v>149</v>
      </c>
      <c r="E307" s="43"/>
      <c r="F307" s="221" t="s">
        <v>514</v>
      </c>
      <c r="G307" s="43"/>
      <c r="H307" s="43"/>
      <c r="I307" s="222"/>
      <c r="J307" s="43"/>
      <c r="K307" s="43"/>
      <c r="L307" s="47"/>
      <c r="M307" s="223"/>
      <c r="N307" s="224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149</v>
      </c>
      <c r="AU307" s="20" t="s">
        <v>82</v>
      </c>
    </row>
    <row r="308" s="14" customFormat="1">
      <c r="A308" s="14"/>
      <c r="B308" s="236"/>
      <c r="C308" s="237"/>
      <c r="D308" s="227" t="s">
        <v>155</v>
      </c>
      <c r="E308" s="238" t="s">
        <v>19</v>
      </c>
      <c r="F308" s="239" t="s">
        <v>1463</v>
      </c>
      <c r="G308" s="237"/>
      <c r="H308" s="240">
        <v>25.056000000000001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6" t="s">
        <v>155</v>
      </c>
      <c r="AU308" s="246" t="s">
        <v>82</v>
      </c>
      <c r="AV308" s="14" t="s">
        <v>82</v>
      </c>
      <c r="AW308" s="14" t="s">
        <v>33</v>
      </c>
      <c r="AX308" s="14" t="s">
        <v>80</v>
      </c>
      <c r="AY308" s="246" t="s">
        <v>140</v>
      </c>
    </row>
    <row r="309" s="2" customFormat="1" ht="24.15" customHeight="1">
      <c r="A309" s="41"/>
      <c r="B309" s="42"/>
      <c r="C309" s="207" t="s">
        <v>511</v>
      </c>
      <c r="D309" s="207" t="s">
        <v>142</v>
      </c>
      <c r="E309" s="208" t="s">
        <v>517</v>
      </c>
      <c r="F309" s="209" t="s">
        <v>518</v>
      </c>
      <c r="G309" s="210" t="s">
        <v>239</v>
      </c>
      <c r="H309" s="211">
        <v>21.884</v>
      </c>
      <c r="I309" s="212"/>
      <c r="J309" s="213">
        <f>ROUND(I309*H309,2)</f>
        <v>0</v>
      </c>
      <c r="K309" s="209" t="s">
        <v>146</v>
      </c>
      <c r="L309" s="47"/>
      <c r="M309" s="214" t="s">
        <v>19</v>
      </c>
      <c r="N309" s="215" t="s">
        <v>43</v>
      </c>
      <c r="O309" s="87"/>
      <c r="P309" s="216">
        <f>O309*H309</f>
        <v>0</v>
      </c>
      <c r="Q309" s="216">
        <v>0</v>
      </c>
      <c r="R309" s="216">
        <f>Q309*H309</f>
        <v>0</v>
      </c>
      <c r="S309" s="216">
        <v>0</v>
      </c>
      <c r="T309" s="217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8" t="s">
        <v>147</v>
      </c>
      <c r="AT309" s="218" t="s">
        <v>142</v>
      </c>
      <c r="AU309" s="218" t="s">
        <v>82</v>
      </c>
      <c r="AY309" s="20" t="s">
        <v>140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20" t="s">
        <v>80</v>
      </c>
      <c r="BK309" s="219">
        <f>ROUND(I309*H309,2)</f>
        <v>0</v>
      </c>
      <c r="BL309" s="20" t="s">
        <v>147</v>
      </c>
      <c r="BM309" s="218" t="s">
        <v>1464</v>
      </c>
    </row>
    <row r="310" s="2" customFormat="1">
      <c r="A310" s="41"/>
      <c r="B310" s="42"/>
      <c r="C310" s="43"/>
      <c r="D310" s="220" t="s">
        <v>149</v>
      </c>
      <c r="E310" s="43"/>
      <c r="F310" s="221" t="s">
        <v>520</v>
      </c>
      <c r="G310" s="43"/>
      <c r="H310" s="43"/>
      <c r="I310" s="222"/>
      <c r="J310" s="43"/>
      <c r="K310" s="43"/>
      <c r="L310" s="47"/>
      <c r="M310" s="223"/>
      <c r="N310" s="224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149</v>
      </c>
      <c r="AU310" s="20" t="s">
        <v>82</v>
      </c>
    </row>
    <row r="311" s="14" customFormat="1">
      <c r="A311" s="14"/>
      <c r="B311" s="236"/>
      <c r="C311" s="237"/>
      <c r="D311" s="227" t="s">
        <v>155</v>
      </c>
      <c r="E311" s="238" t="s">
        <v>19</v>
      </c>
      <c r="F311" s="239" t="s">
        <v>1465</v>
      </c>
      <c r="G311" s="237"/>
      <c r="H311" s="240">
        <v>21.884</v>
      </c>
      <c r="I311" s="241"/>
      <c r="J311" s="237"/>
      <c r="K311" s="237"/>
      <c r="L311" s="242"/>
      <c r="M311" s="243"/>
      <c r="N311" s="244"/>
      <c r="O311" s="244"/>
      <c r="P311" s="244"/>
      <c r="Q311" s="244"/>
      <c r="R311" s="244"/>
      <c r="S311" s="244"/>
      <c r="T311" s="24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6" t="s">
        <v>155</v>
      </c>
      <c r="AU311" s="246" t="s">
        <v>82</v>
      </c>
      <c r="AV311" s="14" t="s">
        <v>82</v>
      </c>
      <c r="AW311" s="14" t="s">
        <v>33</v>
      </c>
      <c r="AX311" s="14" t="s">
        <v>80</v>
      </c>
      <c r="AY311" s="246" t="s">
        <v>140</v>
      </c>
    </row>
    <row r="312" s="12" customFormat="1" ht="22.8" customHeight="1">
      <c r="A312" s="12"/>
      <c r="B312" s="191"/>
      <c r="C312" s="192"/>
      <c r="D312" s="193" t="s">
        <v>71</v>
      </c>
      <c r="E312" s="205" t="s">
        <v>522</v>
      </c>
      <c r="F312" s="205" t="s">
        <v>523</v>
      </c>
      <c r="G312" s="192"/>
      <c r="H312" s="192"/>
      <c r="I312" s="195"/>
      <c r="J312" s="206">
        <f>BK312</f>
        <v>0</v>
      </c>
      <c r="K312" s="192"/>
      <c r="L312" s="197"/>
      <c r="M312" s="198"/>
      <c r="N312" s="199"/>
      <c r="O312" s="199"/>
      <c r="P312" s="200">
        <f>SUM(P313:P314)</f>
        <v>0</v>
      </c>
      <c r="Q312" s="199"/>
      <c r="R312" s="200">
        <f>SUM(R313:R314)</f>
        <v>0</v>
      </c>
      <c r="S312" s="199"/>
      <c r="T312" s="201">
        <f>SUM(T313:T314)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2" t="s">
        <v>80</v>
      </c>
      <c r="AT312" s="203" t="s">
        <v>71</v>
      </c>
      <c r="AU312" s="203" t="s">
        <v>80</v>
      </c>
      <c r="AY312" s="202" t="s">
        <v>140</v>
      </c>
      <c r="BK312" s="204">
        <f>SUM(BK313:BK314)</f>
        <v>0</v>
      </c>
    </row>
    <row r="313" s="2" customFormat="1" ht="24.15" customHeight="1">
      <c r="A313" s="41"/>
      <c r="B313" s="42"/>
      <c r="C313" s="207" t="s">
        <v>516</v>
      </c>
      <c r="D313" s="207" t="s">
        <v>142</v>
      </c>
      <c r="E313" s="208" t="s">
        <v>525</v>
      </c>
      <c r="F313" s="209" t="s">
        <v>526</v>
      </c>
      <c r="G313" s="210" t="s">
        <v>239</v>
      </c>
      <c r="H313" s="211">
        <v>132.036</v>
      </c>
      <c r="I313" s="212"/>
      <c r="J313" s="213">
        <f>ROUND(I313*H313,2)</f>
        <v>0</v>
      </c>
      <c r="K313" s="209" t="s">
        <v>146</v>
      </c>
      <c r="L313" s="47"/>
      <c r="M313" s="214" t="s">
        <v>19</v>
      </c>
      <c r="N313" s="215" t="s">
        <v>43</v>
      </c>
      <c r="O313" s="87"/>
      <c r="P313" s="216">
        <f>O313*H313</f>
        <v>0</v>
      </c>
      <c r="Q313" s="216">
        <v>0</v>
      </c>
      <c r="R313" s="216">
        <f>Q313*H313</f>
        <v>0</v>
      </c>
      <c r="S313" s="216">
        <v>0</v>
      </c>
      <c r="T313" s="217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8" t="s">
        <v>147</v>
      </c>
      <c r="AT313" s="218" t="s">
        <v>142</v>
      </c>
      <c r="AU313" s="218" t="s">
        <v>82</v>
      </c>
      <c r="AY313" s="20" t="s">
        <v>140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20" t="s">
        <v>80</v>
      </c>
      <c r="BK313" s="219">
        <f>ROUND(I313*H313,2)</f>
        <v>0</v>
      </c>
      <c r="BL313" s="20" t="s">
        <v>147</v>
      </c>
      <c r="BM313" s="218" t="s">
        <v>1466</v>
      </c>
    </row>
    <row r="314" s="2" customFormat="1">
      <c r="A314" s="41"/>
      <c r="B314" s="42"/>
      <c r="C314" s="43"/>
      <c r="D314" s="220" t="s">
        <v>149</v>
      </c>
      <c r="E314" s="43"/>
      <c r="F314" s="221" t="s">
        <v>528</v>
      </c>
      <c r="G314" s="43"/>
      <c r="H314" s="43"/>
      <c r="I314" s="222"/>
      <c r="J314" s="43"/>
      <c r="K314" s="43"/>
      <c r="L314" s="47"/>
      <c r="M314" s="223"/>
      <c r="N314" s="224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149</v>
      </c>
      <c r="AU314" s="20" t="s">
        <v>82</v>
      </c>
    </row>
    <row r="315" s="12" customFormat="1" ht="25.92" customHeight="1">
      <c r="A315" s="12"/>
      <c r="B315" s="191"/>
      <c r="C315" s="192"/>
      <c r="D315" s="193" t="s">
        <v>71</v>
      </c>
      <c r="E315" s="194" t="s">
        <v>529</v>
      </c>
      <c r="F315" s="194" t="s">
        <v>530</v>
      </c>
      <c r="G315" s="192"/>
      <c r="H315" s="192"/>
      <c r="I315" s="195"/>
      <c r="J315" s="196">
        <f>BK315</f>
        <v>0</v>
      </c>
      <c r="K315" s="192"/>
      <c r="L315" s="197"/>
      <c r="M315" s="198"/>
      <c r="N315" s="199"/>
      <c r="O315" s="199"/>
      <c r="P315" s="200">
        <f>P316+P324+P332</f>
        <v>0</v>
      </c>
      <c r="Q315" s="199"/>
      <c r="R315" s="200">
        <f>R316+R324+R332</f>
        <v>0</v>
      </c>
      <c r="S315" s="199"/>
      <c r="T315" s="201">
        <f>T316+T324+T332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02" t="s">
        <v>169</v>
      </c>
      <c r="AT315" s="203" t="s">
        <v>71</v>
      </c>
      <c r="AU315" s="203" t="s">
        <v>72</v>
      </c>
      <c r="AY315" s="202" t="s">
        <v>140</v>
      </c>
      <c r="BK315" s="204">
        <f>BK316+BK324+BK332</f>
        <v>0</v>
      </c>
    </row>
    <row r="316" s="12" customFormat="1" ht="22.8" customHeight="1">
      <c r="A316" s="12"/>
      <c r="B316" s="191"/>
      <c r="C316" s="192"/>
      <c r="D316" s="193" t="s">
        <v>71</v>
      </c>
      <c r="E316" s="205" t="s">
        <v>531</v>
      </c>
      <c r="F316" s="205" t="s">
        <v>532</v>
      </c>
      <c r="G316" s="192"/>
      <c r="H316" s="192"/>
      <c r="I316" s="195"/>
      <c r="J316" s="206">
        <f>BK316</f>
        <v>0</v>
      </c>
      <c r="K316" s="192"/>
      <c r="L316" s="197"/>
      <c r="M316" s="198"/>
      <c r="N316" s="199"/>
      <c r="O316" s="199"/>
      <c r="P316" s="200">
        <f>SUM(P317:P323)</f>
        <v>0</v>
      </c>
      <c r="Q316" s="199"/>
      <c r="R316" s="200">
        <f>SUM(R317:R323)</f>
        <v>0</v>
      </c>
      <c r="S316" s="199"/>
      <c r="T316" s="201">
        <f>SUM(T317:T323)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2" t="s">
        <v>169</v>
      </c>
      <c r="AT316" s="203" t="s">
        <v>71</v>
      </c>
      <c r="AU316" s="203" t="s">
        <v>80</v>
      </c>
      <c r="AY316" s="202" t="s">
        <v>140</v>
      </c>
      <c r="BK316" s="204">
        <f>SUM(BK317:BK323)</f>
        <v>0</v>
      </c>
    </row>
    <row r="317" s="2" customFormat="1" ht="16.5" customHeight="1">
      <c r="A317" s="41"/>
      <c r="B317" s="42"/>
      <c r="C317" s="207" t="s">
        <v>524</v>
      </c>
      <c r="D317" s="207" t="s">
        <v>142</v>
      </c>
      <c r="E317" s="208" t="s">
        <v>534</v>
      </c>
      <c r="F317" s="209" t="s">
        <v>535</v>
      </c>
      <c r="G317" s="210" t="s">
        <v>536</v>
      </c>
      <c r="H317" s="211">
        <v>10</v>
      </c>
      <c r="I317" s="212"/>
      <c r="J317" s="213">
        <f>ROUND(I317*H317,2)</f>
        <v>0</v>
      </c>
      <c r="K317" s="209" t="s">
        <v>19</v>
      </c>
      <c r="L317" s="47"/>
      <c r="M317" s="214" t="s">
        <v>19</v>
      </c>
      <c r="N317" s="215" t="s">
        <v>43</v>
      </c>
      <c r="O317" s="87"/>
      <c r="P317" s="216">
        <f>O317*H317</f>
        <v>0</v>
      </c>
      <c r="Q317" s="216">
        <v>0</v>
      </c>
      <c r="R317" s="216">
        <f>Q317*H317</f>
        <v>0</v>
      </c>
      <c r="S317" s="216">
        <v>0</v>
      </c>
      <c r="T317" s="217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18" t="s">
        <v>537</v>
      </c>
      <c r="AT317" s="218" t="s">
        <v>142</v>
      </c>
      <c r="AU317" s="218" t="s">
        <v>82</v>
      </c>
      <c r="AY317" s="20" t="s">
        <v>140</v>
      </c>
      <c r="BE317" s="219">
        <f>IF(N317="základní",J317,0)</f>
        <v>0</v>
      </c>
      <c r="BF317" s="219">
        <f>IF(N317="snížená",J317,0)</f>
        <v>0</v>
      </c>
      <c r="BG317" s="219">
        <f>IF(N317="zákl. přenesená",J317,0)</f>
        <v>0</v>
      </c>
      <c r="BH317" s="219">
        <f>IF(N317="sníž. přenesená",J317,0)</f>
        <v>0</v>
      </c>
      <c r="BI317" s="219">
        <f>IF(N317="nulová",J317,0)</f>
        <v>0</v>
      </c>
      <c r="BJ317" s="20" t="s">
        <v>80</v>
      </c>
      <c r="BK317" s="219">
        <f>ROUND(I317*H317,2)</f>
        <v>0</v>
      </c>
      <c r="BL317" s="20" t="s">
        <v>537</v>
      </c>
      <c r="BM317" s="218" t="s">
        <v>1467</v>
      </c>
    </row>
    <row r="318" s="13" customFormat="1">
      <c r="A318" s="13"/>
      <c r="B318" s="225"/>
      <c r="C318" s="226"/>
      <c r="D318" s="227" t="s">
        <v>155</v>
      </c>
      <c r="E318" s="228" t="s">
        <v>19</v>
      </c>
      <c r="F318" s="229" t="s">
        <v>539</v>
      </c>
      <c r="G318" s="226"/>
      <c r="H318" s="228" t="s">
        <v>19</v>
      </c>
      <c r="I318" s="230"/>
      <c r="J318" s="226"/>
      <c r="K318" s="226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155</v>
      </c>
      <c r="AU318" s="235" t="s">
        <v>82</v>
      </c>
      <c r="AV318" s="13" t="s">
        <v>80</v>
      </c>
      <c r="AW318" s="13" t="s">
        <v>33</v>
      </c>
      <c r="AX318" s="13" t="s">
        <v>72</v>
      </c>
      <c r="AY318" s="235" t="s">
        <v>140</v>
      </c>
    </row>
    <row r="319" s="14" customFormat="1">
      <c r="A319" s="14"/>
      <c r="B319" s="236"/>
      <c r="C319" s="237"/>
      <c r="D319" s="227" t="s">
        <v>155</v>
      </c>
      <c r="E319" s="238" t="s">
        <v>19</v>
      </c>
      <c r="F319" s="239" t="s">
        <v>211</v>
      </c>
      <c r="G319" s="237"/>
      <c r="H319" s="240">
        <v>10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6" t="s">
        <v>155</v>
      </c>
      <c r="AU319" s="246" t="s">
        <v>82</v>
      </c>
      <c r="AV319" s="14" t="s">
        <v>82</v>
      </c>
      <c r="AW319" s="14" t="s">
        <v>33</v>
      </c>
      <c r="AX319" s="14" t="s">
        <v>80</v>
      </c>
      <c r="AY319" s="246" t="s">
        <v>140</v>
      </c>
    </row>
    <row r="320" s="2" customFormat="1" ht="16.5" customHeight="1">
      <c r="A320" s="41"/>
      <c r="B320" s="42"/>
      <c r="C320" s="207" t="s">
        <v>533</v>
      </c>
      <c r="D320" s="207" t="s">
        <v>142</v>
      </c>
      <c r="E320" s="208" t="s">
        <v>541</v>
      </c>
      <c r="F320" s="209" t="s">
        <v>542</v>
      </c>
      <c r="G320" s="210" t="s">
        <v>536</v>
      </c>
      <c r="H320" s="211">
        <v>10</v>
      </c>
      <c r="I320" s="212"/>
      <c r="J320" s="213">
        <f>ROUND(I320*H320,2)</f>
        <v>0</v>
      </c>
      <c r="K320" s="209" t="s">
        <v>19</v>
      </c>
      <c r="L320" s="47"/>
      <c r="M320" s="214" t="s">
        <v>19</v>
      </c>
      <c r="N320" s="215" t="s">
        <v>43</v>
      </c>
      <c r="O320" s="87"/>
      <c r="P320" s="216">
        <f>O320*H320</f>
        <v>0</v>
      </c>
      <c r="Q320" s="216">
        <v>0</v>
      </c>
      <c r="R320" s="216">
        <f>Q320*H320</f>
        <v>0</v>
      </c>
      <c r="S320" s="216">
        <v>0</v>
      </c>
      <c r="T320" s="21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8" t="s">
        <v>537</v>
      </c>
      <c r="AT320" s="218" t="s">
        <v>142</v>
      </c>
      <c r="AU320" s="218" t="s">
        <v>82</v>
      </c>
      <c r="AY320" s="20" t="s">
        <v>140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20" t="s">
        <v>80</v>
      </c>
      <c r="BK320" s="219">
        <f>ROUND(I320*H320,2)</f>
        <v>0</v>
      </c>
      <c r="BL320" s="20" t="s">
        <v>537</v>
      </c>
      <c r="BM320" s="218" t="s">
        <v>1468</v>
      </c>
    </row>
    <row r="321" s="2" customFormat="1" ht="16.5" customHeight="1">
      <c r="A321" s="41"/>
      <c r="B321" s="42"/>
      <c r="C321" s="207" t="s">
        <v>540</v>
      </c>
      <c r="D321" s="207" t="s">
        <v>142</v>
      </c>
      <c r="E321" s="208" t="s">
        <v>545</v>
      </c>
      <c r="F321" s="209" t="s">
        <v>546</v>
      </c>
      <c r="G321" s="210" t="s">
        <v>536</v>
      </c>
      <c r="H321" s="211">
        <v>10</v>
      </c>
      <c r="I321" s="212"/>
      <c r="J321" s="213">
        <f>ROUND(I321*H321,2)</f>
        <v>0</v>
      </c>
      <c r="K321" s="209" t="s">
        <v>19</v>
      </c>
      <c r="L321" s="47"/>
      <c r="M321" s="214" t="s">
        <v>19</v>
      </c>
      <c r="N321" s="215" t="s">
        <v>43</v>
      </c>
      <c r="O321" s="87"/>
      <c r="P321" s="216">
        <f>O321*H321</f>
        <v>0</v>
      </c>
      <c r="Q321" s="216">
        <v>0</v>
      </c>
      <c r="R321" s="216">
        <f>Q321*H321</f>
        <v>0</v>
      </c>
      <c r="S321" s="216">
        <v>0</v>
      </c>
      <c r="T321" s="217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18" t="s">
        <v>537</v>
      </c>
      <c r="AT321" s="218" t="s">
        <v>142</v>
      </c>
      <c r="AU321" s="218" t="s">
        <v>82</v>
      </c>
      <c r="AY321" s="20" t="s">
        <v>140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20" t="s">
        <v>80</v>
      </c>
      <c r="BK321" s="219">
        <f>ROUND(I321*H321,2)</f>
        <v>0</v>
      </c>
      <c r="BL321" s="20" t="s">
        <v>537</v>
      </c>
      <c r="BM321" s="218" t="s">
        <v>1469</v>
      </c>
    </row>
    <row r="322" s="13" customFormat="1">
      <c r="A322" s="13"/>
      <c r="B322" s="225"/>
      <c r="C322" s="226"/>
      <c r="D322" s="227" t="s">
        <v>155</v>
      </c>
      <c r="E322" s="228" t="s">
        <v>19</v>
      </c>
      <c r="F322" s="229" t="s">
        <v>548</v>
      </c>
      <c r="G322" s="226"/>
      <c r="H322" s="228" t="s">
        <v>19</v>
      </c>
      <c r="I322" s="230"/>
      <c r="J322" s="226"/>
      <c r="K322" s="226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155</v>
      </c>
      <c r="AU322" s="235" t="s">
        <v>82</v>
      </c>
      <c r="AV322" s="13" t="s">
        <v>80</v>
      </c>
      <c r="AW322" s="13" t="s">
        <v>33</v>
      </c>
      <c r="AX322" s="13" t="s">
        <v>72</v>
      </c>
      <c r="AY322" s="235" t="s">
        <v>140</v>
      </c>
    </row>
    <row r="323" s="14" customFormat="1">
      <c r="A323" s="14"/>
      <c r="B323" s="236"/>
      <c r="C323" s="237"/>
      <c r="D323" s="227" t="s">
        <v>155</v>
      </c>
      <c r="E323" s="238" t="s">
        <v>19</v>
      </c>
      <c r="F323" s="239" t="s">
        <v>211</v>
      </c>
      <c r="G323" s="237"/>
      <c r="H323" s="240">
        <v>10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6" t="s">
        <v>155</v>
      </c>
      <c r="AU323" s="246" t="s">
        <v>82</v>
      </c>
      <c r="AV323" s="14" t="s">
        <v>82</v>
      </c>
      <c r="AW323" s="14" t="s">
        <v>33</v>
      </c>
      <c r="AX323" s="14" t="s">
        <v>80</v>
      </c>
      <c r="AY323" s="246" t="s">
        <v>140</v>
      </c>
    </row>
    <row r="324" s="12" customFormat="1" ht="22.8" customHeight="1">
      <c r="A324" s="12"/>
      <c r="B324" s="191"/>
      <c r="C324" s="192"/>
      <c r="D324" s="193" t="s">
        <v>71</v>
      </c>
      <c r="E324" s="205" t="s">
        <v>549</v>
      </c>
      <c r="F324" s="205" t="s">
        <v>550</v>
      </c>
      <c r="G324" s="192"/>
      <c r="H324" s="192"/>
      <c r="I324" s="195"/>
      <c r="J324" s="206">
        <f>BK324</f>
        <v>0</v>
      </c>
      <c r="K324" s="192"/>
      <c r="L324" s="197"/>
      <c r="M324" s="198"/>
      <c r="N324" s="199"/>
      <c r="O324" s="199"/>
      <c r="P324" s="200">
        <f>SUM(P325:P331)</f>
        <v>0</v>
      </c>
      <c r="Q324" s="199"/>
      <c r="R324" s="200">
        <f>SUM(R325:R331)</f>
        <v>0</v>
      </c>
      <c r="S324" s="199"/>
      <c r="T324" s="201">
        <f>SUM(T325:T331)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02" t="s">
        <v>169</v>
      </c>
      <c r="AT324" s="203" t="s">
        <v>71</v>
      </c>
      <c r="AU324" s="203" t="s">
        <v>80</v>
      </c>
      <c r="AY324" s="202" t="s">
        <v>140</v>
      </c>
      <c r="BK324" s="204">
        <f>SUM(BK325:BK331)</f>
        <v>0</v>
      </c>
    </row>
    <row r="325" s="2" customFormat="1" ht="16.5" customHeight="1">
      <c r="A325" s="41"/>
      <c r="B325" s="42"/>
      <c r="C325" s="207" t="s">
        <v>544</v>
      </c>
      <c r="D325" s="207" t="s">
        <v>142</v>
      </c>
      <c r="E325" s="208" t="s">
        <v>552</v>
      </c>
      <c r="F325" s="209" t="s">
        <v>553</v>
      </c>
      <c r="G325" s="210" t="s">
        <v>467</v>
      </c>
      <c r="H325" s="211">
        <v>1</v>
      </c>
      <c r="I325" s="212"/>
      <c r="J325" s="213">
        <f>ROUND(I325*H325,2)</f>
        <v>0</v>
      </c>
      <c r="K325" s="209" t="s">
        <v>19</v>
      </c>
      <c r="L325" s="47"/>
      <c r="M325" s="214" t="s">
        <v>19</v>
      </c>
      <c r="N325" s="215" t="s">
        <v>43</v>
      </c>
      <c r="O325" s="87"/>
      <c r="P325" s="216">
        <f>O325*H325</f>
        <v>0</v>
      </c>
      <c r="Q325" s="216">
        <v>0</v>
      </c>
      <c r="R325" s="216">
        <f>Q325*H325</f>
        <v>0</v>
      </c>
      <c r="S325" s="216">
        <v>0</v>
      </c>
      <c r="T325" s="217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8" t="s">
        <v>537</v>
      </c>
      <c r="AT325" s="218" t="s">
        <v>142</v>
      </c>
      <c r="AU325" s="218" t="s">
        <v>82</v>
      </c>
      <c r="AY325" s="20" t="s">
        <v>140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20" t="s">
        <v>80</v>
      </c>
      <c r="BK325" s="219">
        <f>ROUND(I325*H325,2)</f>
        <v>0</v>
      </c>
      <c r="BL325" s="20" t="s">
        <v>537</v>
      </c>
      <c r="BM325" s="218" t="s">
        <v>1470</v>
      </c>
    </row>
    <row r="326" s="2" customFormat="1" ht="16.5" customHeight="1">
      <c r="A326" s="41"/>
      <c r="B326" s="42"/>
      <c r="C326" s="207" t="s">
        <v>551</v>
      </c>
      <c r="D326" s="207" t="s">
        <v>142</v>
      </c>
      <c r="E326" s="208" t="s">
        <v>556</v>
      </c>
      <c r="F326" s="209" t="s">
        <v>557</v>
      </c>
      <c r="G326" s="210" t="s">
        <v>558</v>
      </c>
      <c r="H326" s="211">
        <v>1</v>
      </c>
      <c r="I326" s="212"/>
      <c r="J326" s="213">
        <f>ROUND(I326*H326,2)</f>
        <v>0</v>
      </c>
      <c r="K326" s="209" t="s">
        <v>19</v>
      </c>
      <c r="L326" s="47"/>
      <c r="M326" s="214" t="s">
        <v>19</v>
      </c>
      <c r="N326" s="215" t="s">
        <v>43</v>
      </c>
      <c r="O326" s="87"/>
      <c r="P326" s="216">
        <f>O326*H326</f>
        <v>0</v>
      </c>
      <c r="Q326" s="216">
        <v>0</v>
      </c>
      <c r="R326" s="216">
        <f>Q326*H326</f>
        <v>0</v>
      </c>
      <c r="S326" s="216">
        <v>0</v>
      </c>
      <c r="T326" s="217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18" t="s">
        <v>537</v>
      </c>
      <c r="AT326" s="218" t="s">
        <v>142</v>
      </c>
      <c r="AU326" s="218" t="s">
        <v>82</v>
      </c>
      <c r="AY326" s="20" t="s">
        <v>140</v>
      </c>
      <c r="BE326" s="219">
        <f>IF(N326="základní",J326,0)</f>
        <v>0</v>
      </c>
      <c r="BF326" s="219">
        <f>IF(N326="snížená",J326,0)</f>
        <v>0</v>
      </c>
      <c r="BG326" s="219">
        <f>IF(N326="zákl. přenesená",J326,0)</f>
        <v>0</v>
      </c>
      <c r="BH326" s="219">
        <f>IF(N326="sníž. přenesená",J326,0)</f>
        <v>0</v>
      </c>
      <c r="BI326" s="219">
        <f>IF(N326="nulová",J326,0)</f>
        <v>0</v>
      </c>
      <c r="BJ326" s="20" t="s">
        <v>80</v>
      </c>
      <c r="BK326" s="219">
        <f>ROUND(I326*H326,2)</f>
        <v>0</v>
      </c>
      <c r="BL326" s="20" t="s">
        <v>537</v>
      </c>
      <c r="BM326" s="218" t="s">
        <v>1471</v>
      </c>
    </row>
    <row r="327" s="14" customFormat="1">
      <c r="A327" s="14"/>
      <c r="B327" s="236"/>
      <c r="C327" s="237"/>
      <c r="D327" s="227" t="s">
        <v>155</v>
      </c>
      <c r="E327" s="238" t="s">
        <v>19</v>
      </c>
      <c r="F327" s="239" t="s">
        <v>80</v>
      </c>
      <c r="G327" s="237"/>
      <c r="H327" s="240">
        <v>1</v>
      </c>
      <c r="I327" s="241"/>
      <c r="J327" s="237"/>
      <c r="K327" s="237"/>
      <c r="L327" s="242"/>
      <c r="M327" s="243"/>
      <c r="N327" s="244"/>
      <c r="O327" s="244"/>
      <c r="P327" s="244"/>
      <c r="Q327" s="244"/>
      <c r="R327" s="244"/>
      <c r="S327" s="244"/>
      <c r="T327" s="24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6" t="s">
        <v>155</v>
      </c>
      <c r="AU327" s="246" t="s">
        <v>82</v>
      </c>
      <c r="AV327" s="14" t="s">
        <v>82</v>
      </c>
      <c r="AW327" s="14" t="s">
        <v>33</v>
      </c>
      <c r="AX327" s="14" t="s">
        <v>80</v>
      </c>
      <c r="AY327" s="246" t="s">
        <v>140</v>
      </c>
    </row>
    <row r="328" s="2" customFormat="1" ht="16.5" customHeight="1">
      <c r="A328" s="41"/>
      <c r="B328" s="42"/>
      <c r="C328" s="207" t="s">
        <v>555</v>
      </c>
      <c r="D328" s="207" t="s">
        <v>142</v>
      </c>
      <c r="E328" s="208" t="s">
        <v>561</v>
      </c>
      <c r="F328" s="209" t="s">
        <v>562</v>
      </c>
      <c r="G328" s="210" t="s">
        <v>558</v>
      </c>
      <c r="H328" s="211">
        <v>1</v>
      </c>
      <c r="I328" s="212"/>
      <c r="J328" s="213">
        <f>ROUND(I328*H328,2)</f>
        <v>0</v>
      </c>
      <c r="K328" s="209" t="s">
        <v>19</v>
      </c>
      <c r="L328" s="47"/>
      <c r="M328" s="214" t="s">
        <v>19</v>
      </c>
      <c r="N328" s="215" t="s">
        <v>43</v>
      </c>
      <c r="O328" s="87"/>
      <c r="P328" s="216">
        <f>O328*H328</f>
        <v>0</v>
      </c>
      <c r="Q328" s="216">
        <v>0</v>
      </c>
      <c r="R328" s="216">
        <f>Q328*H328</f>
        <v>0</v>
      </c>
      <c r="S328" s="216">
        <v>0</v>
      </c>
      <c r="T328" s="217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18" t="s">
        <v>537</v>
      </c>
      <c r="AT328" s="218" t="s">
        <v>142</v>
      </c>
      <c r="AU328" s="218" t="s">
        <v>82</v>
      </c>
      <c r="AY328" s="20" t="s">
        <v>140</v>
      </c>
      <c r="BE328" s="219">
        <f>IF(N328="základní",J328,0)</f>
        <v>0</v>
      </c>
      <c r="BF328" s="219">
        <f>IF(N328="snížená",J328,0)</f>
        <v>0</v>
      </c>
      <c r="BG328" s="219">
        <f>IF(N328="zákl. přenesená",J328,0)</f>
        <v>0</v>
      </c>
      <c r="BH328" s="219">
        <f>IF(N328="sníž. přenesená",J328,0)</f>
        <v>0</v>
      </c>
      <c r="BI328" s="219">
        <f>IF(N328="nulová",J328,0)</f>
        <v>0</v>
      </c>
      <c r="BJ328" s="20" t="s">
        <v>80</v>
      </c>
      <c r="BK328" s="219">
        <f>ROUND(I328*H328,2)</f>
        <v>0</v>
      </c>
      <c r="BL328" s="20" t="s">
        <v>537</v>
      </c>
      <c r="BM328" s="218" t="s">
        <v>1472</v>
      </c>
    </row>
    <row r="329" s="13" customFormat="1">
      <c r="A329" s="13"/>
      <c r="B329" s="225"/>
      <c r="C329" s="226"/>
      <c r="D329" s="227" t="s">
        <v>155</v>
      </c>
      <c r="E329" s="228" t="s">
        <v>19</v>
      </c>
      <c r="F329" s="229" t="s">
        <v>564</v>
      </c>
      <c r="G329" s="226"/>
      <c r="H329" s="228" t="s">
        <v>19</v>
      </c>
      <c r="I329" s="230"/>
      <c r="J329" s="226"/>
      <c r="K329" s="226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155</v>
      </c>
      <c r="AU329" s="235" t="s">
        <v>82</v>
      </c>
      <c r="AV329" s="13" t="s">
        <v>80</v>
      </c>
      <c r="AW329" s="13" t="s">
        <v>33</v>
      </c>
      <c r="AX329" s="13" t="s">
        <v>72</v>
      </c>
      <c r="AY329" s="235" t="s">
        <v>140</v>
      </c>
    </row>
    <row r="330" s="14" customFormat="1">
      <c r="A330" s="14"/>
      <c r="B330" s="236"/>
      <c r="C330" s="237"/>
      <c r="D330" s="227" t="s">
        <v>155</v>
      </c>
      <c r="E330" s="238" t="s">
        <v>19</v>
      </c>
      <c r="F330" s="239" t="s">
        <v>80</v>
      </c>
      <c r="G330" s="237"/>
      <c r="H330" s="240">
        <v>1</v>
      </c>
      <c r="I330" s="241"/>
      <c r="J330" s="237"/>
      <c r="K330" s="237"/>
      <c r="L330" s="242"/>
      <c r="M330" s="243"/>
      <c r="N330" s="244"/>
      <c r="O330" s="244"/>
      <c r="P330" s="244"/>
      <c r="Q330" s="244"/>
      <c r="R330" s="244"/>
      <c r="S330" s="244"/>
      <c r="T330" s="24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6" t="s">
        <v>155</v>
      </c>
      <c r="AU330" s="246" t="s">
        <v>82</v>
      </c>
      <c r="AV330" s="14" t="s">
        <v>82</v>
      </c>
      <c r="AW330" s="14" t="s">
        <v>33</v>
      </c>
      <c r="AX330" s="14" t="s">
        <v>80</v>
      </c>
      <c r="AY330" s="246" t="s">
        <v>140</v>
      </c>
    </row>
    <row r="331" s="2" customFormat="1" ht="16.5" customHeight="1">
      <c r="A331" s="41"/>
      <c r="B331" s="42"/>
      <c r="C331" s="207" t="s">
        <v>560</v>
      </c>
      <c r="D331" s="207" t="s">
        <v>142</v>
      </c>
      <c r="E331" s="208" t="s">
        <v>566</v>
      </c>
      <c r="F331" s="209" t="s">
        <v>567</v>
      </c>
      <c r="G331" s="210" t="s">
        <v>380</v>
      </c>
      <c r="H331" s="211">
        <v>1</v>
      </c>
      <c r="I331" s="212"/>
      <c r="J331" s="213">
        <f>ROUND(I331*H331,2)</f>
        <v>0</v>
      </c>
      <c r="K331" s="209" t="s">
        <v>19</v>
      </c>
      <c r="L331" s="47"/>
      <c r="M331" s="214" t="s">
        <v>19</v>
      </c>
      <c r="N331" s="215" t="s">
        <v>43</v>
      </c>
      <c r="O331" s="87"/>
      <c r="P331" s="216">
        <f>O331*H331</f>
        <v>0</v>
      </c>
      <c r="Q331" s="216">
        <v>0</v>
      </c>
      <c r="R331" s="216">
        <f>Q331*H331</f>
        <v>0</v>
      </c>
      <c r="S331" s="216">
        <v>0</v>
      </c>
      <c r="T331" s="217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8" t="s">
        <v>537</v>
      </c>
      <c r="AT331" s="218" t="s">
        <v>142</v>
      </c>
      <c r="AU331" s="218" t="s">
        <v>82</v>
      </c>
      <c r="AY331" s="20" t="s">
        <v>140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20" t="s">
        <v>80</v>
      </c>
      <c r="BK331" s="219">
        <f>ROUND(I331*H331,2)</f>
        <v>0</v>
      </c>
      <c r="BL331" s="20" t="s">
        <v>537</v>
      </c>
      <c r="BM331" s="218" t="s">
        <v>1473</v>
      </c>
    </row>
    <row r="332" s="12" customFormat="1" ht="22.8" customHeight="1">
      <c r="A332" s="12"/>
      <c r="B332" s="191"/>
      <c r="C332" s="192"/>
      <c r="D332" s="193" t="s">
        <v>71</v>
      </c>
      <c r="E332" s="205" t="s">
        <v>569</v>
      </c>
      <c r="F332" s="205" t="s">
        <v>570</v>
      </c>
      <c r="G332" s="192"/>
      <c r="H332" s="192"/>
      <c r="I332" s="195"/>
      <c r="J332" s="206">
        <f>BK332</f>
        <v>0</v>
      </c>
      <c r="K332" s="192"/>
      <c r="L332" s="197"/>
      <c r="M332" s="198"/>
      <c r="N332" s="199"/>
      <c r="O332" s="199"/>
      <c r="P332" s="200">
        <f>P333</f>
        <v>0</v>
      </c>
      <c r="Q332" s="199"/>
      <c r="R332" s="200">
        <f>R333</f>
        <v>0</v>
      </c>
      <c r="S332" s="199"/>
      <c r="T332" s="201">
        <f>T333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02" t="s">
        <v>169</v>
      </c>
      <c r="AT332" s="203" t="s">
        <v>71</v>
      </c>
      <c r="AU332" s="203" t="s">
        <v>80</v>
      </c>
      <c r="AY332" s="202" t="s">
        <v>140</v>
      </c>
      <c r="BK332" s="204">
        <f>BK333</f>
        <v>0</v>
      </c>
    </row>
    <row r="333" s="2" customFormat="1" ht="16.5" customHeight="1">
      <c r="A333" s="41"/>
      <c r="B333" s="42"/>
      <c r="C333" s="207" t="s">
        <v>565</v>
      </c>
      <c r="D333" s="207" t="s">
        <v>142</v>
      </c>
      <c r="E333" s="208" t="s">
        <v>572</v>
      </c>
      <c r="F333" s="209" t="s">
        <v>573</v>
      </c>
      <c r="G333" s="210" t="s">
        <v>467</v>
      </c>
      <c r="H333" s="211">
        <v>2</v>
      </c>
      <c r="I333" s="212"/>
      <c r="J333" s="213">
        <f>ROUND(I333*H333,2)</f>
        <v>0</v>
      </c>
      <c r="K333" s="209" t="s">
        <v>19</v>
      </c>
      <c r="L333" s="47"/>
      <c r="M333" s="268" t="s">
        <v>19</v>
      </c>
      <c r="N333" s="269" t="s">
        <v>43</v>
      </c>
      <c r="O333" s="270"/>
      <c r="P333" s="271">
        <f>O333*H333</f>
        <v>0</v>
      </c>
      <c r="Q333" s="271">
        <v>0</v>
      </c>
      <c r="R333" s="271">
        <f>Q333*H333</f>
        <v>0</v>
      </c>
      <c r="S333" s="271">
        <v>0</v>
      </c>
      <c r="T333" s="272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18" t="s">
        <v>537</v>
      </c>
      <c r="AT333" s="218" t="s">
        <v>142</v>
      </c>
      <c r="AU333" s="218" t="s">
        <v>82</v>
      </c>
      <c r="AY333" s="20" t="s">
        <v>140</v>
      </c>
      <c r="BE333" s="219">
        <f>IF(N333="základní",J333,0)</f>
        <v>0</v>
      </c>
      <c r="BF333" s="219">
        <f>IF(N333="snížená",J333,0)</f>
        <v>0</v>
      </c>
      <c r="BG333" s="219">
        <f>IF(N333="zákl. přenesená",J333,0)</f>
        <v>0</v>
      </c>
      <c r="BH333" s="219">
        <f>IF(N333="sníž. přenesená",J333,0)</f>
        <v>0</v>
      </c>
      <c r="BI333" s="219">
        <f>IF(N333="nulová",J333,0)</f>
        <v>0</v>
      </c>
      <c r="BJ333" s="20" t="s">
        <v>80</v>
      </c>
      <c r="BK333" s="219">
        <f>ROUND(I333*H333,2)</f>
        <v>0</v>
      </c>
      <c r="BL333" s="20" t="s">
        <v>537</v>
      </c>
      <c r="BM333" s="218" t="s">
        <v>1474</v>
      </c>
    </row>
    <row r="334" s="2" customFormat="1" ht="6.96" customHeight="1">
      <c r="A334" s="41"/>
      <c r="B334" s="62"/>
      <c r="C334" s="63"/>
      <c r="D334" s="63"/>
      <c r="E334" s="63"/>
      <c r="F334" s="63"/>
      <c r="G334" s="63"/>
      <c r="H334" s="63"/>
      <c r="I334" s="63"/>
      <c r="J334" s="63"/>
      <c r="K334" s="63"/>
      <c r="L334" s="47"/>
      <c r="M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</row>
  </sheetData>
  <sheetProtection sheet="1" autoFilter="0" formatColumns="0" formatRows="0" objects="1" scenarios="1" spinCount="100000" saltValue="j2LgEgSh+Y1LkpJBvpWWQaFBMfayfEvLjpTM7Hvxu6mwhCTzFziJDY1qy8oWMK04Ol7aMHv75GxTG9IOK/MGRA==" hashValue="4ayx/8SxoESsK7L9KfzRY8lklaecT6TD8bwYPObjkrR0ovIoyDpriwWt8L5OraCoMGh32FelAY3vmQ+7keGB9g==" algorithmName="SHA-512" password="CC35"/>
  <autoFilter ref="C89:K33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1/113107143"/>
    <hyperlink ref="F98" r:id="rId2" display="https://podminky.urs.cz/item/CS_URS_2024_01/113107322"/>
    <hyperlink ref="F102" r:id="rId3" display="https://podminky.urs.cz/item/CS_URS_2024_01/113107332"/>
    <hyperlink ref="F105" r:id="rId4" display="https://podminky.urs.cz/item/CS_URS_2024_01/113107342"/>
    <hyperlink ref="F109" r:id="rId5" display="https://podminky.urs.cz/item/CS_URS_2024_01/113202111"/>
    <hyperlink ref="F112" r:id="rId6" display="https://podminky.urs.cz/item/CS_URS_2024_01/121112003"/>
    <hyperlink ref="F114" r:id="rId7" display="https://podminky.urs.cz/item/CS_URS_2024_01/122251102"/>
    <hyperlink ref="F128" r:id="rId8" display="https://podminky.urs.cz/item/CS_URS_2024_01/131213701"/>
    <hyperlink ref="F132" r:id="rId9" display="https://podminky.urs.cz/item/CS_URS_2024_01/131251102"/>
    <hyperlink ref="F135" r:id="rId10" display="https://podminky.urs.cz/item/CS_URS_2024_01/162751117"/>
    <hyperlink ref="F142" r:id="rId11" display="https://podminky.urs.cz/item/CS_URS_2024_01/162751119"/>
    <hyperlink ref="F145" r:id="rId12" display="https://podminky.urs.cz/item/CS_URS_2024_01/167151101"/>
    <hyperlink ref="F147" r:id="rId13" display="https://podminky.urs.cz/item/CS_URS_2024_01/171151112"/>
    <hyperlink ref="F159" r:id="rId14" display="https://podminky.urs.cz/item/CS_URS_2024_01/171201231"/>
    <hyperlink ref="F162" r:id="rId15" display="https://podminky.urs.cz/item/CS_URS_2024_01/171251201"/>
    <hyperlink ref="F165" r:id="rId16" display="https://podminky.urs.cz/item/CS_URS_2024_01/174111101"/>
    <hyperlink ref="F175" r:id="rId17" display="https://podminky.urs.cz/item/CS_URS_2024_01/181411131"/>
    <hyperlink ref="F180" r:id="rId18" display="https://podminky.urs.cz/item/CS_URS_2024_01/181951112"/>
    <hyperlink ref="F187" r:id="rId19" display="https://podminky.urs.cz/item/CS_URS_2024_01/182303111"/>
    <hyperlink ref="F193" r:id="rId20" display="https://podminky.urs.cz/item/CS_URS_2024_01/184803112"/>
    <hyperlink ref="F196" r:id="rId21" display="https://podminky.urs.cz/item/CS_URS_2024_01/271542211"/>
    <hyperlink ref="F199" r:id="rId22" display="https://podminky.urs.cz/item/CS_URS_2024_01/273321411"/>
    <hyperlink ref="F202" r:id="rId23" display="https://podminky.urs.cz/item/CS_URS_2024_01/273362021"/>
    <hyperlink ref="F206" r:id="rId24" display="https://podminky.urs.cz/item/CS_URS_2024_01/564851011"/>
    <hyperlink ref="F210" r:id="rId25" display="https://podminky.urs.cz/item/CS_URS_2024_01/564861011"/>
    <hyperlink ref="F214" r:id="rId26" display="https://podminky.urs.cz/item/CS_URS_2024_01/564871011"/>
    <hyperlink ref="F219" r:id="rId27" display="https://podminky.urs.cz/item/CS_URS_2024_01/565145101"/>
    <hyperlink ref="F223" r:id="rId28" display="https://podminky.urs.cz/item/CS_URS_2024_01/573211108"/>
    <hyperlink ref="F227" r:id="rId29" display="https://podminky.urs.cz/item/CS_URS_2024_01/577134031"/>
    <hyperlink ref="F231" r:id="rId30" display="https://podminky.urs.cz/item/CS_URS_2024_01/596211110"/>
    <hyperlink ref="F241" r:id="rId31" display="https://podminky.urs.cz/item/CS_URS_2024_01/596212210"/>
    <hyperlink ref="F248" r:id="rId32" display="https://podminky.urs.cz/item/CS_URS_2024_01/914111111"/>
    <hyperlink ref="F252" r:id="rId33" display="https://podminky.urs.cz/item/CS_URS_2024_01/914511111"/>
    <hyperlink ref="F255" r:id="rId34" display="https://podminky.urs.cz/item/CS_URS_2024_01/916131213"/>
    <hyperlink ref="F266" r:id="rId35" display="https://podminky.urs.cz/item/CS_URS_2024_01/916231213"/>
    <hyperlink ref="F272" r:id="rId36" display="https://podminky.urs.cz/item/CS_URS_2024_01/919122122"/>
    <hyperlink ref="F274" r:id="rId37" display="https://podminky.urs.cz/item/CS_URS_2024_01/919726122"/>
    <hyperlink ref="F281" r:id="rId38" display="https://podminky.urs.cz/item/CS_URS_2024_01/919735113"/>
    <hyperlink ref="F286" r:id="rId39" display="https://podminky.urs.cz/item/CS_URS_2024_01/966006211"/>
    <hyperlink ref="F297" r:id="rId40" display="https://podminky.urs.cz/item/CS_URS_2024_01/997221571"/>
    <hyperlink ref="F299" r:id="rId41" display="https://podminky.urs.cz/item/CS_URS_2024_01/997221579"/>
    <hyperlink ref="F302" r:id="rId42" display="https://podminky.urs.cz/item/CS_URS_2024_01/997221612"/>
    <hyperlink ref="F304" r:id="rId43" display="https://podminky.urs.cz/item/CS_URS_2024_01/997221861"/>
    <hyperlink ref="F307" r:id="rId44" display="https://podminky.urs.cz/item/CS_URS_2024_01/997221873"/>
    <hyperlink ref="F310" r:id="rId45" display="https://podminky.urs.cz/item/CS_URS_2024_01/997221875"/>
    <hyperlink ref="F314" r:id="rId46" display="https://podminky.urs.cz/item/CS_URS_2024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7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Polopodzemní kontejnery Březencká IV. etapa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1475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22. 5. 2024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ROUND(J90,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ROUND((SUM(BE90:BE310)),  2)</f>
        <v>0</v>
      </c>
      <c r="G33" s="41"/>
      <c r="H33" s="41"/>
      <c r="I33" s="151">
        <v>0.20999999999999999</v>
      </c>
      <c r="J33" s="150">
        <f>ROUND(((SUM(BE90:BE310))*I33),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ROUND((SUM(BF90:BF310)),  2)</f>
        <v>0</v>
      </c>
      <c r="G34" s="41"/>
      <c r="H34" s="41"/>
      <c r="I34" s="151">
        <v>0.12</v>
      </c>
      <c r="J34" s="150">
        <f>ROUND(((SUM(BF90:BF310))*I34),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ROUND((SUM(BG90:BG310)),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ROUND((SUM(BH90:BH310)),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ROUND((SUM(BI90:BI310)),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Polopodzemní kontejnery Březencká IV. etapa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09 - Lokalita 12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Chomutov</v>
      </c>
      <c r="G52" s="43"/>
      <c r="H52" s="43"/>
      <c r="I52" s="35" t="s">
        <v>23</v>
      </c>
      <c r="J52" s="75" t="str">
        <f>IF(J12="","",J12)</f>
        <v>22. 5. 2024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Chomutov</v>
      </c>
      <c r="G54" s="43"/>
      <c r="H54" s="43"/>
      <c r="I54" s="35" t="s">
        <v>31</v>
      </c>
      <c r="J54" s="39" t="str">
        <f>E21</f>
        <v>KAP Atelier s.r.o.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Jaroslav Kudláček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114</v>
      </c>
      <c r="E60" s="171"/>
      <c r="F60" s="171"/>
      <c r="G60" s="171"/>
      <c r="H60" s="171"/>
      <c r="I60" s="171"/>
      <c r="J60" s="172">
        <f>J91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115</v>
      </c>
      <c r="E61" s="177"/>
      <c r="F61" s="177"/>
      <c r="G61" s="177"/>
      <c r="H61" s="177"/>
      <c r="I61" s="177"/>
      <c r="J61" s="178">
        <f>J92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116</v>
      </c>
      <c r="E62" s="177"/>
      <c r="F62" s="177"/>
      <c r="G62" s="177"/>
      <c r="H62" s="177"/>
      <c r="I62" s="177"/>
      <c r="J62" s="178">
        <f>J184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117</v>
      </c>
      <c r="E63" s="177"/>
      <c r="F63" s="177"/>
      <c r="G63" s="177"/>
      <c r="H63" s="177"/>
      <c r="I63" s="177"/>
      <c r="J63" s="178">
        <f>J194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118</v>
      </c>
      <c r="E64" s="177"/>
      <c r="F64" s="177"/>
      <c r="G64" s="177"/>
      <c r="H64" s="177"/>
      <c r="I64" s="177"/>
      <c r="J64" s="178">
        <f>J233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119</v>
      </c>
      <c r="E65" s="177"/>
      <c r="F65" s="177"/>
      <c r="G65" s="177"/>
      <c r="H65" s="177"/>
      <c r="I65" s="177"/>
      <c r="J65" s="178">
        <f>J270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120</v>
      </c>
      <c r="E66" s="177"/>
      <c r="F66" s="177"/>
      <c r="G66" s="177"/>
      <c r="H66" s="177"/>
      <c r="I66" s="177"/>
      <c r="J66" s="178">
        <f>J289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8"/>
      <c r="C67" s="169"/>
      <c r="D67" s="170" t="s">
        <v>121</v>
      </c>
      <c r="E67" s="171"/>
      <c r="F67" s="171"/>
      <c r="G67" s="171"/>
      <c r="H67" s="171"/>
      <c r="I67" s="171"/>
      <c r="J67" s="172">
        <f>J292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4"/>
      <c r="C68" s="175"/>
      <c r="D68" s="176" t="s">
        <v>122</v>
      </c>
      <c r="E68" s="177"/>
      <c r="F68" s="177"/>
      <c r="G68" s="177"/>
      <c r="H68" s="177"/>
      <c r="I68" s="177"/>
      <c r="J68" s="178">
        <f>J293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123</v>
      </c>
      <c r="E69" s="177"/>
      <c r="F69" s="177"/>
      <c r="G69" s="177"/>
      <c r="H69" s="177"/>
      <c r="I69" s="177"/>
      <c r="J69" s="178">
        <f>J301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124</v>
      </c>
      <c r="E70" s="177"/>
      <c r="F70" s="177"/>
      <c r="G70" s="177"/>
      <c r="H70" s="177"/>
      <c r="I70" s="177"/>
      <c r="J70" s="178">
        <f>J309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125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63" t="str">
        <f>E7</f>
        <v>Polopodzemní kontejnery Březencká IV. etapa</v>
      </c>
      <c r="F80" s="35"/>
      <c r="G80" s="35"/>
      <c r="H80" s="35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108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SO 09 - Lokalita 12</v>
      </c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>Chomutov</v>
      </c>
      <c r="G84" s="43"/>
      <c r="H84" s="43"/>
      <c r="I84" s="35" t="s">
        <v>23</v>
      </c>
      <c r="J84" s="75" t="str">
        <f>IF(J12="","",J12)</f>
        <v>22. 5. 2024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>Statutární město Chomutov</v>
      </c>
      <c r="G86" s="43"/>
      <c r="H86" s="43"/>
      <c r="I86" s="35" t="s">
        <v>31</v>
      </c>
      <c r="J86" s="39" t="str">
        <f>E21</f>
        <v>KAP Atelier s.r.o.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29</v>
      </c>
      <c r="D87" s="43"/>
      <c r="E87" s="43"/>
      <c r="F87" s="30" t="str">
        <f>IF(E18="","",E18)</f>
        <v>Vyplň údaj</v>
      </c>
      <c r="G87" s="43"/>
      <c r="H87" s="43"/>
      <c r="I87" s="35" t="s">
        <v>34</v>
      </c>
      <c r="J87" s="39" t="str">
        <f>E24</f>
        <v>Jaroslav Kudláček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0"/>
      <c r="B89" s="181"/>
      <c r="C89" s="182" t="s">
        <v>126</v>
      </c>
      <c r="D89" s="183" t="s">
        <v>57</v>
      </c>
      <c r="E89" s="183" t="s">
        <v>53</v>
      </c>
      <c r="F89" s="183" t="s">
        <v>54</v>
      </c>
      <c r="G89" s="183" t="s">
        <v>127</v>
      </c>
      <c r="H89" s="183" t="s">
        <v>128</v>
      </c>
      <c r="I89" s="183" t="s">
        <v>129</v>
      </c>
      <c r="J89" s="183" t="s">
        <v>112</v>
      </c>
      <c r="K89" s="184" t="s">
        <v>130</v>
      </c>
      <c r="L89" s="185"/>
      <c r="M89" s="95" t="s">
        <v>19</v>
      </c>
      <c r="N89" s="96" t="s">
        <v>42</v>
      </c>
      <c r="O89" s="96" t="s">
        <v>131</v>
      </c>
      <c r="P89" s="96" t="s">
        <v>132</v>
      </c>
      <c r="Q89" s="96" t="s">
        <v>133</v>
      </c>
      <c r="R89" s="96" t="s">
        <v>134</v>
      </c>
      <c r="S89" s="96" t="s">
        <v>135</v>
      </c>
      <c r="T89" s="97" t="s">
        <v>136</v>
      </c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</row>
    <row r="90" s="2" customFormat="1" ht="22.8" customHeight="1">
      <c r="A90" s="41"/>
      <c r="B90" s="42"/>
      <c r="C90" s="102" t="s">
        <v>137</v>
      </c>
      <c r="D90" s="43"/>
      <c r="E90" s="43"/>
      <c r="F90" s="43"/>
      <c r="G90" s="43"/>
      <c r="H90" s="43"/>
      <c r="I90" s="43"/>
      <c r="J90" s="186">
        <f>BK90</f>
        <v>0</v>
      </c>
      <c r="K90" s="43"/>
      <c r="L90" s="47"/>
      <c r="M90" s="98"/>
      <c r="N90" s="187"/>
      <c r="O90" s="99"/>
      <c r="P90" s="188">
        <f>P91+P292</f>
        <v>0</v>
      </c>
      <c r="Q90" s="99"/>
      <c r="R90" s="188">
        <f>R91+R292</f>
        <v>105.06758865000001</v>
      </c>
      <c r="S90" s="99"/>
      <c r="T90" s="189">
        <f>T91+T292</f>
        <v>56.526699999999998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71</v>
      </c>
      <c r="AU90" s="20" t="s">
        <v>113</v>
      </c>
      <c r="BK90" s="190">
        <f>BK91+BK292</f>
        <v>0</v>
      </c>
    </row>
    <row r="91" s="12" customFormat="1" ht="25.92" customHeight="1">
      <c r="A91" s="12"/>
      <c r="B91" s="191"/>
      <c r="C91" s="192"/>
      <c r="D91" s="193" t="s">
        <v>71</v>
      </c>
      <c r="E91" s="194" t="s">
        <v>138</v>
      </c>
      <c r="F91" s="194" t="s">
        <v>139</v>
      </c>
      <c r="G91" s="192"/>
      <c r="H91" s="192"/>
      <c r="I91" s="195"/>
      <c r="J91" s="196">
        <f>BK91</f>
        <v>0</v>
      </c>
      <c r="K91" s="192"/>
      <c r="L91" s="197"/>
      <c r="M91" s="198"/>
      <c r="N91" s="199"/>
      <c r="O91" s="199"/>
      <c r="P91" s="200">
        <f>P92+P184+P194+P233+P270+P289</f>
        <v>0</v>
      </c>
      <c r="Q91" s="199"/>
      <c r="R91" s="200">
        <f>R92+R184+R194+R233+R270+R289</f>
        <v>105.06758865000001</v>
      </c>
      <c r="S91" s="199"/>
      <c r="T91" s="201">
        <f>T92+T184+T194+T233+T270+T289</f>
        <v>56.526699999999998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80</v>
      </c>
      <c r="AT91" s="203" t="s">
        <v>71</v>
      </c>
      <c r="AU91" s="203" t="s">
        <v>72</v>
      </c>
      <c r="AY91" s="202" t="s">
        <v>140</v>
      </c>
      <c r="BK91" s="204">
        <f>BK92+BK184+BK194+BK233+BK270+BK289</f>
        <v>0</v>
      </c>
    </row>
    <row r="92" s="12" customFormat="1" ht="22.8" customHeight="1">
      <c r="A92" s="12"/>
      <c r="B92" s="191"/>
      <c r="C92" s="192"/>
      <c r="D92" s="193" t="s">
        <v>71</v>
      </c>
      <c r="E92" s="205" t="s">
        <v>80</v>
      </c>
      <c r="F92" s="205" t="s">
        <v>141</v>
      </c>
      <c r="G92" s="192"/>
      <c r="H92" s="192"/>
      <c r="I92" s="195"/>
      <c r="J92" s="206">
        <f>BK92</f>
        <v>0</v>
      </c>
      <c r="K92" s="192"/>
      <c r="L92" s="197"/>
      <c r="M92" s="198"/>
      <c r="N92" s="199"/>
      <c r="O92" s="199"/>
      <c r="P92" s="200">
        <f>SUM(P93:P183)</f>
        <v>0</v>
      </c>
      <c r="Q92" s="199"/>
      <c r="R92" s="200">
        <f>SUM(R93:R183)</f>
        <v>75.964264</v>
      </c>
      <c r="S92" s="199"/>
      <c r="T92" s="201">
        <f>SUM(T93:T183)</f>
        <v>56.526699999999998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80</v>
      </c>
      <c r="AT92" s="203" t="s">
        <v>71</v>
      </c>
      <c r="AU92" s="203" t="s">
        <v>80</v>
      </c>
      <c r="AY92" s="202" t="s">
        <v>140</v>
      </c>
      <c r="BK92" s="204">
        <f>SUM(BK93:BK183)</f>
        <v>0</v>
      </c>
    </row>
    <row r="93" s="2" customFormat="1" ht="37.8" customHeight="1">
      <c r="A93" s="41"/>
      <c r="B93" s="42"/>
      <c r="C93" s="207" t="s">
        <v>80</v>
      </c>
      <c r="D93" s="207" t="s">
        <v>142</v>
      </c>
      <c r="E93" s="208" t="s">
        <v>143</v>
      </c>
      <c r="F93" s="209" t="s">
        <v>144</v>
      </c>
      <c r="G93" s="210" t="s">
        <v>145</v>
      </c>
      <c r="H93" s="211">
        <v>42.200000000000003</v>
      </c>
      <c r="I93" s="212"/>
      <c r="J93" s="213">
        <f>ROUND(I93*H93,2)</f>
        <v>0</v>
      </c>
      <c r="K93" s="209" t="s">
        <v>146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0.26000000000000001</v>
      </c>
      <c r="T93" s="217">
        <f>S93*H93</f>
        <v>10.972000000000001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147</v>
      </c>
      <c r="AT93" s="218" t="s">
        <v>142</v>
      </c>
      <c r="AU93" s="218" t="s">
        <v>82</v>
      </c>
      <c r="AY93" s="20" t="s">
        <v>140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80</v>
      </c>
      <c r="BK93" s="219">
        <f>ROUND(I93*H93,2)</f>
        <v>0</v>
      </c>
      <c r="BL93" s="20" t="s">
        <v>147</v>
      </c>
      <c r="BM93" s="218" t="s">
        <v>1476</v>
      </c>
    </row>
    <row r="94" s="2" customFormat="1">
      <c r="A94" s="41"/>
      <c r="B94" s="42"/>
      <c r="C94" s="43"/>
      <c r="D94" s="220" t="s">
        <v>149</v>
      </c>
      <c r="E94" s="43"/>
      <c r="F94" s="221" t="s">
        <v>150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149</v>
      </c>
      <c r="AU94" s="20" t="s">
        <v>82</v>
      </c>
    </row>
    <row r="95" s="2" customFormat="1" ht="33" customHeight="1">
      <c r="A95" s="41"/>
      <c r="B95" s="42"/>
      <c r="C95" s="207" t="s">
        <v>82</v>
      </c>
      <c r="D95" s="207" t="s">
        <v>142</v>
      </c>
      <c r="E95" s="208" t="s">
        <v>708</v>
      </c>
      <c r="F95" s="209" t="s">
        <v>709</v>
      </c>
      <c r="G95" s="210" t="s">
        <v>145</v>
      </c>
      <c r="H95" s="211">
        <v>42.200000000000003</v>
      </c>
      <c r="I95" s="212"/>
      <c r="J95" s="213">
        <f>ROUND(I95*H95,2)</f>
        <v>0</v>
      </c>
      <c r="K95" s="209" t="s">
        <v>146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0.28999999999999998</v>
      </c>
      <c r="T95" s="217">
        <f>S95*H95</f>
        <v>12.238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147</v>
      </c>
      <c r="AT95" s="218" t="s">
        <v>142</v>
      </c>
      <c r="AU95" s="218" t="s">
        <v>82</v>
      </c>
      <c r="AY95" s="20" t="s">
        <v>140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80</v>
      </c>
      <c r="BK95" s="219">
        <f>ROUND(I95*H95,2)</f>
        <v>0</v>
      </c>
      <c r="BL95" s="20" t="s">
        <v>147</v>
      </c>
      <c r="BM95" s="218" t="s">
        <v>1477</v>
      </c>
    </row>
    <row r="96" s="2" customFormat="1">
      <c r="A96" s="41"/>
      <c r="B96" s="42"/>
      <c r="C96" s="43"/>
      <c r="D96" s="220" t="s">
        <v>149</v>
      </c>
      <c r="E96" s="43"/>
      <c r="F96" s="221" t="s">
        <v>711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149</v>
      </c>
      <c r="AU96" s="20" t="s">
        <v>82</v>
      </c>
    </row>
    <row r="97" s="13" customFormat="1">
      <c r="A97" s="13"/>
      <c r="B97" s="225"/>
      <c r="C97" s="226"/>
      <c r="D97" s="227" t="s">
        <v>155</v>
      </c>
      <c r="E97" s="228" t="s">
        <v>19</v>
      </c>
      <c r="F97" s="229" t="s">
        <v>163</v>
      </c>
      <c r="G97" s="226"/>
      <c r="H97" s="228" t="s">
        <v>19</v>
      </c>
      <c r="I97" s="230"/>
      <c r="J97" s="226"/>
      <c r="K97" s="226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155</v>
      </c>
      <c r="AU97" s="235" t="s">
        <v>82</v>
      </c>
      <c r="AV97" s="13" t="s">
        <v>80</v>
      </c>
      <c r="AW97" s="13" t="s">
        <v>33</v>
      </c>
      <c r="AX97" s="13" t="s">
        <v>72</v>
      </c>
      <c r="AY97" s="235" t="s">
        <v>140</v>
      </c>
    </row>
    <row r="98" s="14" customFormat="1">
      <c r="A98" s="14"/>
      <c r="B98" s="236"/>
      <c r="C98" s="237"/>
      <c r="D98" s="227" t="s">
        <v>155</v>
      </c>
      <c r="E98" s="238" t="s">
        <v>19</v>
      </c>
      <c r="F98" s="239" t="s">
        <v>1478</v>
      </c>
      <c r="G98" s="237"/>
      <c r="H98" s="240">
        <v>42.200000000000003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155</v>
      </c>
      <c r="AU98" s="246" t="s">
        <v>82</v>
      </c>
      <c r="AV98" s="14" t="s">
        <v>82</v>
      </c>
      <c r="AW98" s="14" t="s">
        <v>33</v>
      </c>
      <c r="AX98" s="14" t="s">
        <v>80</v>
      </c>
      <c r="AY98" s="246" t="s">
        <v>140</v>
      </c>
    </row>
    <row r="99" s="2" customFormat="1" ht="24.15" customHeight="1">
      <c r="A99" s="41"/>
      <c r="B99" s="42"/>
      <c r="C99" s="207" t="s">
        <v>158</v>
      </c>
      <c r="D99" s="207" t="s">
        <v>142</v>
      </c>
      <c r="E99" s="208" t="s">
        <v>151</v>
      </c>
      <c r="F99" s="209" t="s">
        <v>152</v>
      </c>
      <c r="G99" s="210" t="s">
        <v>145</v>
      </c>
      <c r="H99" s="211">
        <v>2.7000000000000002</v>
      </c>
      <c r="I99" s="212"/>
      <c r="J99" s="213">
        <f>ROUND(I99*H99,2)</f>
        <v>0</v>
      </c>
      <c r="K99" s="209" t="s">
        <v>146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0.316</v>
      </c>
      <c r="T99" s="217">
        <f>S99*H99</f>
        <v>0.85320000000000007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147</v>
      </c>
      <c r="AT99" s="218" t="s">
        <v>142</v>
      </c>
      <c r="AU99" s="218" t="s">
        <v>82</v>
      </c>
      <c r="AY99" s="20" t="s">
        <v>140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80</v>
      </c>
      <c r="BK99" s="219">
        <f>ROUND(I99*H99,2)</f>
        <v>0</v>
      </c>
      <c r="BL99" s="20" t="s">
        <v>147</v>
      </c>
      <c r="BM99" s="218" t="s">
        <v>1479</v>
      </c>
    </row>
    <row r="100" s="2" customFormat="1">
      <c r="A100" s="41"/>
      <c r="B100" s="42"/>
      <c r="C100" s="43"/>
      <c r="D100" s="220" t="s">
        <v>149</v>
      </c>
      <c r="E100" s="43"/>
      <c r="F100" s="221" t="s">
        <v>154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149</v>
      </c>
      <c r="AU100" s="20" t="s">
        <v>82</v>
      </c>
    </row>
    <row r="101" s="13" customFormat="1">
      <c r="A101" s="13"/>
      <c r="B101" s="225"/>
      <c r="C101" s="226"/>
      <c r="D101" s="227" t="s">
        <v>155</v>
      </c>
      <c r="E101" s="228" t="s">
        <v>19</v>
      </c>
      <c r="F101" s="229" t="s">
        <v>156</v>
      </c>
      <c r="G101" s="226"/>
      <c r="H101" s="228" t="s">
        <v>19</v>
      </c>
      <c r="I101" s="230"/>
      <c r="J101" s="226"/>
      <c r="K101" s="226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155</v>
      </c>
      <c r="AU101" s="235" t="s">
        <v>82</v>
      </c>
      <c r="AV101" s="13" t="s">
        <v>80</v>
      </c>
      <c r="AW101" s="13" t="s">
        <v>33</v>
      </c>
      <c r="AX101" s="13" t="s">
        <v>72</v>
      </c>
      <c r="AY101" s="235" t="s">
        <v>140</v>
      </c>
    </row>
    <row r="102" s="14" customFormat="1">
      <c r="A102" s="14"/>
      <c r="B102" s="236"/>
      <c r="C102" s="237"/>
      <c r="D102" s="227" t="s">
        <v>155</v>
      </c>
      <c r="E102" s="238" t="s">
        <v>19</v>
      </c>
      <c r="F102" s="239" t="s">
        <v>1480</v>
      </c>
      <c r="G102" s="237"/>
      <c r="H102" s="240">
        <v>2.7000000000000002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155</v>
      </c>
      <c r="AU102" s="246" t="s">
        <v>82</v>
      </c>
      <c r="AV102" s="14" t="s">
        <v>82</v>
      </c>
      <c r="AW102" s="14" t="s">
        <v>33</v>
      </c>
      <c r="AX102" s="14" t="s">
        <v>80</v>
      </c>
      <c r="AY102" s="246" t="s">
        <v>140</v>
      </c>
    </row>
    <row r="103" s="2" customFormat="1" ht="33" customHeight="1">
      <c r="A103" s="41"/>
      <c r="B103" s="42"/>
      <c r="C103" s="207" t="s">
        <v>147</v>
      </c>
      <c r="D103" s="207" t="s">
        <v>142</v>
      </c>
      <c r="E103" s="208" t="s">
        <v>165</v>
      </c>
      <c r="F103" s="209" t="s">
        <v>166</v>
      </c>
      <c r="G103" s="210" t="s">
        <v>145</v>
      </c>
      <c r="H103" s="211">
        <v>42.200000000000003</v>
      </c>
      <c r="I103" s="212"/>
      <c r="J103" s="213">
        <f>ROUND(I103*H103,2)</f>
        <v>0</v>
      </c>
      <c r="K103" s="209" t="s">
        <v>146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0.625</v>
      </c>
      <c r="T103" s="217">
        <f>S103*H103</f>
        <v>26.375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147</v>
      </c>
      <c r="AT103" s="218" t="s">
        <v>142</v>
      </c>
      <c r="AU103" s="218" t="s">
        <v>82</v>
      </c>
      <c r="AY103" s="20" t="s">
        <v>140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80</v>
      </c>
      <c r="BK103" s="219">
        <f>ROUND(I103*H103,2)</f>
        <v>0</v>
      </c>
      <c r="BL103" s="20" t="s">
        <v>147</v>
      </c>
      <c r="BM103" s="218" t="s">
        <v>1481</v>
      </c>
    </row>
    <row r="104" s="2" customFormat="1">
      <c r="A104" s="41"/>
      <c r="B104" s="42"/>
      <c r="C104" s="43"/>
      <c r="D104" s="220" t="s">
        <v>149</v>
      </c>
      <c r="E104" s="43"/>
      <c r="F104" s="221" t="s">
        <v>168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149</v>
      </c>
      <c r="AU104" s="20" t="s">
        <v>82</v>
      </c>
    </row>
    <row r="105" s="2" customFormat="1" ht="24.15" customHeight="1">
      <c r="A105" s="41"/>
      <c r="B105" s="42"/>
      <c r="C105" s="207" t="s">
        <v>169</v>
      </c>
      <c r="D105" s="207" t="s">
        <v>142</v>
      </c>
      <c r="E105" s="208" t="s">
        <v>170</v>
      </c>
      <c r="F105" s="209" t="s">
        <v>171</v>
      </c>
      <c r="G105" s="210" t="s">
        <v>172</v>
      </c>
      <c r="H105" s="211">
        <v>29.699999999999999</v>
      </c>
      <c r="I105" s="212"/>
      <c r="J105" s="213">
        <f>ROUND(I105*H105,2)</f>
        <v>0</v>
      </c>
      <c r="K105" s="209" t="s">
        <v>146</v>
      </c>
      <c r="L105" s="47"/>
      <c r="M105" s="214" t="s">
        <v>19</v>
      </c>
      <c r="N105" s="215" t="s">
        <v>43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0.20499999999999999</v>
      </c>
      <c r="T105" s="217">
        <f>S105*H105</f>
        <v>6.0884999999999998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147</v>
      </c>
      <c r="AT105" s="218" t="s">
        <v>142</v>
      </c>
      <c r="AU105" s="218" t="s">
        <v>82</v>
      </c>
      <c r="AY105" s="20" t="s">
        <v>140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80</v>
      </c>
      <c r="BK105" s="219">
        <f>ROUND(I105*H105,2)</f>
        <v>0</v>
      </c>
      <c r="BL105" s="20" t="s">
        <v>147</v>
      </c>
      <c r="BM105" s="218" t="s">
        <v>1482</v>
      </c>
    </row>
    <row r="106" s="2" customFormat="1">
      <c r="A106" s="41"/>
      <c r="B106" s="42"/>
      <c r="C106" s="43"/>
      <c r="D106" s="220" t="s">
        <v>149</v>
      </c>
      <c r="E106" s="43"/>
      <c r="F106" s="221" t="s">
        <v>174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149</v>
      </c>
      <c r="AU106" s="20" t="s">
        <v>82</v>
      </c>
    </row>
    <row r="107" s="14" customFormat="1">
      <c r="A107" s="14"/>
      <c r="B107" s="236"/>
      <c r="C107" s="237"/>
      <c r="D107" s="227" t="s">
        <v>155</v>
      </c>
      <c r="E107" s="238" t="s">
        <v>19</v>
      </c>
      <c r="F107" s="239" t="s">
        <v>1483</v>
      </c>
      <c r="G107" s="237"/>
      <c r="H107" s="240">
        <v>29.699999999999999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155</v>
      </c>
      <c r="AU107" s="246" t="s">
        <v>82</v>
      </c>
      <c r="AV107" s="14" t="s">
        <v>82</v>
      </c>
      <c r="AW107" s="14" t="s">
        <v>33</v>
      </c>
      <c r="AX107" s="14" t="s">
        <v>80</v>
      </c>
      <c r="AY107" s="246" t="s">
        <v>140</v>
      </c>
    </row>
    <row r="108" s="2" customFormat="1" ht="16.5" customHeight="1">
      <c r="A108" s="41"/>
      <c r="B108" s="42"/>
      <c r="C108" s="207" t="s">
        <v>176</v>
      </c>
      <c r="D108" s="207" t="s">
        <v>142</v>
      </c>
      <c r="E108" s="208" t="s">
        <v>580</v>
      </c>
      <c r="F108" s="209" t="s">
        <v>581</v>
      </c>
      <c r="G108" s="210" t="s">
        <v>145</v>
      </c>
      <c r="H108" s="211">
        <v>48.399999999999999</v>
      </c>
      <c r="I108" s="212"/>
      <c r="J108" s="213">
        <f>ROUND(I108*H108,2)</f>
        <v>0</v>
      </c>
      <c r="K108" s="209" t="s">
        <v>146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147</v>
      </c>
      <c r="AT108" s="218" t="s">
        <v>142</v>
      </c>
      <c r="AU108" s="218" t="s">
        <v>82</v>
      </c>
      <c r="AY108" s="20" t="s">
        <v>140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80</v>
      </c>
      <c r="BK108" s="219">
        <f>ROUND(I108*H108,2)</f>
        <v>0</v>
      </c>
      <c r="BL108" s="20" t="s">
        <v>147</v>
      </c>
      <c r="BM108" s="218" t="s">
        <v>1484</v>
      </c>
    </row>
    <row r="109" s="2" customFormat="1">
      <c r="A109" s="41"/>
      <c r="B109" s="42"/>
      <c r="C109" s="43"/>
      <c r="D109" s="220" t="s">
        <v>149</v>
      </c>
      <c r="E109" s="43"/>
      <c r="F109" s="221" t="s">
        <v>583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149</v>
      </c>
      <c r="AU109" s="20" t="s">
        <v>82</v>
      </c>
    </row>
    <row r="110" s="14" customFormat="1">
      <c r="A110" s="14"/>
      <c r="B110" s="236"/>
      <c r="C110" s="237"/>
      <c r="D110" s="227" t="s">
        <v>155</v>
      </c>
      <c r="E110" s="238" t="s">
        <v>19</v>
      </c>
      <c r="F110" s="239" t="s">
        <v>1485</v>
      </c>
      <c r="G110" s="237"/>
      <c r="H110" s="240">
        <v>48.399999999999999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155</v>
      </c>
      <c r="AU110" s="246" t="s">
        <v>82</v>
      </c>
      <c r="AV110" s="14" t="s">
        <v>82</v>
      </c>
      <c r="AW110" s="14" t="s">
        <v>33</v>
      </c>
      <c r="AX110" s="14" t="s">
        <v>80</v>
      </c>
      <c r="AY110" s="246" t="s">
        <v>140</v>
      </c>
    </row>
    <row r="111" s="2" customFormat="1" ht="21.75" customHeight="1">
      <c r="A111" s="41"/>
      <c r="B111" s="42"/>
      <c r="C111" s="207" t="s">
        <v>182</v>
      </c>
      <c r="D111" s="207" t="s">
        <v>142</v>
      </c>
      <c r="E111" s="208" t="s">
        <v>585</v>
      </c>
      <c r="F111" s="209" t="s">
        <v>586</v>
      </c>
      <c r="G111" s="210" t="s">
        <v>185</v>
      </c>
      <c r="H111" s="211">
        <v>44.936999999999998</v>
      </c>
      <c r="I111" s="212"/>
      <c r="J111" s="213">
        <f>ROUND(I111*H111,2)</f>
        <v>0</v>
      </c>
      <c r="K111" s="209" t="s">
        <v>146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147</v>
      </c>
      <c r="AT111" s="218" t="s">
        <v>142</v>
      </c>
      <c r="AU111" s="218" t="s">
        <v>82</v>
      </c>
      <c r="AY111" s="20" t="s">
        <v>140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80</v>
      </c>
      <c r="BK111" s="219">
        <f>ROUND(I111*H111,2)</f>
        <v>0</v>
      </c>
      <c r="BL111" s="20" t="s">
        <v>147</v>
      </c>
      <c r="BM111" s="218" t="s">
        <v>1486</v>
      </c>
    </row>
    <row r="112" s="2" customFormat="1">
      <c r="A112" s="41"/>
      <c r="B112" s="42"/>
      <c r="C112" s="43"/>
      <c r="D112" s="220" t="s">
        <v>149</v>
      </c>
      <c r="E112" s="43"/>
      <c r="F112" s="221" t="s">
        <v>588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149</v>
      </c>
      <c r="AU112" s="20" t="s">
        <v>82</v>
      </c>
    </row>
    <row r="113" s="13" customFormat="1">
      <c r="A113" s="13"/>
      <c r="B113" s="225"/>
      <c r="C113" s="226"/>
      <c r="D113" s="227" t="s">
        <v>155</v>
      </c>
      <c r="E113" s="228" t="s">
        <v>19</v>
      </c>
      <c r="F113" s="229" t="s">
        <v>188</v>
      </c>
      <c r="G113" s="226"/>
      <c r="H113" s="228" t="s">
        <v>19</v>
      </c>
      <c r="I113" s="230"/>
      <c r="J113" s="226"/>
      <c r="K113" s="226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155</v>
      </c>
      <c r="AU113" s="235" t="s">
        <v>82</v>
      </c>
      <c r="AV113" s="13" t="s">
        <v>80</v>
      </c>
      <c r="AW113" s="13" t="s">
        <v>33</v>
      </c>
      <c r="AX113" s="13" t="s">
        <v>72</v>
      </c>
      <c r="AY113" s="235" t="s">
        <v>140</v>
      </c>
    </row>
    <row r="114" s="14" customFormat="1">
      <c r="A114" s="14"/>
      <c r="B114" s="236"/>
      <c r="C114" s="237"/>
      <c r="D114" s="227" t="s">
        <v>155</v>
      </c>
      <c r="E114" s="238" t="s">
        <v>19</v>
      </c>
      <c r="F114" s="239" t="s">
        <v>1487</v>
      </c>
      <c r="G114" s="237"/>
      <c r="H114" s="240">
        <v>7.452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155</v>
      </c>
      <c r="AU114" s="246" t="s">
        <v>82</v>
      </c>
      <c r="AV114" s="14" t="s">
        <v>82</v>
      </c>
      <c r="AW114" s="14" t="s">
        <v>33</v>
      </c>
      <c r="AX114" s="14" t="s">
        <v>72</v>
      </c>
      <c r="AY114" s="246" t="s">
        <v>140</v>
      </c>
    </row>
    <row r="115" s="13" customFormat="1">
      <c r="A115" s="13"/>
      <c r="B115" s="225"/>
      <c r="C115" s="226"/>
      <c r="D115" s="227" t="s">
        <v>155</v>
      </c>
      <c r="E115" s="228" t="s">
        <v>19</v>
      </c>
      <c r="F115" s="229" t="s">
        <v>190</v>
      </c>
      <c r="G115" s="226"/>
      <c r="H115" s="228" t="s">
        <v>19</v>
      </c>
      <c r="I115" s="230"/>
      <c r="J115" s="226"/>
      <c r="K115" s="226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155</v>
      </c>
      <c r="AU115" s="235" t="s">
        <v>82</v>
      </c>
      <c r="AV115" s="13" t="s">
        <v>80</v>
      </c>
      <c r="AW115" s="13" t="s">
        <v>33</v>
      </c>
      <c r="AX115" s="13" t="s">
        <v>72</v>
      </c>
      <c r="AY115" s="235" t="s">
        <v>140</v>
      </c>
    </row>
    <row r="116" s="14" customFormat="1">
      <c r="A116" s="14"/>
      <c r="B116" s="236"/>
      <c r="C116" s="237"/>
      <c r="D116" s="227" t="s">
        <v>155</v>
      </c>
      <c r="E116" s="238" t="s">
        <v>19</v>
      </c>
      <c r="F116" s="239" t="s">
        <v>1488</v>
      </c>
      <c r="G116" s="237"/>
      <c r="H116" s="240">
        <v>6.4950000000000001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155</v>
      </c>
      <c r="AU116" s="246" t="s">
        <v>82</v>
      </c>
      <c r="AV116" s="14" t="s">
        <v>82</v>
      </c>
      <c r="AW116" s="14" t="s">
        <v>33</v>
      </c>
      <c r="AX116" s="14" t="s">
        <v>72</v>
      </c>
      <c r="AY116" s="246" t="s">
        <v>140</v>
      </c>
    </row>
    <row r="117" s="13" customFormat="1">
      <c r="A117" s="13"/>
      <c r="B117" s="225"/>
      <c r="C117" s="226"/>
      <c r="D117" s="227" t="s">
        <v>155</v>
      </c>
      <c r="E117" s="228" t="s">
        <v>19</v>
      </c>
      <c r="F117" s="229" t="s">
        <v>192</v>
      </c>
      <c r="G117" s="226"/>
      <c r="H117" s="228" t="s">
        <v>19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155</v>
      </c>
      <c r="AU117" s="235" t="s">
        <v>82</v>
      </c>
      <c r="AV117" s="13" t="s">
        <v>80</v>
      </c>
      <c r="AW117" s="13" t="s">
        <v>33</v>
      </c>
      <c r="AX117" s="13" t="s">
        <v>72</v>
      </c>
      <c r="AY117" s="235" t="s">
        <v>140</v>
      </c>
    </row>
    <row r="118" s="13" customFormat="1">
      <c r="A118" s="13"/>
      <c r="B118" s="225"/>
      <c r="C118" s="226"/>
      <c r="D118" s="227" t="s">
        <v>155</v>
      </c>
      <c r="E118" s="228" t="s">
        <v>19</v>
      </c>
      <c r="F118" s="229" t="s">
        <v>188</v>
      </c>
      <c r="G118" s="226"/>
      <c r="H118" s="228" t="s">
        <v>19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155</v>
      </c>
      <c r="AU118" s="235" t="s">
        <v>82</v>
      </c>
      <c r="AV118" s="13" t="s">
        <v>80</v>
      </c>
      <c r="AW118" s="13" t="s">
        <v>33</v>
      </c>
      <c r="AX118" s="13" t="s">
        <v>72</v>
      </c>
      <c r="AY118" s="235" t="s">
        <v>140</v>
      </c>
    </row>
    <row r="119" s="14" customFormat="1">
      <c r="A119" s="14"/>
      <c r="B119" s="236"/>
      <c r="C119" s="237"/>
      <c r="D119" s="227" t="s">
        <v>155</v>
      </c>
      <c r="E119" s="238" t="s">
        <v>19</v>
      </c>
      <c r="F119" s="239" t="s">
        <v>1489</v>
      </c>
      <c r="G119" s="237"/>
      <c r="H119" s="240">
        <v>13.800000000000001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155</v>
      </c>
      <c r="AU119" s="246" t="s">
        <v>82</v>
      </c>
      <c r="AV119" s="14" t="s">
        <v>82</v>
      </c>
      <c r="AW119" s="14" t="s">
        <v>33</v>
      </c>
      <c r="AX119" s="14" t="s">
        <v>72</v>
      </c>
      <c r="AY119" s="246" t="s">
        <v>140</v>
      </c>
    </row>
    <row r="120" s="13" customFormat="1">
      <c r="A120" s="13"/>
      <c r="B120" s="225"/>
      <c r="C120" s="226"/>
      <c r="D120" s="227" t="s">
        <v>155</v>
      </c>
      <c r="E120" s="228" t="s">
        <v>19</v>
      </c>
      <c r="F120" s="229" t="s">
        <v>190</v>
      </c>
      <c r="G120" s="226"/>
      <c r="H120" s="228" t="s">
        <v>19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155</v>
      </c>
      <c r="AU120" s="235" t="s">
        <v>82</v>
      </c>
      <c r="AV120" s="13" t="s">
        <v>80</v>
      </c>
      <c r="AW120" s="13" t="s">
        <v>33</v>
      </c>
      <c r="AX120" s="13" t="s">
        <v>72</v>
      </c>
      <c r="AY120" s="235" t="s">
        <v>140</v>
      </c>
    </row>
    <row r="121" s="14" customFormat="1">
      <c r="A121" s="14"/>
      <c r="B121" s="236"/>
      <c r="C121" s="237"/>
      <c r="D121" s="227" t="s">
        <v>155</v>
      </c>
      <c r="E121" s="238" t="s">
        <v>19</v>
      </c>
      <c r="F121" s="239" t="s">
        <v>1490</v>
      </c>
      <c r="G121" s="237"/>
      <c r="H121" s="240">
        <v>12.99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155</v>
      </c>
      <c r="AU121" s="246" t="s">
        <v>82</v>
      </c>
      <c r="AV121" s="14" t="s">
        <v>82</v>
      </c>
      <c r="AW121" s="14" t="s">
        <v>33</v>
      </c>
      <c r="AX121" s="14" t="s">
        <v>72</v>
      </c>
      <c r="AY121" s="246" t="s">
        <v>140</v>
      </c>
    </row>
    <row r="122" s="13" customFormat="1">
      <c r="A122" s="13"/>
      <c r="B122" s="225"/>
      <c r="C122" s="226"/>
      <c r="D122" s="227" t="s">
        <v>155</v>
      </c>
      <c r="E122" s="228" t="s">
        <v>19</v>
      </c>
      <c r="F122" s="229" t="s">
        <v>195</v>
      </c>
      <c r="G122" s="226"/>
      <c r="H122" s="228" t="s">
        <v>19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155</v>
      </c>
      <c r="AU122" s="235" t="s">
        <v>82</v>
      </c>
      <c r="AV122" s="13" t="s">
        <v>80</v>
      </c>
      <c r="AW122" s="13" t="s">
        <v>33</v>
      </c>
      <c r="AX122" s="13" t="s">
        <v>72</v>
      </c>
      <c r="AY122" s="235" t="s">
        <v>140</v>
      </c>
    </row>
    <row r="123" s="14" customFormat="1">
      <c r="A123" s="14"/>
      <c r="B123" s="236"/>
      <c r="C123" s="237"/>
      <c r="D123" s="227" t="s">
        <v>155</v>
      </c>
      <c r="E123" s="238" t="s">
        <v>19</v>
      </c>
      <c r="F123" s="239" t="s">
        <v>1491</v>
      </c>
      <c r="G123" s="237"/>
      <c r="H123" s="240">
        <v>4.2000000000000002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155</v>
      </c>
      <c r="AU123" s="246" t="s">
        <v>82</v>
      </c>
      <c r="AV123" s="14" t="s">
        <v>82</v>
      </c>
      <c r="AW123" s="14" t="s">
        <v>33</v>
      </c>
      <c r="AX123" s="14" t="s">
        <v>72</v>
      </c>
      <c r="AY123" s="246" t="s">
        <v>140</v>
      </c>
    </row>
    <row r="124" s="15" customFormat="1">
      <c r="A124" s="15"/>
      <c r="B124" s="247"/>
      <c r="C124" s="248"/>
      <c r="D124" s="227" t="s">
        <v>155</v>
      </c>
      <c r="E124" s="249" t="s">
        <v>19</v>
      </c>
      <c r="F124" s="250" t="s">
        <v>197</v>
      </c>
      <c r="G124" s="248"/>
      <c r="H124" s="251">
        <v>44.936999999999998</v>
      </c>
      <c r="I124" s="252"/>
      <c r="J124" s="248"/>
      <c r="K124" s="248"/>
      <c r="L124" s="253"/>
      <c r="M124" s="254"/>
      <c r="N124" s="255"/>
      <c r="O124" s="255"/>
      <c r="P124" s="255"/>
      <c r="Q124" s="255"/>
      <c r="R124" s="255"/>
      <c r="S124" s="255"/>
      <c r="T124" s="256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7" t="s">
        <v>155</v>
      </c>
      <c r="AU124" s="257" t="s">
        <v>82</v>
      </c>
      <c r="AV124" s="15" t="s">
        <v>147</v>
      </c>
      <c r="AW124" s="15" t="s">
        <v>33</v>
      </c>
      <c r="AX124" s="15" t="s">
        <v>80</v>
      </c>
      <c r="AY124" s="257" t="s">
        <v>140</v>
      </c>
    </row>
    <row r="125" s="2" customFormat="1" ht="24.15" customHeight="1">
      <c r="A125" s="41"/>
      <c r="B125" s="42"/>
      <c r="C125" s="207" t="s">
        <v>198</v>
      </c>
      <c r="D125" s="207" t="s">
        <v>142</v>
      </c>
      <c r="E125" s="208" t="s">
        <v>206</v>
      </c>
      <c r="F125" s="209" t="s">
        <v>207</v>
      </c>
      <c r="G125" s="210" t="s">
        <v>185</v>
      </c>
      <c r="H125" s="211">
        <v>21.384</v>
      </c>
      <c r="I125" s="212"/>
      <c r="J125" s="213">
        <f>ROUND(I125*H125,2)</f>
        <v>0</v>
      </c>
      <c r="K125" s="209" t="s">
        <v>146</v>
      </c>
      <c r="L125" s="47"/>
      <c r="M125" s="214" t="s">
        <v>19</v>
      </c>
      <c r="N125" s="215" t="s">
        <v>43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147</v>
      </c>
      <c r="AT125" s="218" t="s">
        <v>142</v>
      </c>
      <c r="AU125" s="218" t="s">
        <v>82</v>
      </c>
      <c r="AY125" s="20" t="s">
        <v>140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80</v>
      </c>
      <c r="BK125" s="219">
        <f>ROUND(I125*H125,2)</f>
        <v>0</v>
      </c>
      <c r="BL125" s="20" t="s">
        <v>147</v>
      </c>
      <c r="BM125" s="218" t="s">
        <v>1492</v>
      </c>
    </row>
    <row r="126" s="2" customFormat="1">
      <c r="A126" s="41"/>
      <c r="B126" s="42"/>
      <c r="C126" s="43"/>
      <c r="D126" s="220" t="s">
        <v>149</v>
      </c>
      <c r="E126" s="43"/>
      <c r="F126" s="221" t="s">
        <v>209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149</v>
      </c>
      <c r="AU126" s="20" t="s">
        <v>82</v>
      </c>
    </row>
    <row r="127" s="14" customFormat="1">
      <c r="A127" s="14"/>
      <c r="B127" s="236"/>
      <c r="C127" s="237"/>
      <c r="D127" s="227" t="s">
        <v>155</v>
      </c>
      <c r="E127" s="238" t="s">
        <v>19</v>
      </c>
      <c r="F127" s="239" t="s">
        <v>1493</v>
      </c>
      <c r="G127" s="237"/>
      <c r="H127" s="240">
        <v>21.384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155</v>
      </c>
      <c r="AU127" s="246" t="s">
        <v>82</v>
      </c>
      <c r="AV127" s="14" t="s">
        <v>82</v>
      </c>
      <c r="AW127" s="14" t="s">
        <v>33</v>
      </c>
      <c r="AX127" s="14" t="s">
        <v>80</v>
      </c>
      <c r="AY127" s="246" t="s">
        <v>140</v>
      </c>
    </row>
    <row r="128" s="2" customFormat="1" ht="37.8" customHeight="1">
      <c r="A128" s="41"/>
      <c r="B128" s="42"/>
      <c r="C128" s="207" t="s">
        <v>205</v>
      </c>
      <c r="D128" s="207" t="s">
        <v>142</v>
      </c>
      <c r="E128" s="208" t="s">
        <v>212</v>
      </c>
      <c r="F128" s="209" t="s">
        <v>213</v>
      </c>
      <c r="G128" s="210" t="s">
        <v>185</v>
      </c>
      <c r="H128" s="211">
        <v>76.001000000000005</v>
      </c>
      <c r="I128" s="212"/>
      <c r="J128" s="213">
        <f>ROUND(I128*H128,2)</f>
        <v>0</v>
      </c>
      <c r="K128" s="209" t="s">
        <v>146</v>
      </c>
      <c r="L128" s="47"/>
      <c r="M128" s="214" t="s">
        <v>19</v>
      </c>
      <c r="N128" s="215" t="s">
        <v>43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147</v>
      </c>
      <c r="AT128" s="218" t="s">
        <v>142</v>
      </c>
      <c r="AU128" s="218" t="s">
        <v>82</v>
      </c>
      <c r="AY128" s="20" t="s">
        <v>140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80</v>
      </c>
      <c r="BK128" s="219">
        <f>ROUND(I128*H128,2)</f>
        <v>0</v>
      </c>
      <c r="BL128" s="20" t="s">
        <v>147</v>
      </c>
      <c r="BM128" s="218" t="s">
        <v>1494</v>
      </c>
    </row>
    <row r="129" s="2" customFormat="1">
      <c r="A129" s="41"/>
      <c r="B129" s="42"/>
      <c r="C129" s="43"/>
      <c r="D129" s="220" t="s">
        <v>149</v>
      </c>
      <c r="E129" s="43"/>
      <c r="F129" s="221" t="s">
        <v>215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149</v>
      </c>
      <c r="AU129" s="20" t="s">
        <v>82</v>
      </c>
    </row>
    <row r="130" s="14" customFormat="1">
      <c r="A130" s="14"/>
      <c r="B130" s="236"/>
      <c r="C130" s="237"/>
      <c r="D130" s="227" t="s">
        <v>155</v>
      </c>
      <c r="E130" s="238" t="s">
        <v>19</v>
      </c>
      <c r="F130" s="239" t="s">
        <v>1495</v>
      </c>
      <c r="G130" s="237"/>
      <c r="H130" s="240">
        <v>9.6799999999999997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155</v>
      </c>
      <c r="AU130" s="246" t="s">
        <v>82</v>
      </c>
      <c r="AV130" s="14" t="s">
        <v>82</v>
      </c>
      <c r="AW130" s="14" t="s">
        <v>33</v>
      </c>
      <c r="AX130" s="14" t="s">
        <v>72</v>
      </c>
      <c r="AY130" s="246" t="s">
        <v>140</v>
      </c>
    </row>
    <row r="131" s="14" customFormat="1">
      <c r="A131" s="14"/>
      <c r="B131" s="236"/>
      <c r="C131" s="237"/>
      <c r="D131" s="227" t="s">
        <v>155</v>
      </c>
      <c r="E131" s="238" t="s">
        <v>19</v>
      </c>
      <c r="F131" s="239" t="s">
        <v>1496</v>
      </c>
      <c r="G131" s="237"/>
      <c r="H131" s="240">
        <v>44.936999999999998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155</v>
      </c>
      <c r="AU131" s="246" t="s">
        <v>82</v>
      </c>
      <c r="AV131" s="14" t="s">
        <v>82</v>
      </c>
      <c r="AW131" s="14" t="s">
        <v>33</v>
      </c>
      <c r="AX131" s="14" t="s">
        <v>72</v>
      </c>
      <c r="AY131" s="246" t="s">
        <v>140</v>
      </c>
    </row>
    <row r="132" s="14" customFormat="1">
      <c r="A132" s="14"/>
      <c r="B132" s="236"/>
      <c r="C132" s="237"/>
      <c r="D132" s="227" t="s">
        <v>155</v>
      </c>
      <c r="E132" s="238" t="s">
        <v>19</v>
      </c>
      <c r="F132" s="239" t="s">
        <v>1497</v>
      </c>
      <c r="G132" s="237"/>
      <c r="H132" s="240">
        <v>21.384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155</v>
      </c>
      <c r="AU132" s="246" t="s">
        <v>82</v>
      </c>
      <c r="AV132" s="14" t="s">
        <v>82</v>
      </c>
      <c r="AW132" s="14" t="s">
        <v>33</v>
      </c>
      <c r="AX132" s="14" t="s">
        <v>72</v>
      </c>
      <c r="AY132" s="246" t="s">
        <v>140</v>
      </c>
    </row>
    <row r="133" s="15" customFormat="1">
      <c r="A133" s="15"/>
      <c r="B133" s="247"/>
      <c r="C133" s="248"/>
      <c r="D133" s="227" t="s">
        <v>155</v>
      </c>
      <c r="E133" s="249" t="s">
        <v>19</v>
      </c>
      <c r="F133" s="250" t="s">
        <v>197</v>
      </c>
      <c r="G133" s="248"/>
      <c r="H133" s="251">
        <v>76.001000000000005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7" t="s">
        <v>155</v>
      </c>
      <c r="AU133" s="257" t="s">
        <v>82</v>
      </c>
      <c r="AV133" s="15" t="s">
        <v>147</v>
      </c>
      <c r="AW133" s="15" t="s">
        <v>33</v>
      </c>
      <c r="AX133" s="15" t="s">
        <v>80</v>
      </c>
      <c r="AY133" s="257" t="s">
        <v>140</v>
      </c>
    </row>
    <row r="134" s="2" customFormat="1" ht="37.8" customHeight="1">
      <c r="A134" s="41"/>
      <c r="B134" s="42"/>
      <c r="C134" s="207" t="s">
        <v>211</v>
      </c>
      <c r="D134" s="207" t="s">
        <v>142</v>
      </c>
      <c r="E134" s="208" t="s">
        <v>221</v>
      </c>
      <c r="F134" s="209" t="s">
        <v>222</v>
      </c>
      <c r="G134" s="210" t="s">
        <v>185</v>
      </c>
      <c r="H134" s="211">
        <v>380.005</v>
      </c>
      <c r="I134" s="212"/>
      <c r="J134" s="213">
        <f>ROUND(I134*H134,2)</f>
        <v>0</v>
      </c>
      <c r="K134" s="209" t="s">
        <v>146</v>
      </c>
      <c r="L134" s="47"/>
      <c r="M134" s="214" t="s">
        <v>19</v>
      </c>
      <c r="N134" s="215" t="s">
        <v>43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147</v>
      </c>
      <c r="AT134" s="218" t="s">
        <v>142</v>
      </c>
      <c r="AU134" s="218" t="s">
        <v>82</v>
      </c>
      <c r="AY134" s="20" t="s">
        <v>140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80</v>
      </c>
      <c r="BK134" s="219">
        <f>ROUND(I134*H134,2)</f>
        <v>0</v>
      </c>
      <c r="BL134" s="20" t="s">
        <v>147</v>
      </c>
      <c r="BM134" s="218" t="s">
        <v>1498</v>
      </c>
    </row>
    <row r="135" s="2" customFormat="1">
      <c r="A135" s="41"/>
      <c r="B135" s="42"/>
      <c r="C135" s="43"/>
      <c r="D135" s="220" t="s">
        <v>149</v>
      </c>
      <c r="E135" s="43"/>
      <c r="F135" s="221" t="s">
        <v>224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149</v>
      </c>
      <c r="AU135" s="20" t="s">
        <v>82</v>
      </c>
    </row>
    <row r="136" s="14" customFormat="1">
      <c r="A136" s="14"/>
      <c r="B136" s="236"/>
      <c r="C136" s="237"/>
      <c r="D136" s="227" t="s">
        <v>155</v>
      </c>
      <c r="E136" s="238" t="s">
        <v>19</v>
      </c>
      <c r="F136" s="239" t="s">
        <v>1499</v>
      </c>
      <c r="G136" s="237"/>
      <c r="H136" s="240">
        <v>380.005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155</v>
      </c>
      <c r="AU136" s="246" t="s">
        <v>82</v>
      </c>
      <c r="AV136" s="14" t="s">
        <v>82</v>
      </c>
      <c r="AW136" s="14" t="s">
        <v>33</v>
      </c>
      <c r="AX136" s="14" t="s">
        <v>80</v>
      </c>
      <c r="AY136" s="246" t="s">
        <v>140</v>
      </c>
    </row>
    <row r="137" s="2" customFormat="1" ht="24.15" customHeight="1">
      <c r="A137" s="41"/>
      <c r="B137" s="42"/>
      <c r="C137" s="207" t="s">
        <v>220</v>
      </c>
      <c r="D137" s="207" t="s">
        <v>142</v>
      </c>
      <c r="E137" s="208" t="s">
        <v>605</v>
      </c>
      <c r="F137" s="209" t="s">
        <v>606</v>
      </c>
      <c r="G137" s="210" t="s">
        <v>185</v>
      </c>
      <c r="H137" s="211">
        <v>76.001000000000005</v>
      </c>
      <c r="I137" s="212"/>
      <c r="J137" s="213">
        <f>ROUND(I137*H137,2)</f>
        <v>0</v>
      </c>
      <c r="K137" s="209" t="s">
        <v>146</v>
      </c>
      <c r="L137" s="47"/>
      <c r="M137" s="214" t="s">
        <v>19</v>
      </c>
      <c r="N137" s="215" t="s">
        <v>43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147</v>
      </c>
      <c r="AT137" s="218" t="s">
        <v>142</v>
      </c>
      <c r="AU137" s="218" t="s">
        <v>82</v>
      </c>
      <c r="AY137" s="20" t="s">
        <v>140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80</v>
      </c>
      <c r="BK137" s="219">
        <f>ROUND(I137*H137,2)</f>
        <v>0</v>
      </c>
      <c r="BL137" s="20" t="s">
        <v>147</v>
      </c>
      <c r="BM137" s="218" t="s">
        <v>1500</v>
      </c>
    </row>
    <row r="138" s="2" customFormat="1">
      <c r="A138" s="41"/>
      <c r="B138" s="42"/>
      <c r="C138" s="43"/>
      <c r="D138" s="220" t="s">
        <v>149</v>
      </c>
      <c r="E138" s="43"/>
      <c r="F138" s="221" t="s">
        <v>608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149</v>
      </c>
      <c r="AU138" s="20" t="s">
        <v>82</v>
      </c>
    </row>
    <row r="139" s="2" customFormat="1" ht="24.15" customHeight="1">
      <c r="A139" s="41"/>
      <c r="B139" s="42"/>
      <c r="C139" s="207" t="s">
        <v>8</v>
      </c>
      <c r="D139" s="207" t="s">
        <v>142</v>
      </c>
      <c r="E139" s="208" t="s">
        <v>231</v>
      </c>
      <c r="F139" s="209" t="s">
        <v>232</v>
      </c>
      <c r="G139" s="210" t="s">
        <v>185</v>
      </c>
      <c r="H139" s="211">
        <v>30.989999999999998</v>
      </c>
      <c r="I139" s="212"/>
      <c r="J139" s="213">
        <f>ROUND(I139*H139,2)</f>
        <v>0</v>
      </c>
      <c r="K139" s="209" t="s">
        <v>146</v>
      </c>
      <c r="L139" s="47"/>
      <c r="M139" s="214" t="s">
        <v>19</v>
      </c>
      <c r="N139" s="215" t="s">
        <v>43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147</v>
      </c>
      <c r="AT139" s="218" t="s">
        <v>142</v>
      </c>
      <c r="AU139" s="218" t="s">
        <v>82</v>
      </c>
      <c r="AY139" s="20" t="s">
        <v>140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80</v>
      </c>
      <c r="BK139" s="219">
        <f>ROUND(I139*H139,2)</f>
        <v>0</v>
      </c>
      <c r="BL139" s="20" t="s">
        <v>147</v>
      </c>
      <c r="BM139" s="218" t="s">
        <v>1501</v>
      </c>
    </row>
    <row r="140" s="2" customFormat="1">
      <c r="A140" s="41"/>
      <c r="B140" s="42"/>
      <c r="C140" s="43"/>
      <c r="D140" s="220" t="s">
        <v>149</v>
      </c>
      <c r="E140" s="43"/>
      <c r="F140" s="221" t="s">
        <v>234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149</v>
      </c>
      <c r="AU140" s="20" t="s">
        <v>82</v>
      </c>
    </row>
    <row r="141" s="13" customFormat="1">
      <c r="A141" s="13"/>
      <c r="B141" s="225"/>
      <c r="C141" s="226"/>
      <c r="D141" s="227" t="s">
        <v>155</v>
      </c>
      <c r="E141" s="228" t="s">
        <v>19</v>
      </c>
      <c r="F141" s="229" t="s">
        <v>192</v>
      </c>
      <c r="G141" s="226"/>
      <c r="H141" s="228" t="s">
        <v>19</v>
      </c>
      <c r="I141" s="230"/>
      <c r="J141" s="226"/>
      <c r="K141" s="226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155</v>
      </c>
      <c r="AU141" s="235" t="s">
        <v>82</v>
      </c>
      <c r="AV141" s="13" t="s">
        <v>80</v>
      </c>
      <c r="AW141" s="13" t="s">
        <v>33</v>
      </c>
      <c r="AX141" s="13" t="s">
        <v>72</v>
      </c>
      <c r="AY141" s="235" t="s">
        <v>140</v>
      </c>
    </row>
    <row r="142" s="13" customFormat="1">
      <c r="A142" s="13"/>
      <c r="B142" s="225"/>
      <c r="C142" s="226"/>
      <c r="D142" s="227" t="s">
        <v>155</v>
      </c>
      <c r="E142" s="228" t="s">
        <v>19</v>
      </c>
      <c r="F142" s="229" t="s">
        <v>188</v>
      </c>
      <c r="G142" s="226"/>
      <c r="H142" s="228" t="s">
        <v>19</v>
      </c>
      <c r="I142" s="230"/>
      <c r="J142" s="226"/>
      <c r="K142" s="226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155</v>
      </c>
      <c r="AU142" s="235" t="s">
        <v>82</v>
      </c>
      <c r="AV142" s="13" t="s">
        <v>80</v>
      </c>
      <c r="AW142" s="13" t="s">
        <v>33</v>
      </c>
      <c r="AX142" s="13" t="s">
        <v>72</v>
      </c>
      <c r="AY142" s="235" t="s">
        <v>140</v>
      </c>
    </row>
    <row r="143" s="14" customFormat="1">
      <c r="A143" s="14"/>
      <c r="B143" s="236"/>
      <c r="C143" s="237"/>
      <c r="D143" s="227" t="s">
        <v>155</v>
      </c>
      <c r="E143" s="238" t="s">
        <v>19</v>
      </c>
      <c r="F143" s="239" t="s">
        <v>1489</v>
      </c>
      <c r="G143" s="237"/>
      <c r="H143" s="240">
        <v>13.800000000000001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155</v>
      </c>
      <c r="AU143" s="246" t="s">
        <v>82</v>
      </c>
      <c r="AV143" s="14" t="s">
        <v>82</v>
      </c>
      <c r="AW143" s="14" t="s">
        <v>33</v>
      </c>
      <c r="AX143" s="14" t="s">
        <v>72</v>
      </c>
      <c r="AY143" s="246" t="s">
        <v>140</v>
      </c>
    </row>
    <row r="144" s="13" customFormat="1">
      <c r="A144" s="13"/>
      <c r="B144" s="225"/>
      <c r="C144" s="226"/>
      <c r="D144" s="227" t="s">
        <v>155</v>
      </c>
      <c r="E144" s="228" t="s">
        <v>19</v>
      </c>
      <c r="F144" s="229" t="s">
        <v>190</v>
      </c>
      <c r="G144" s="226"/>
      <c r="H144" s="228" t="s">
        <v>19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155</v>
      </c>
      <c r="AU144" s="235" t="s">
        <v>82</v>
      </c>
      <c r="AV144" s="13" t="s">
        <v>80</v>
      </c>
      <c r="AW144" s="13" t="s">
        <v>33</v>
      </c>
      <c r="AX144" s="13" t="s">
        <v>72</v>
      </c>
      <c r="AY144" s="235" t="s">
        <v>140</v>
      </c>
    </row>
    <row r="145" s="14" customFormat="1">
      <c r="A145" s="14"/>
      <c r="B145" s="236"/>
      <c r="C145" s="237"/>
      <c r="D145" s="227" t="s">
        <v>155</v>
      </c>
      <c r="E145" s="238" t="s">
        <v>19</v>
      </c>
      <c r="F145" s="239" t="s">
        <v>1490</v>
      </c>
      <c r="G145" s="237"/>
      <c r="H145" s="240">
        <v>12.99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155</v>
      </c>
      <c r="AU145" s="246" t="s">
        <v>82</v>
      </c>
      <c r="AV145" s="14" t="s">
        <v>82</v>
      </c>
      <c r="AW145" s="14" t="s">
        <v>33</v>
      </c>
      <c r="AX145" s="14" t="s">
        <v>72</v>
      </c>
      <c r="AY145" s="246" t="s">
        <v>140</v>
      </c>
    </row>
    <row r="146" s="13" customFormat="1">
      <c r="A146" s="13"/>
      <c r="B146" s="225"/>
      <c r="C146" s="226"/>
      <c r="D146" s="227" t="s">
        <v>155</v>
      </c>
      <c r="E146" s="228" t="s">
        <v>19</v>
      </c>
      <c r="F146" s="229" t="s">
        <v>195</v>
      </c>
      <c r="G146" s="226"/>
      <c r="H146" s="228" t="s">
        <v>19</v>
      </c>
      <c r="I146" s="230"/>
      <c r="J146" s="226"/>
      <c r="K146" s="226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155</v>
      </c>
      <c r="AU146" s="235" t="s">
        <v>82</v>
      </c>
      <c r="AV146" s="13" t="s">
        <v>80</v>
      </c>
      <c r="AW146" s="13" t="s">
        <v>33</v>
      </c>
      <c r="AX146" s="13" t="s">
        <v>72</v>
      </c>
      <c r="AY146" s="235" t="s">
        <v>140</v>
      </c>
    </row>
    <row r="147" s="14" customFormat="1">
      <c r="A147" s="14"/>
      <c r="B147" s="236"/>
      <c r="C147" s="237"/>
      <c r="D147" s="227" t="s">
        <v>155</v>
      </c>
      <c r="E147" s="238" t="s">
        <v>19</v>
      </c>
      <c r="F147" s="239" t="s">
        <v>1491</v>
      </c>
      <c r="G147" s="237"/>
      <c r="H147" s="240">
        <v>4.2000000000000002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155</v>
      </c>
      <c r="AU147" s="246" t="s">
        <v>82</v>
      </c>
      <c r="AV147" s="14" t="s">
        <v>82</v>
      </c>
      <c r="AW147" s="14" t="s">
        <v>33</v>
      </c>
      <c r="AX147" s="14" t="s">
        <v>72</v>
      </c>
      <c r="AY147" s="246" t="s">
        <v>140</v>
      </c>
    </row>
    <row r="148" s="15" customFormat="1">
      <c r="A148" s="15"/>
      <c r="B148" s="247"/>
      <c r="C148" s="248"/>
      <c r="D148" s="227" t="s">
        <v>155</v>
      </c>
      <c r="E148" s="249" t="s">
        <v>19</v>
      </c>
      <c r="F148" s="250" t="s">
        <v>197</v>
      </c>
      <c r="G148" s="248"/>
      <c r="H148" s="251">
        <v>30.989999999999998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7" t="s">
        <v>155</v>
      </c>
      <c r="AU148" s="257" t="s">
        <v>82</v>
      </c>
      <c r="AV148" s="15" t="s">
        <v>147</v>
      </c>
      <c r="AW148" s="15" t="s">
        <v>33</v>
      </c>
      <c r="AX148" s="15" t="s">
        <v>80</v>
      </c>
      <c r="AY148" s="257" t="s">
        <v>140</v>
      </c>
    </row>
    <row r="149" s="2" customFormat="1" ht="16.5" customHeight="1">
      <c r="A149" s="41"/>
      <c r="B149" s="42"/>
      <c r="C149" s="258" t="s">
        <v>230</v>
      </c>
      <c r="D149" s="258" t="s">
        <v>236</v>
      </c>
      <c r="E149" s="259" t="s">
        <v>237</v>
      </c>
      <c r="F149" s="260" t="s">
        <v>238</v>
      </c>
      <c r="G149" s="261" t="s">
        <v>239</v>
      </c>
      <c r="H149" s="262">
        <v>61.979999999999997</v>
      </c>
      <c r="I149" s="263"/>
      <c r="J149" s="264">
        <f>ROUND(I149*H149,2)</f>
        <v>0</v>
      </c>
      <c r="K149" s="260" t="s">
        <v>240</v>
      </c>
      <c r="L149" s="265"/>
      <c r="M149" s="266" t="s">
        <v>19</v>
      </c>
      <c r="N149" s="267" t="s">
        <v>43</v>
      </c>
      <c r="O149" s="87"/>
      <c r="P149" s="216">
        <f>O149*H149</f>
        <v>0</v>
      </c>
      <c r="Q149" s="216">
        <v>1</v>
      </c>
      <c r="R149" s="216">
        <f>Q149*H149</f>
        <v>61.979999999999997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198</v>
      </c>
      <c r="AT149" s="218" t="s">
        <v>236</v>
      </c>
      <c r="AU149" s="218" t="s">
        <v>82</v>
      </c>
      <c r="AY149" s="20" t="s">
        <v>140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80</v>
      </c>
      <c r="BK149" s="219">
        <f>ROUND(I149*H149,2)</f>
        <v>0</v>
      </c>
      <c r="BL149" s="20" t="s">
        <v>147</v>
      </c>
      <c r="BM149" s="218" t="s">
        <v>1502</v>
      </c>
    </row>
    <row r="150" s="14" customFormat="1">
      <c r="A150" s="14"/>
      <c r="B150" s="236"/>
      <c r="C150" s="237"/>
      <c r="D150" s="227" t="s">
        <v>155</v>
      </c>
      <c r="E150" s="238" t="s">
        <v>19</v>
      </c>
      <c r="F150" s="239" t="s">
        <v>1503</v>
      </c>
      <c r="G150" s="237"/>
      <c r="H150" s="240">
        <v>61.979999999999997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155</v>
      </c>
      <c r="AU150" s="246" t="s">
        <v>82</v>
      </c>
      <c r="AV150" s="14" t="s">
        <v>82</v>
      </c>
      <c r="AW150" s="14" t="s">
        <v>33</v>
      </c>
      <c r="AX150" s="14" t="s">
        <v>80</v>
      </c>
      <c r="AY150" s="246" t="s">
        <v>140</v>
      </c>
    </row>
    <row r="151" s="2" customFormat="1" ht="24.15" customHeight="1">
      <c r="A151" s="41"/>
      <c r="B151" s="42"/>
      <c r="C151" s="207" t="s">
        <v>235</v>
      </c>
      <c r="D151" s="207" t="s">
        <v>142</v>
      </c>
      <c r="E151" s="208" t="s">
        <v>244</v>
      </c>
      <c r="F151" s="209" t="s">
        <v>245</v>
      </c>
      <c r="G151" s="210" t="s">
        <v>239</v>
      </c>
      <c r="H151" s="211">
        <v>136.80199999999999</v>
      </c>
      <c r="I151" s="212"/>
      <c r="J151" s="213">
        <f>ROUND(I151*H151,2)</f>
        <v>0</v>
      </c>
      <c r="K151" s="209" t="s">
        <v>146</v>
      </c>
      <c r="L151" s="47"/>
      <c r="M151" s="214" t="s">
        <v>19</v>
      </c>
      <c r="N151" s="215" t="s">
        <v>43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147</v>
      </c>
      <c r="AT151" s="218" t="s">
        <v>142</v>
      </c>
      <c r="AU151" s="218" t="s">
        <v>82</v>
      </c>
      <c r="AY151" s="20" t="s">
        <v>140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80</v>
      </c>
      <c r="BK151" s="219">
        <f>ROUND(I151*H151,2)</f>
        <v>0</v>
      </c>
      <c r="BL151" s="20" t="s">
        <v>147</v>
      </c>
      <c r="BM151" s="218" t="s">
        <v>1504</v>
      </c>
    </row>
    <row r="152" s="2" customFormat="1">
      <c r="A152" s="41"/>
      <c r="B152" s="42"/>
      <c r="C152" s="43"/>
      <c r="D152" s="220" t="s">
        <v>149</v>
      </c>
      <c r="E152" s="43"/>
      <c r="F152" s="221" t="s">
        <v>247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149</v>
      </c>
      <c r="AU152" s="20" t="s">
        <v>82</v>
      </c>
    </row>
    <row r="153" s="14" customFormat="1">
      <c r="A153" s="14"/>
      <c r="B153" s="236"/>
      <c r="C153" s="237"/>
      <c r="D153" s="227" t="s">
        <v>155</v>
      </c>
      <c r="E153" s="238" t="s">
        <v>19</v>
      </c>
      <c r="F153" s="239" t="s">
        <v>1505</v>
      </c>
      <c r="G153" s="237"/>
      <c r="H153" s="240">
        <v>136.80199999999999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155</v>
      </c>
      <c r="AU153" s="246" t="s">
        <v>82</v>
      </c>
      <c r="AV153" s="14" t="s">
        <v>82</v>
      </c>
      <c r="AW153" s="14" t="s">
        <v>33</v>
      </c>
      <c r="AX153" s="14" t="s">
        <v>80</v>
      </c>
      <c r="AY153" s="246" t="s">
        <v>140</v>
      </c>
    </row>
    <row r="154" s="2" customFormat="1" ht="24.15" customHeight="1">
      <c r="A154" s="41"/>
      <c r="B154" s="42"/>
      <c r="C154" s="207" t="s">
        <v>243</v>
      </c>
      <c r="D154" s="207" t="s">
        <v>142</v>
      </c>
      <c r="E154" s="208" t="s">
        <v>250</v>
      </c>
      <c r="F154" s="209" t="s">
        <v>251</v>
      </c>
      <c r="G154" s="210" t="s">
        <v>185</v>
      </c>
      <c r="H154" s="211">
        <v>76.001000000000005</v>
      </c>
      <c r="I154" s="212"/>
      <c r="J154" s="213">
        <f>ROUND(I154*H154,2)</f>
        <v>0</v>
      </c>
      <c r="K154" s="209" t="s">
        <v>146</v>
      </c>
      <c r="L154" s="47"/>
      <c r="M154" s="214" t="s">
        <v>19</v>
      </c>
      <c r="N154" s="215" t="s">
        <v>43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147</v>
      </c>
      <c r="AT154" s="218" t="s">
        <v>142</v>
      </c>
      <c r="AU154" s="218" t="s">
        <v>82</v>
      </c>
      <c r="AY154" s="20" t="s">
        <v>140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80</v>
      </c>
      <c r="BK154" s="219">
        <f>ROUND(I154*H154,2)</f>
        <v>0</v>
      </c>
      <c r="BL154" s="20" t="s">
        <v>147</v>
      </c>
      <c r="BM154" s="218" t="s">
        <v>1506</v>
      </c>
    </row>
    <row r="155" s="2" customFormat="1">
      <c r="A155" s="41"/>
      <c r="B155" s="42"/>
      <c r="C155" s="43"/>
      <c r="D155" s="220" t="s">
        <v>149</v>
      </c>
      <c r="E155" s="43"/>
      <c r="F155" s="221" t="s">
        <v>253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149</v>
      </c>
      <c r="AU155" s="20" t="s">
        <v>82</v>
      </c>
    </row>
    <row r="156" s="14" customFormat="1">
      <c r="A156" s="14"/>
      <c r="B156" s="236"/>
      <c r="C156" s="237"/>
      <c r="D156" s="227" t="s">
        <v>155</v>
      </c>
      <c r="E156" s="238" t="s">
        <v>19</v>
      </c>
      <c r="F156" s="239" t="s">
        <v>1507</v>
      </c>
      <c r="G156" s="237"/>
      <c r="H156" s="240">
        <v>76.001000000000005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155</v>
      </c>
      <c r="AU156" s="246" t="s">
        <v>82</v>
      </c>
      <c r="AV156" s="14" t="s">
        <v>82</v>
      </c>
      <c r="AW156" s="14" t="s">
        <v>33</v>
      </c>
      <c r="AX156" s="14" t="s">
        <v>80</v>
      </c>
      <c r="AY156" s="246" t="s">
        <v>140</v>
      </c>
    </row>
    <row r="157" s="2" customFormat="1" ht="24.15" customHeight="1">
      <c r="A157" s="41"/>
      <c r="B157" s="42"/>
      <c r="C157" s="207" t="s">
        <v>249</v>
      </c>
      <c r="D157" s="207" t="s">
        <v>142</v>
      </c>
      <c r="E157" s="208" t="s">
        <v>256</v>
      </c>
      <c r="F157" s="209" t="s">
        <v>257</v>
      </c>
      <c r="G157" s="210" t="s">
        <v>185</v>
      </c>
      <c r="H157" s="211">
        <v>5.4080000000000004</v>
      </c>
      <c r="I157" s="212"/>
      <c r="J157" s="213">
        <f>ROUND(I157*H157,2)</f>
        <v>0</v>
      </c>
      <c r="K157" s="209" t="s">
        <v>146</v>
      </c>
      <c r="L157" s="47"/>
      <c r="M157" s="214" t="s">
        <v>19</v>
      </c>
      <c r="N157" s="215" t="s">
        <v>43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147</v>
      </c>
      <c r="AT157" s="218" t="s">
        <v>142</v>
      </c>
      <c r="AU157" s="218" t="s">
        <v>82</v>
      </c>
      <c r="AY157" s="20" t="s">
        <v>140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80</v>
      </c>
      <c r="BK157" s="219">
        <f>ROUND(I157*H157,2)</f>
        <v>0</v>
      </c>
      <c r="BL157" s="20" t="s">
        <v>147</v>
      </c>
      <c r="BM157" s="218" t="s">
        <v>1508</v>
      </c>
    </row>
    <row r="158" s="2" customFormat="1">
      <c r="A158" s="41"/>
      <c r="B158" s="42"/>
      <c r="C158" s="43"/>
      <c r="D158" s="220" t="s">
        <v>149</v>
      </c>
      <c r="E158" s="43"/>
      <c r="F158" s="221" t="s">
        <v>259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149</v>
      </c>
      <c r="AU158" s="20" t="s">
        <v>82</v>
      </c>
    </row>
    <row r="159" s="13" customFormat="1">
      <c r="A159" s="13"/>
      <c r="B159" s="225"/>
      <c r="C159" s="226"/>
      <c r="D159" s="227" t="s">
        <v>155</v>
      </c>
      <c r="E159" s="228" t="s">
        <v>19</v>
      </c>
      <c r="F159" s="229" t="s">
        <v>260</v>
      </c>
      <c r="G159" s="226"/>
      <c r="H159" s="228" t="s">
        <v>19</v>
      </c>
      <c r="I159" s="230"/>
      <c r="J159" s="226"/>
      <c r="K159" s="226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155</v>
      </c>
      <c r="AU159" s="235" t="s">
        <v>82</v>
      </c>
      <c r="AV159" s="13" t="s">
        <v>80</v>
      </c>
      <c r="AW159" s="13" t="s">
        <v>33</v>
      </c>
      <c r="AX159" s="13" t="s">
        <v>72</v>
      </c>
      <c r="AY159" s="235" t="s">
        <v>140</v>
      </c>
    </row>
    <row r="160" s="14" customFormat="1">
      <c r="A160" s="14"/>
      <c r="B160" s="236"/>
      <c r="C160" s="237"/>
      <c r="D160" s="227" t="s">
        <v>155</v>
      </c>
      <c r="E160" s="238" t="s">
        <v>19</v>
      </c>
      <c r="F160" s="239" t="s">
        <v>1497</v>
      </c>
      <c r="G160" s="237"/>
      <c r="H160" s="240">
        <v>21.384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155</v>
      </c>
      <c r="AU160" s="246" t="s">
        <v>82</v>
      </c>
      <c r="AV160" s="14" t="s">
        <v>82</v>
      </c>
      <c r="AW160" s="14" t="s">
        <v>33</v>
      </c>
      <c r="AX160" s="14" t="s">
        <v>72</v>
      </c>
      <c r="AY160" s="246" t="s">
        <v>140</v>
      </c>
    </row>
    <row r="161" s="14" customFormat="1">
      <c r="A161" s="14"/>
      <c r="B161" s="236"/>
      <c r="C161" s="237"/>
      <c r="D161" s="227" t="s">
        <v>155</v>
      </c>
      <c r="E161" s="238" t="s">
        <v>19</v>
      </c>
      <c r="F161" s="239" t="s">
        <v>1509</v>
      </c>
      <c r="G161" s="237"/>
      <c r="H161" s="240">
        <v>-2.3759999999999999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155</v>
      </c>
      <c r="AU161" s="246" t="s">
        <v>82</v>
      </c>
      <c r="AV161" s="14" t="s">
        <v>82</v>
      </c>
      <c r="AW161" s="14" t="s">
        <v>33</v>
      </c>
      <c r="AX161" s="14" t="s">
        <v>72</v>
      </c>
      <c r="AY161" s="246" t="s">
        <v>140</v>
      </c>
    </row>
    <row r="162" s="14" customFormat="1">
      <c r="A162" s="14"/>
      <c r="B162" s="236"/>
      <c r="C162" s="237"/>
      <c r="D162" s="227" t="s">
        <v>155</v>
      </c>
      <c r="E162" s="238" t="s">
        <v>19</v>
      </c>
      <c r="F162" s="239" t="s">
        <v>1510</v>
      </c>
      <c r="G162" s="237"/>
      <c r="H162" s="240">
        <v>-13.6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155</v>
      </c>
      <c r="AU162" s="246" t="s">
        <v>82</v>
      </c>
      <c r="AV162" s="14" t="s">
        <v>82</v>
      </c>
      <c r="AW162" s="14" t="s">
        <v>33</v>
      </c>
      <c r="AX162" s="14" t="s">
        <v>72</v>
      </c>
      <c r="AY162" s="246" t="s">
        <v>140</v>
      </c>
    </row>
    <row r="163" s="15" customFormat="1">
      <c r="A163" s="15"/>
      <c r="B163" s="247"/>
      <c r="C163" s="248"/>
      <c r="D163" s="227" t="s">
        <v>155</v>
      </c>
      <c r="E163" s="249" t="s">
        <v>19</v>
      </c>
      <c r="F163" s="250" t="s">
        <v>197</v>
      </c>
      <c r="G163" s="248"/>
      <c r="H163" s="251">
        <v>5.4080000000000004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7" t="s">
        <v>155</v>
      </c>
      <c r="AU163" s="257" t="s">
        <v>82</v>
      </c>
      <c r="AV163" s="15" t="s">
        <v>147</v>
      </c>
      <c r="AW163" s="15" t="s">
        <v>33</v>
      </c>
      <c r="AX163" s="15" t="s">
        <v>80</v>
      </c>
      <c r="AY163" s="257" t="s">
        <v>140</v>
      </c>
    </row>
    <row r="164" s="2" customFormat="1" ht="16.5" customHeight="1">
      <c r="A164" s="41"/>
      <c r="B164" s="42"/>
      <c r="C164" s="258" t="s">
        <v>255</v>
      </c>
      <c r="D164" s="258" t="s">
        <v>236</v>
      </c>
      <c r="E164" s="259" t="s">
        <v>264</v>
      </c>
      <c r="F164" s="260" t="s">
        <v>265</v>
      </c>
      <c r="G164" s="261" t="s">
        <v>239</v>
      </c>
      <c r="H164" s="262">
        <v>10.816000000000001</v>
      </c>
      <c r="I164" s="263"/>
      <c r="J164" s="264">
        <f>ROUND(I164*H164,2)</f>
        <v>0</v>
      </c>
      <c r="K164" s="260" t="s">
        <v>146</v>
      </c>
      <c r="L164" s="265"/>
      <c r="M164" s="266" t="s">
        <v>19</v>
      </c>
      <c r="N164" s="267" t="s">
        <v>43</v>
      </c>
      <c r="O164" s="87"/>
      <c r="P164" s="216">
        <f>O164*H164</f>
        <v>0</v>
      </c>
      <c r="Q164" s="216">
        <v>1</v>
      </c>
      <c r="R164" s="216">
        <f>Q164*H164</f>
        <v>10.816000000000001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198</v>
      </c>
      <c r="AT164" s="218" t="s">
        <v>236</v>
      </c>
      <c r="AU164" s="218" t="s">
        <v>82</v>
      </c>
      <c r="AY164" s="20" t="s">
        <v>140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80</v>
      </c>
      <c r="BK164" s="219">
        <f>ROUND(I164*H164,2)</f>
        <v>0</v>
      </c>
      <c r="BL164" s="20" t="s">
        <v>147</v>
      </c>
      <c r="BM164" s="218" t="s">
        <v>1511</v>
      </c>
    </row>
    <row r="165" s="14" customFormat="1">
      <c r="A165" s="14"/>
      <c r="B165" s="236"/>
      <c r="C165" s="237"/>
      <c r="D165" s="227" t="s">
        <v>155</v>
      </c>
      <c r="E165" s="238" t="s">
        <v>19</v>
      </c>
      <c r="F165" s="239" t="s">
        <v>1512</v>
      </c>
      <c r="G165" s="237"/>
      <c r="H165" s="240">
        <v>10.816000000000001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155</v>
      </c>
      <c r="AU165" s="246" t="s">
        <v>82</v>
      </c>
      <c r="AV165" s="14" t="s">
        <v>82</v>
      </c>
      <c r="AW165" s="14" t="s">
        <v>33</v>
      </c>
      <c r="AX165" s="14" t="s">
        <v>80</v>
      </c>
      <c r="AY165" s="246" t="s">
        <v>140</v>
      </c>
    </row>
    <row r="166" s="2" customFormat="1" ht="24.15" customHeight="1">
      <c r="A166" s="41"/>
      <c r="B166" s="42"/>
      <c r="C166" s="207" t="s">
        <v>263</v>
      </c>
      <c r="D166" s="207" t="s">
        <v>142</v>
      </c>
      <c r="E166" s="208" t="s">
        <v>269</v>
      </c>
      <c r="F166" s="209" t="s">
        <v>270</v>
      </c>
      <c r="G166" s="210" t="s">
        <v>145</v>
      </c>
      <c r="H166" s="211">
        <v>13.199999999999999</v>
      </c>
      <c r="I166" s="212"/>
      <c r="J166" s="213">
        <f>ROUND(I166*H166,2)</f>
        <v>0</v>
      </c>
      <c r="K166" s="209" t="s">
        <v>146</v>
      </c>
      <c r="L166" s="47"/>
      <c r="M166" s="214" t="s">
        <v>19</v>
      </c>
      <c r="N166" s="215" t="s">
        <v>43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147</v>
      </c>
      <c r="AT166" s="218" t="s">
        <v>142</v>
      </c>
      <c r="AU166" s="218" t="s">
        <v>82</v>
      </c>
      <c r="AY166" s="20" t="s">
        <v>140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80</v>
      </c>
      <c r="BK166" s="219">
        <f>ROUND(I166*H166,2)</f>
        <v>0</v>
      </c>
      <c r="BL166" s="20" t="s">
        <v>147</v>
      </c>
      <c r="BM166" s="218" t="s">
        <v>1513</v>
      </c>
    </row>
    <row r="167" s="2" customFormat="1">
      <c r="A167" s="41"/>
      <c r="B167" s="42"/>
      <c r="C167" s="43"/>
      <c r="D167" s="220" t="s">
        <v>149</v>
      </c>
      <c r="E167" s="43"/>
      <c r="F167" s="221" t="s">
        <v>272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149</v>
      </c>
      <c r="AU167" s="20" t="s">
        <v>82</v>
      </c>
    </row>
    <row r="168" s="14" customFormat="1">
      <c r="A168" s="14"/>
      <c r="B168" s="236"/>
      <c r="C168" s="237"/>
      <c r="D168" s="227" t="s">
        <v>155</v>
      </c>
      <c r="E168" s="238" t="s">
        <v>19</v>
      </c>
      <c r="F168" s="239" t="s">
        <v>1514</v>
      </c>
      <c r="G168" s="237"/>
      <c r="H168" s="240">
        <v>13.199999999999999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155</v>
      </c>
      <c r="AU168" s="246" t="s">
        <v>82</v>
      </c>
      <c r="AV168" s="14" t="s">
        <v>82</v>
      </c>
      <c r="AW168" s="14" t="s">
        <v>33</v>
      </c>
      <c r="AX168" s="14" t="s">
        <v>80</v>
      </c>
      <c r="AY168" s="246" t="s">
        <v>140</v>
      </c>
    </row>
    <row r="169" s="2" customFormat="1" ht="16.5" customHeight="1">
      <c r="A169" s="41"/>
      <c r="B169" s="42"/>
      <c r="C169" s="258" t="s">
        <v>268</v>
      </c>
      <c r="D169" s="258" t="s">
        <v>236</v>
      </c>
      <c r="E169" s="259" t="s">
        <v>275</v>
      </c>
      <c r="F169" s="260" t="s">
        <v>276</v>
      </c>
      <c r="G169" s="261" t="s">
        <v>277</v>
      </c>
      <c r="H169" s="262">
        <v>0.26400000000000001</v>
      </c>
      <c r="I169" s="263"/>
      <c r="J169" s="264">
        <f>ROUND(I169*H169,2)</f>
        <v>0</v>
      </c>
      <c r="K169" s="260" t="s">
        <v>146</v>
      </c>
      <c r="L169" s="265"/>
      <c r="M169" s="266" t="s">
        <v>19</v>
      </c>
      <c r="N169" s="267" t="s">
        <v>43</v>
      </c>
      <c r="O169" s="87"/>
      <c r="P169" s="216">
        <f>O169*H169</f>
        <v>0</v>
      </c>
      <c r="Q169" s="216">
        <v>0.001</v>
      </c>
      <c r="R169" s="216">
        <f>Q169*H169</f>
        <v>0.00026400000000000002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198</v>
      </c>
      <c r="AT169" s="218" t="s">
        <v>236</v>
      </c>
      <c r="AU169" s="218" t="s">
        <v>82</v>
      </c>
      <c r="AY169" s="20" t="s">
        <v>140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80</v>
      </c>
      <c r="BK169" s="219">
        <f>ROUND(I169*H169,2)</f>
        <v>0</v>
      </c>
      <c r="BL169" s="20" t="s">
        <v>147</v>
      </c>
      <c r="BM169" s="218" t="s">
        <v>1515</v>
      </c>
    </row>
    <row r="170" s="14" customFormat="1">
      <c r="A170" s="14"/>
      <c r="B170" s="236"/>
      <c r="C170" s="237"/>
      <c r="D170" s="227" t="s">
        <v>155</v>
      </c>
      <c r="E170" s="237"/>
      <c r="F170" s="239" t="s">
        <v>1516</v>
      </c>
      <c r="G170" s="237"/>
      <c r="H170" s="240">
        <v>0.26400000000000001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155</v>
      </c>
      <c r="AU170" s="246" t="s">
        <v>82</v>
      </c>
      <c r="AV170" s="14" t="s">
        <v>82</v>
      </c>
      <c r="AW170" s="14" t="s">
        <v>4</v>
      </c>
      <c r="AX170" s="14" t="s">
        <v>80</v>
      </c>
      <c r="AY170" s="246" t="s">
        <v>140</v>
      </c>
    </row>
    <row r="171" s="2" customFormat="1" ht="21.75" customHeight="1">
      <c r="A171" s="41"/>
      <c r="B171" s="42"/>
      <c r="C171" s="207" t="s">
        <v>274</v>
      </c>
      <c r="D171" s="207" t="s">
        <v>142</v>
      </c>
      <c r="E171" s="208" t="s">
        <v>280</v>
      </c>
      <c r="F171" s="209" t="s">
        <v>281</v>
      </c>
      <c r="G171" s="210" t="s">
        <v>145</v>
      </c>
      <c r="H171" s="211">
        <v>70.900000000000006</v>
      </c>
      <c r="I171" s="212"/>
      <c r="J171" s="213">
        <f>ROUND(I171*H171,2)</f>
        <v>0</v>
      </c>
      <c r="K171" s="209" t="s">
        <v>146</v>
      </c>
      <c r="L171" s="47"/>
      <c r="M171" s="214" t="s">
        <v>19</v>
      </c>
      <c r="N171" s="215" t="s">
        <v>43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147</v>
      </c>
      <c r="AT171" s="218" t="s">
        <v>142</v>
      </c>
      <c r="AU171" s="218" t="s">
        <v>82</v>
      </c>
      <c r="AY171" s="20" t="s">
        <v>140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80</v>
      </c>
      <c r="BK171" s="219">
        <f>ROUND(I171*H171,2)</f>
        <v>0</v>
      </c>
      <c r="BL171" s="20" t="s">
        <v>147</v>
      </c>
      <c r="BM171" s="218" t="s">
        <v>1517</v>
      </c>
    </row>
    <row r="172" s="2" customFormat="1">
      <c r="A172" s="41"/>
      <c r="B172" s="42"/>
      <c r="C172" s="43"/>
      <c r="D172" s="220" t="s">
        <v>149</v>
      </c>
      <c r="E172" s="43"/>
      <c r="F172" s="221" t="s">
        <v>283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149</v>
      </c>
      <c r="AU172" s="20" t="s">
        <v>82</v>
      </c>
    </row>
    <row r="173" s="13" customFormat="1">
      <c r="A173" s="13"/>
      <c r="B173" s="225"/>
      <c r="C173" s="226"/>
      <c r="D173" s="227" t="s">
        <v>155</v>
      </c>
      <c r="E173" s="228" t="s">
        <v>19</v>
      </c>
      <c r="F173" s="229" t="s">
        <v>188</v>
      </c>
      <c r="G173" s="226"/>
      <c r="H173" s="228" t="s">
        <v>19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155</v>
      </c>
      <c r="AU173" s="235" t="s">
        <v>82</v>
      </c>
      <c r="AV173" s="13" t="s">
        <v>80</v>
      </c>
      <c r="AW173" s="13" t="s">
        <v>33</v>
      </c>
      <c r="AX173" s="13" t="s">
        <v>72</v>
      </c>
      <c r="AY173" s="235" t="s">
        <v>140</v>
      </c>
    </row>
    <row r="174" s="14" customFormat="1">
      <c r="A174" s="14"/>
      <c r="B174" s="236"/>
      <c r="C174" s="237"/>
      <c r="D174" s="227" t="s">
        <v>155</v>
      </c>
      <c r="E174" s="238" t="s">
        <v>19</v>
      </c>
      <c r="F174" s="239" t="s">
        <v>1518</v>
      </c>
      <c r="G174" s="237"/>
      <c r="H174" s="240">
        <v>27.600000000000001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155</v>
      </c>
      <c r="AU174" s="246" t="s">
        <v>82</v>
      </c>
      <c r="AV174" s="14" t="s">
        <v>82</v>
      </c>
      <c r="AW174" s="14" t="s">
        <v>33</v>
      </c>
      <c r="AX174" s="14" t="s">
        <v>72</v>
      </c>
      <c r="AY174" s="246" t="s">
        <v>140</v>
      </c>
    </row>
    <row r="175" s="13" customFormat="1">
      <c r="A175" s="13"/>
      <c r="B175" s="225"/>
      <c r="C175" s="226"/>
      <c r="D175" s="227" t="s">
        <v>155</v>
      </c>
      <c r="E175" s="228" t="s">
        <v>19</v>
      </c>
      <c r="F175" s="229" t="s">
        <v>190</v>
      </c>
      <c r="G175" s="226"/>
      <c r="H175" s="228" t="s">
        <v>19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155</v>
      </c>
      <c r="AU175" s="235" t="s">
        <v>82</v>
      </c>
      <c r="AV175" s="13" t="s">
        <v>80</v>
      </c>
      <c r="AW175" s="13" t="s">
        <v>33</v>
      </c>
      <c r="AX175" s="13" t="s">
        <v>72</v>
      </c>
      <c r="AY175" s="235" t="s">
        <v>140</v>
      </c>
    </row>
    <row r="176" s="14" customFormat="1">
      <c r="A176" s="14"/>
      <c r="B176" s="236"/>
      <c r="C176" s="237"/>
      <c r="D176" s="227" t="s">
        <v>155</v>
      </c>
      <c r="E176" s="238" t="s">
        <v>19</v>
      </c>
      <c r="F176" s="239" t="s">
        <v>1519</v>
      </c>
      <c r="G176" s="237"/>
      <c r="H176" s="240">
        <v>43.299999999999997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155</v>
      </c>
      <c r="AU176" s="246" t="s">
        <v>82</v>
      </c>
      <c r="AV176" s="14" t="s">
        <v>82</v>
      </c>
      <c r="AW176" s="14" t="s">
        <v>33</v>
      </c>
      <c r="AX176" s="14" t="s">
        <v>72</v>
      </c>
      <c r="AY176" s="246" t="s">
        <v>140</v>
      </c>
    </row>
    <row r="177" s="15" customFormat="1">
      <c r="A177" s="15"/>
      <c r="B177" s="247"/>
      <c r="C177" s="248"/>
      <c r="D177" s="227" t="s">
        <v>155</v>
      </c>
      <c r="E177" s="249" t="s">
        <v>19</v>
      </c>
      <c r="F177" s="250" t="s">
        <v>197</v>
      </c>
      <c r="G177" s="248"/>
      <c r="H177" s="251">
        <v>70.900000000000006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7" t="s">
        <v>155</v>
      </c>
      <c r="AU177" s="257" t="s">
        <v>82</v>
      </c>
      <c r="AV177" s="15" t="s">
        <v>147</v>
      </c>
      <c r="AW177" s="15" t="s">
        <v>33</v>
      </c>
      <c r="AX177" s="15" t="s">
        <v>80</v>
      </c>
      <c r="AY177" s="257" t="s">
        <v>140</v>
      </c>
    </row>
    <row r="178" s="2" customFormat="1" ht="21.75" customHeight="1">
      <c r="A178" s="41"/>
      <c r="B178" s="42"/>
      <c r="C178" s="207" t="s">
        <v>7</v>
      </c>
      <c r="D178" s="207" t="s">
        <v>142</v>
      </c>
      <c r="E178" s="208" t="s">
        <v>287</v>
      </c>
      <c r="F178" s="209" t="s">
        <v>288</v>
      </c>
      <c r="G178" s="210" t="s">
        <v>145</v>
      </c>
      <c r="H178" s="211">
        <v>39.600000000000001</v>
      </c>
      <c r="I178" s="212"/>
      <c r="J178" s="213">
        <f>ROUND(I178*H178,2)</f>
        <v>0</v>
      </c>
      <c r="K178" s="209" t="s">
        <v>146</v>
      </c>
      <c r="L178" s="47"/>
      <c r="M178" s="214" t="s">
        <v>19</v>
      </c>
      <c r="N178" s="215" t="s">
        <v>43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147</v>
      </c>
      <c r="AT178" s="218" t="s">
        <v>142</v>
      </c>
      <c r="AU178" s="218" t="s">
        <v>82</v>
      </c>
      <c r="AY178" s="20" t="s">
        <v>140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80</v>
      </c>
      <c r="BK178" s="219">
        <f>ROUND(I178*H178,2)</f>
        <v>0</v>
      </c>
      <c r="BL178" s="20" t="s">
        <v>147</v>
      </c>
      <c r="BM178" s="218" t="s">
        <v>1520</v>
      </c>
    </row>
    <row r="179" s="2" customFormat="1">
      <c r="A179" s="41"/>
      <c r="B179" s="42"/>
      <c r="C179" s="43"/>
      <c r="D179" s="220" t="s">
        <v>149</v>
      </c>
      <c r="E179" s="43"/>
      <c r="F179" s="221" t="s">
        <v>290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149</v>
      </c>
      <c r="AU179" s="20" t="s">
        <v>82</v>
      </c>
    </row>
    <row r="180" s="13" customFormat="1">
      <c r="A180" s="13"/>
      <c r="B180" s="225"/>
      <c r="C180" s="226"/>
      <c r="D180" s="227" t="s">
        <v>155</v>
      </c>
      <c r="E180" s="228" t="s">
        <v>19</v>
      </c>
      <c r="F180" s="229" t="s">
        <v>291</v>
      </c>
      <c r="G180" s="226"/>
      <c r="H180" s="228" t="s">
        <v>19</v>
      </c>
      <c r="I180" s="230"/>
      <c r="J180" s="226"/>
      <c r="K180" s="226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155</v>
      </c>
      <c r="AU180" s="235" t="s">
        <v>82</v>
      </c>
      <c r="AV180" s="13" t="s">
        <v>80</v>
      </c>
      <c r="AW180" s="13" t="s">
        <v>33</v>
      </c>
      <c r="AX180" s="13" t="s">
        <v>72</v>
      </c>
      <c r="AY180" s="235" t="s">
        <v>140</v>
      </c>
    </row>
    <row r="181" s="14" customFormat="1">
      <c r="A181" s="14"/>
      <c r="B181" s="236"/>
      <c r="C181" s="237"/>
      <c r="D181" s="227" t="s">
        <v>155</v>
      </c>
      <c r="E181" s="238" t="s">
        <v>19</v>
      </c>
      <c r="F181" s="239" t="s">
        <v>1521</v>
      </c>
      <c r="G181" s="237"/>
      <c r="H181" s="240">
        <v>39.600000000000001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155</v>
      </c>
      <c r="AU181" s="246" t="s">
        <v>82</v>
      </c>
      <c r="AV181" s="14" t="s">
        <v>82</v>
      </c>
      <c r="AW181" s="14" t="s">
        <v>33</v>
      </c>
      <c r="AX181" s="14" t="s">
        <v>80</v>
      </c>
      <c r="AY181" s="246" t="s">
        <v>140</v>
      </c>
    </row>
    <row r="182" s="2" customFormat="1" ht="16.5" customHeight="1">
      <c r="A182" s="41"/>
      <c r="B182" s="42"/>
      <c r="C182" s="258" t="s">
        <v>286</v>
      </c>
      <c r="D182" s="258" t="s">
        <v>236</v>
      </c>
      <c r="E182" s="259" t="s">
        <v>294</v>
      </c>
      <c r="F182" s="260" t="s">
        <v>295</v>
      </c>
      <c r="G182" s="261" t="s">
        <v>239</v>
      </c>
      <c r="H182" s="262">
        <v>3.1680000000000001</v>
      </c>
      <c r="I182" s="263"/>
      <c r="J182" s="264">
        <f>ROUND(I182*H182,2)</f>
        <v>0</v>
      </c>
      <c r="K182" s="260" t="s">
        <v>146</v>
      </c>
      <c r="L182" s="265"/>
      <c r="M182" s="266" t="s">
        <v>19</v>
      </c>
      <c r="N182" s="267" t="s">
        <v>43</v>
      </c>
      <c r="O182" s="87"/>
      <c r="P182" s="216">
        <f>O182*H182</f>
        <v>0</v>
      </c>
      <c r="Q182" s="216">
        <v>1</v>
      </c>
      <c r="R182" s="216">
        <f>Q182*H182</f>
        <v>3.1680000000000001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198</v>
      </c>
      <c r="AT182" s="218" t="s">
        <v>236</v>
      </c>
      <c r="AU182" s="218" t="s">
        <v>82</v>
      </c>
      <c r="AY182" s="20" t="s">
        <v>140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80</v>
      </c>
      <c r="BK182" s="219">
        <f>ROUND(I182*H182,2)</f>
        <v>0</v>
      </c>
      <c r="BL182" s="20" t="s">
        <v>147</v>
      </c>
      <c r="BM182" s="218" t="s">
        <v>1522</v>
      </c>
    </row>
    <row r="183" s="14" customFormat="1">
      <c r="A183" s="14"/>
      <c r="B183" s="236"/>
      <c r="C183" s="237"/>
      <c r="D183" s="227" t="s">
        <v>155</v>
      </c>
      <c r="E183" s="238" t="s">
        <v>19</v>
      </c>
      <c r="F183" s="239" t="s">
        <v>1523</v>
      </c>
      <c r="G183" s="237"/>
      <c r="H183" s="240">
        <v>3.1680000000000001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155</v>
      </c>
      <c r="AU183" s="246" t="s">
        <v>82</v>
      </c>
      <c r="AV183" s="14" t="s">
        <v>82</v>
      </c>
      <c r="AW183" s="14" t="s">
        <v>33</v>
      </c>
      <c r="AX183" s="14" t="s">
        <v>80</v>
      </c>
      <c r="AY183" s="246" t="s">
        <v>140</v>
      </c>
    </row>
    <row r="184" s="12" customFormat="1" ht="22.8" customHeight="1">
      <c r="A184" s="12"/>
      <c r="B184" s="191"/>
      <c r="C184" s="192"/>
      <c r="D184" s="193" t="s">
        <v>71</v>
      </c>
      <c r="E184" s="205" t="s">
        <v>82</v>
      </c>
      <c r="F184" s="205" t="s">
        <v>298</v>
      </c>
      <c r="G184" s="192"/>
      <c r="H184" s="192"/>
      <c r="I184" s="195"/>
      <c r="J184" s="206">
        <f>BK184</f>
        <v>0</v>
      </c>
      <c r="K184" s="192"/>
      <c r="L184" s="197"/>
      <c r="M184" s="198"/>
      <c r="N184" s="199"/>
      <c r="O184" s="199"/>
      <c r="P184" s="200">
        <f>SUM(P185:P193)</f>
        <v>0</v>
      </c>
      <c r="Q184" s="199"/>
      <c r="R184" s="200">
        <f>SUM(R185:R193)</f>
        <v>5.8083268500000003</v>
      </c>
      <c r="S184" s="199"/>
      <c r="T184" s="201">
        <f>SUM(T185:T193)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2" t="s">
        <v>80</v>
      </c>
      <c r="AT184" s="203" t="s">
        <v>71</v>
      </c>
      <c r="AU184" s="203" t="s">
        <v>80</v>
      </c>
      <c r="AY184" s="202" t="s">
        <v>140</v>
      </c>
      <c r="BK184" s="204">
        <f>SUM(BK185:BK193)</f>
        <v>0</v>
      </c>
    </row>
    <row r="185" s="2" customFormat="1" ht="16.5" customHeight="1">
      <c r="A185" s="41"/>
      <c r="B185" s="42"/>
      <c r="C185" s="207" t="s">
        <v>293</v>
      </c>
      <c r="D185" s="207" t="s">
        <v>142</v>
      </c>
      <c r="E185" s="208" t="s">
        <v>300</v>
      </c>
      <c r="F185" s="209" t="s">
        <v>301</v>
      </c>
      <c r="G185" s="210" t="s">
        <v>185</v>
      </c>
      <c r="H185" s="211">
        <v>0.59399999999999997</v>
      </c>
      <c r="I185" s="212"/>
      <c r="J185" s="213">
        <f>ROUND(I185*H185,2)</f>
        <v>0</v>
      </c>
      <c r="K185" s="209" t="s">
        <v>146</v>
      </c>
      <c r="L185" s="47"/>
      <c r="M185" s="214" t="s">
        <v>19</v>
      </c>
      <c r="N185" s="215" t="s">
        <v>43</v>
      </c>
      <c r="O185" s="87"/>
      <c r="P185" s="216">
        <f>O185*H185</f>
        <v>0</v>
      </c>
      <c r="Q185" s="216">
        <v>2.1600000000000001</v>
      </c>
      <c r="R185" s="216">
        <f>Q185*H185</f>
        <v>1.28304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147</v>
      </c>
      <c r="AT185" s="218" t="s">
        <v>142</v>
      </c>
      <c r="AU185" s="218" t="s">
        <v>82</v>
      </c>
      <c r="AY185" s="20" t="s">
        <v>140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80</v>
      </c>
      <c r="BK185" s="219">
        <f>ROUND(I185*H185,2)</f>
        <v>0</v>
      </c>
      <c r="BL185" s="20" t="s">
        <v>147</v>
      </c>
      <c r="BM185" s="218" t="s">
        <v>1524</v>
      </c>
    </row>
    <row r="186" s="2" customFormat="1">
      <c r="A186" s="41"/>
      <c r="B186" s="42"/>
      <c r="C186" s="43"/>
      <c r="D186" s="220" t="s">
        <v>149</v>
      </c>
      <c r="E186" s="43"/>
      <c r="F186" s="221" t="s">
        <v>303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149</v>
      </c>
      <c r="AU186" s="20" t="s">
        <v>82</v>
      </c>
    </row>
    <row r="187" s="14" customFormat="1">
      <c r="A187" s="14"/>
      <c r="B187" s="236"/>
      <c r="C187" s="237"/>
      <c r="D187" s="227" t="s">
        <v>155</v>
      </c>
      <c r="E187" s="238" t="s">
        <v>19</v>
      </c>
      <c r="F187" s="239" t="s">
        <v>1525</v>
      </c>
      <c r="G187" s="237"/>
      <c r="H187" s="240">
        <v>0.59399999999999997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155</v>
      </c>
      <c r="AU187" s="246" t="s">
        <v>82</v>
      </c>
      <c r="AV187" s="14" t="s">
        <v>82</v>
      </c>
      <c r="AW187" s="14" t="s">
        <v>33</v>
      </c>
      <c r="AX187" s="14" t="s">
        <v>80</v>
      </c>
      <c r="AY187" s="246" t="s">
        <v>140</v>
      </c>
    </row>
    <row r="188" s="2" customFormat="1" ht="21.75" customHeight="1">
      <c r="A188" s="41"/>
      <c r="B188" s="42"/>
      <c r="C188" s="207" t="s">
        <v>299</v>
      </c>
      <c r="D188" s="207" t="s">
        <v>142</v>
      </c>
      <c r="E188" s="208" t="s">
        <v>306</v>
      </c>
      <c r="F188" s="209" t="s">
        <v>307</v>
      </c>
      <c r="G188" s="210" t="s">
        <v>185</v>
      </c>
      <c r="H188" s="211">
        <v>1.782</v>
      </c>
      <c r="I188" s="212"/>
      <c r="J188" s="213">
        <f>ROUND(I188*H188,2)</f>
        <v>0</v>
      </c>
      <c r="K188" s="209" t="s">
        <v>146</v>
      </c>
      <c r="L188" s="47"/>
      <c r="M188" s="214" t="s">
        <v>19</v>
      </c>
      <c r="N188" s="215" t="s">
        <v>43</v>
      </c>
      <c r="O188" s="87"/>
      <c r="P188" s="216">
        <f>O188*H188</f>
        <v>0</v>
      </c>
      <c r="Q188" s="216">
        <v>2.5018699999999998</v>
      </c>
      <c r="R188" s="216">
        <f>Q188*H188</f>
        <v>4.4583323400000001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147</v>
      </c>
      <c r="AT188" s="218" t="s">
        <v>142</v>
      </c>
      <c r="AU188" s="218" t="s">
        <v>82</v>
      </c>
      <c r="AY188" s="20" t="s">
        <v>140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80</v>
      </c>
      <c r="BK188" s="219">
        <f>ROUND(I188*H188,2)</f>
        <v>0</v>
      </c>
      <c r="BL188" s="20" t="s">
        <v>147</v>
      </c>
      <c r="BM188" s="218" t="s">
        <v>1526</v>
      </c>
    </row>
    <row r="189" s="2" customFormat="1">
      <c r="A189" s="41"/>
      <c r="B189" s="42"/>
      <c r="C189" s="43"/>
      <c r="D189" s="220" t="s">
        <v>149</v>
      </c>
      <c r="E189" s="43"/>
      <c r="F189" s="221" t="s">
        <v>309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149</v>
      </c>
      <c r="AU189" s="20" t="s">
        <v>82</v>
      </c>
    </row>
    <row r="190" s="14" customFormat="1">
      <c r="A190" s="14"/>
      <c r="B190" s="236"/>
      <c r="C190" s="237"/>
      <c r="D190" s="227" t="s">
        <v>155</v>
      </c>
      <c r="E190" s="238" t="s">
        <v>19</v>
      </c>
      <c r="F190" s="239" t="s">
        <v>1527</v>
      </c>
      <c r="G190" s="237"/>
      <c r="H190" s="240">
        <v>1.782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6" t="s">
        <v>155</v>
      </c>
      <c r="AU190" s="246" t="s">
        <v>82</v>
      </c>
      <c r="AV190" s="14" t="s">
        <v>82</v>
      </c>
      <c r="AW190" s="14" t="s">
        <v>33</v>
      </c>
      <c r="AX190" s="14" t="s">
        <v>80</v>
      </c>
      <c r="AY190" s="246" t="s">
        <v>140</v>
      </c>
    </row>
    <row r="191" s="2" customFormat="1" ht="16.5" customHeight="1">
      <c r="A191" s="41"/>
      <c r="B191" s="42"/>
      <c r="C191" s="207" t="s">
        <v>305</v>
      </c>
      <c r="D191" s="207" t="s">
        <v>142</v>
      </c>
      <c r="E191" s="208" t="s">
        <v>312</v>
      </c>
      <c r="F191" s="209" t="s">
        <v>313</v>
      </c>
      <c r="G191" s="210" t="s">
        <v>239</v>
      </c>
      <c r="H191" s="211">
        <v>0.063</v>
      </c>
      <c r="I191" s="212"/>
      <c r="J191" s="213">
        <f>ROUND(I191*H191,2)</f>
        <v>0</v>
      </c>
      <c r="K191" s="209" t="s">
        <v>146</v>
      </c>
      <c r="L191" s="47"/>
      <c r="M191" s="214" t="s">
        <v>19</v>
      </c>
      <c r="N191" s="215" t="s">
        <v>43</v>
      </c>
      <c r="O191" s="87"/>
      <c r="P191" s="216">
        <f>O191*H191</f>
        <v>0</v>
      </c>
      <c r="Q191" s="216">
        <v>1.06277</v>
      </c>
      <c r="R191" s="216">
        <f>Q191*H191</f>
        <v>0.066954509999999995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147</v>
      </c>
      <c r="AT191" s="218" t="s">
        <v>142</v>
      </c>
      <c r="AU191" s="218" t="s">
        <v>82</v>
      </c>
      <c r="AY191" s="20" t="s">
        <v>140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80</v>
      </c>
      <c r="BK191" s="219">
        <f>ROUND(I191*H191,2)</f>
        <v>0</v>
      </c>
      <c r="BL191" s="20" t="s">
        <v>147</v>
      </c>
      <c r="BM191" s="218" t="s">
        <v>1528</v>
      </c>
    </row>
    <row r="192" s="2" customFormat="1">
      <c r="A192" s="41"/>
      <c r="B192" s="42"/>
      <c r="C192" s="43"/>
      <c r="D192" s="220" t="s">
        <v>149</v>
      </c>
      <c r="E192" s="43"/>
      <c r="F192" s="221" t="s">
        <v>315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149</v>
      </c>
      <c r="AU192" s="20" t="s">
        <v>82</v>
      </c>
    </row>
    <row r="193" s="14" customFormat="1">
      <c r="A193" s="14"/>
      <c r="B193" s="236"/>
      <c r="C193" s="237"/>
      <c r="D193" s="227" t="s">
        <v>155</v>
      </c>
      <c r="E193" s="238" t="s">
        <v>19</v>
      </c>
      <c r="F193" s="239" t="s">
        <v>1529</v>
      </c>
      <c r="G193" s="237"/>
      <c r="H193" s="240">
        <v>0.063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155</v>
      </c>
      <c r="AU193" s="246" t="s">
        <v>82</v>
      </c>
      <c r="AV193" s="14" t="s">
        <v>82</v>
      </c>
      <c r="AW193" s="14" t="s">
        <v>33</v>
      </c>
      <c r="AX193" s="14" t="s">
        <v>80</v>
      </c>
      <c r="AY193" s="246" t="s">
        <v>140</v>
      </c>
    </row>
    <row r="194" s="12" customFormat="1" ht="22.8" customHeight="1">
      <c r="A194" s="12"/>
      <c r="B194" s="191"/>
      <c r="C194" s="192"/>
      <c r="D194" s="193" t="s">
        <v>71</v>
      </c>
      <c r="E194" s="205" t="s">
        <v>169</v>
      </c>
      <c r="F194" s="205" t="s">
        <v>317</v>
      </c>
      <c r="G194" s="192"/>
      <c r="H194" s="192"/>
      <c r="I194" s="195"/>
      <c r="J194" s="206">
        <f>BK194</f>
        <v>0</v>
      </c>
      <c r="K194" s="192"/>
      <c r="L194" s="197"/>
      <c r="M194" s="198"/>
      <c r="N194" s="199"/>
      <c r="O194" s="199"/>
      <c r="P194" s="200">
        <f>SUM(P195:P232)</f>
        <v>0</v>
      </c>
      <c r="Q194" s="199"/>
      <c r="R194" s="200">
        <f>SUM(R195:R232)</f>
        <v>17.787675</v>
      </c>
      <c r="S194" s="199"/>
      <c r="T194" s="201">
        <f>SUM(T195:T232)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2" t="s">
        <v>80</v>
      </c>
      <c r="AT194" s="203" t="s">
        <v>71</v>
      </c>
      <c r="AU194" s="203" t="s">
        <v>80</v>
      </c>
      <c r="AY194" s="202" t="s">
        <v>140</v>
      </c>
      <c r="BK194" s="204">
        <f>SUM(BK195:BK232)</f>
        <v>0</v>
      </c>
    </row>
    <row r="195" s="2" customFormat="1" ht="21.75" customHeight="1">
      <c r="A195" s="41"/>
      <c r="B195" s="42"/>
      <c r="C195" s="207" t="s">
        <v>311</v>
      </c>
      <c r="D195" s="207" t="s">
        <v>142</v>
      </c>
      <c r="E195" s="208" t="s">
        <v>319</v>
      </c>
      <c r="F195" s="209" t="s">
        <v>320</v>
      </c>
      <c r="G195" s="210" t="s">
        <v>145</v>
      </c>
      <c r="H195" s="211">
        <v>27.600000000000001</v>
      </c>
      <c r="I195" s="212"/>
      <c r="J195" s="213">
        <f>ROUND(I195*H195,2)</f>
        <v>0</v>
      </c>
      <c r="K195" s="209" t="s">
        <v>146</v>
      </c>
      <c r="L195" s="47"/>
      <c r="M195" s="214" t="s">
        <v>19</v>
      </c>
      <c r="N195" s="215" t="s">
        <v>43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147</v>
      </c>
      <c r="AT195" s="218" t="s">
        <v>142</v>
      </c>
      <c r="AU195" s="218" t="s">
        <v>82</v>
      </c>
      <c r="AY195" s="20" t="s">
        <v>140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80</v>
      </c>
      <c r="BK195" s="219">
        <f>ROUND(I195*H195,2)</f>
        <v>0</v>
      </c>
      <c r="BL195" s="20" t="s">
        <v>147</v>
      </c>
      <c r="BM195" s="218" t="s">
        <v>1530</v>
      </c>
    </row>
    <row r="196" s="2" customFormat="1">
      <c r="A196" s="41"/>
      <c r="B196" s="42"/>
      <c r="C196" s="43"/>
      <c r="D196" s="220" t="s">
        <v>149</v>
      </c>
      <c r="E196" s="43"/>
      <c r="F196" s="221" t="s">
        <v>322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149</v>
      </c>
      <c r="AU196" s="20" t="s">
        <v>82</v>
      </c>
    </row>
    <row r="197" s="13" customFormat="1">
      <c r="A197" s="13"/>
      <c r="B197" s="225"/>
      <c r="C197" s="226"/>
      <c r="D197" s="227" t="s">
        <v>155</v>
      </c>
      <c r="E197" s="228" t="s">
        <v>19</v>
      </c>
      <c r="F197" s="229" t="s">
        <v>188</v>
      </c>
      <c r="G197" s="226"/>
      <c r="H197" s="228" t="s">
        <v>19</v>
      </c>
      <c r="I197" s="230"/>
      <c r="J197" s="226"/>
      <c r="K197" s="226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155</v>
      </c>
      <c r="AU197" s="235" t="s">
        <v>82</v>
      </c>
      <c r="AV197" s="13" t="s">
        <v>80</v>
      </c>
      <c r="AW197" s="13" t="s">
        <v>33</v>
      </c>
      <c r="AX197" s="13" t="s">
        <v>72</v>
      </c>
      <c r="AY197" s="235" t="s">
        <v>140</v>
      </c>
    </row>
    <row r="198" s="14" customFormat="1">
      <c r="A198" s="14"/>
      <c r="B198" s="236"/>
      <c r="C198" s="237"/>
      <c r="D198" s="227" t="s">
        <v>155</v>
      </c>
      <c r="E198" s="238" t="s">
        <v>19</v>
      </c>
      <c r="F198" s="239" t="s">
        <v>1518</v>
      </c>
      <c r="G198" s="237"/>
      <c r="H198" s="240">
        <v>27.600000000000001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6" t="s">
        <v>155</v>
      </c>
      <c r="AU198" s="246" t="s">
        <v>82</v>
      </c>
      <c r="AV198" s="14" t="s">
        <v>82</v>
      </c>
      <c r="AW198" s="14" t="s">
        <v>33</v>
      </c>
      <c r="AX198" s="14" t="s">
        <v>80</v>
      </c>
      <c r="AY198" s="246" t="s">
        <v>140</v>
      </c>
    </row>
    <row r="199" s="2" customFormat="1" ht="21.75" customHeight="1">
      <c r="A199" s="41"/>
      <c r="B199" s="42"/>
      <c r="C199" s="207" t="s">
        <v>318</v>
      </c>
      <c r="D199" s="207" t="s">
        <v>142</v>
      </c>
      <c r="E199" s="208" t="s">
        <v>325</v>
      </c>
      <c r="F199" s="209" t="s">
        <v>326</v>
      </c>
      <c r="G199" s="210" t="s">
        <v>145</v>
      </c>
      <c r="H199" s="211">
        <v>27.600000000000001</v>
      </c>
      <c r="I199" s="212"/>
      <c r="J199" s="213">
        <f>ROUND(I199*H199,2)</f>
        <v>0</v>
      </c>
      <c r="K199" s="209" t="s">
        <v>146</v>
      </c>
      <c r="L199" s="47"/>
      <c r="M199" s="214" t="s">
        <v>19</v>
      </c>
      <c r="N199" s="215" t="s">
        <v>43</v>
      </c>
      <c r="O199" s="87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147</v>
      </c>
      <c r="AT199" s="218" t="s">
        <v>142</v>
      </c>
      <c r="AU199" s="218" t="s">
        <v>82</v>
      </c>
      <c r="AY199" s="20" t="s">
        <v>140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80</v>
      </c>
      <c r="BK199" s="219">
        <f>ROUND(I199*H199,2)</f>
        <v>0</v>
      </c>
      <c r="BL199" s="20" t="s">
        <v>147</v>
      </c>
      <c r="BM199" s="218" t="s">
        <v>1531</v>
      </c>
    </row>
    <row r="200" s="2" customFormat="1">
      <c r="A200" s="41"/>
      <c r="B200" s="42"/>
      <c r="C200" s="43"/>
      <c r="D200" s="220" t="s">
        <v>149</v>
      </c>
      <c r="E200" s="43"/>
      <c r="F200" s="221" t="s">
        <v>328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149</v>
      </c>
      <c r="AU200" s="20" t="s">
        <v>82</v>
      </c>
    </row>
    <row r="201" s="13" customFormat="1">
      <c r="A201" s="13"/>
      <c r="B201" s="225"/>
      <c r="C201" s="226"/>
      <c r="D201" s="227" t="s">
        <v>155</v>
      </c>
      <c r="E201" s="228" t="s">
        <v>19</v>
      </c>
      <c r="F201" s="229" t="s">
        <v>188</v>
      </c>
      <c r="G201" s="226"/>
      <c r="H201" s="228" t="s">
        <v>19</v>
      </c>
      <c r="I201" s="230"/>
      <c r="J201" s="226"/>
      <c r="K201" s="226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155</v>
      </c>
      <c r="AU201" s="235" t="s">
        <v>82</v>
      </c>
      <c r="AV201" s="13" t="s">
        <v>80</v>
      </c>
      <c r="AW201" s="13" t="s">
        <v>33</v>
      </c>
      <c r="AX201" s="13" t="s">
        <v>72</v>
      </c>
      <c r="AY201" s="235" t="s">
        <v>140</v>
      </c>
    </row>
    <row r="202" s="14" customFormat="1">
      <c r="A202" s="14"/>
      <c r="B202" s="236"/>
      <c r="C202" s="237"/>
      <c r="D202" s="227" t="s">
        <v>155</v>
      </c>
      <c r="E202" s="238" t="s">
        <v>19</v>
      </c>
      <c r="F202" s="239" t="s">
        <v>1518</v>
      </c>
      <c r="G202" s="237"/>
      <c r="H202" s="240">
        <v>27.600000000000001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6" t="s">
        <v>155</v>
      </c>
      <c r="AU202" s="246" t="s">
        <v>82</v>
      </c>
      <c r="AV202" s="14" t="s">
        <v>82</v>
      </c>
      <c r="AW202" s="14" t="s">
        <v>33</v>
      </c>
      <c r="AX202" s="14" t="s">
        <v>80</v>
      </c>
      <c r="AY202" s="246" t="s">
        <v>140</v>
      </c>
    </row>
    <row r="203" s="2" customFormat="1" ht="21.75" customHeight="1">
      <c r="A203" s="41"/>
      <c r="B203" s="42"/>
      <c r="C203" s="207" t="s">
        <v>324</v>
      </c>
      <c r="D203" s="207" t="s">
        <v>142</v>
      </c>
      <c r="E203" s="208" t="s">
        <v>330</v>
      </c>
      <c r="F203" s="209" t="s">
        <v>331</v>
      </c>
      <c r="G203" s="210" t="s">
        <v>145</v>
      </c>
      <c r="H203" s="211">
        <v>43.299999999999997</v>
      </c>
      <c r="I203" s="212"/>
      <c r="J203" s="213">
        <f>ROUND(I203*H203,2)</f>
        <v>0</v>
      </c>
      <c r="K203" s="209" t="s">
        <v>146</v>
      </c>
      <c r="L203" s="47"/>
      <c r="M203" s="214" t="s">
        <v>19</v>
      </c>
      <c r="N203" s="215" t="s">
        <v>43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147</v>
      </c>
      <c r="AT203" s="218" t="s">
        <v>142</v>
      </c>
      <c r="AU203" s="218" t="s">
        <v>82</v>
      </c>
      <c r="AY203" s="20" t="s">
        <v>140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80</v>
      </c>
      <c r="BK203" s="219">
        <f>ROUND(I203*H203,2)</f>
        <v>0</v>
      </c>
      <c r="BL203" s="20" t="s">
        <v>147</v>
      </c>
      <c r="BM203" s="218" t="s">
        <v>1532</v>
      </c>
    </row>
    <row r="204" s="2" customFormat="1">
      <c r="A204" s="41"/>
      <c r="B204" s="42"/>
      <c r="C204" s="43"/>
      <c r="D204" s="220" t="s">
        <v>149</v>
      </c>
      <c r="E204" s="43"/>
      <c r="F204" s="221" t="s">
        <v>333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149</v>
      </c>
      <c r="AU204" s="20" t="s">
        <v>82</v>
      </c>
    </row>
    <row r="205" s="13" customFormat="1">
      <c r="A205" s="13"/>
      <c r="B205" s="225"/>
      <c r="C205" s="226"/>
      <c r="D205" s="227" t="s">
        <v>155</v>
      </c>
      <c r="E205" s="228" t="s">
        <v>19</v>
      </c>
      <c r="F205" s="229" t="s">
        <v>190</v>
      </c>
      <c r="G205" s="226"/>
      <c r="H205" s="228" t="s">
        <v>19</v>
      </c>
      <c r="I205" s="230"/>
      <c r="J205" s="226"/>
      <c r="K205" s="226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155</v>
      </c>
      <c r="AU205" s="235" t="s">
        <v>82</v>
      </c>
      <c r="AV205" s="13" t="s">
        <v>80</v>
      </c>
      <c r="AW205" s="13" t="s">
        <v>33</v>
      </c>
      <c r="AX205" s="13" t="s">
        <v>72</v>
      </c>
      <c r="AY205" s="235" t="s">
        <v>140</v>
      </c>
    </row>
    <row r="206" s="14" customFormat="1">
      <c r="A206" s="14"/>
      <c r="B206" s="236"/>
      <c r="C206" s="237"/>
      <c r="D206" s="227" t="s">
        <v>155</v>
      </c>
      <c r="E206" s="238" t="s">
        <v>19</v>
      </c>
      <c r="F206" s="239" t="s">
        <v>1519</v>
      </c>
      <c r="G206" s="237"/>
      <c r="H206" s="240">
        <v>43.299999999999997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155</v>
      </c>
      <c r="AU206" s="246" t="s">
        <v>82</v>
      </c>
      <c r="AV206" s="14" t="s">
        <v>82</v>
      </c>
      <c r="AW206" s="14" t="s">
        <v>33</v>
      </c>
      <c r="AX206" s="14" t="s">
        <v>80</v>
      </c>
      <c r="AY206" s="246" t="s">
        <v>140</v>
      </c>
    </row>
    <row r="207" s="2" customFormat="1" ht="24.15" customHeight="1">
      <c r="A207" s="41"/>
      <c r="B207" s="42"/>
      <c r="C207" s="207" t="s">
        <v>329</v>
      </c>
      <c r="D207" s="207" t="s">
        <v>142</v>
      </c>
      <c r="E207" s="208" t="s">
        <v>336</v>
      </c>
      <c r="F207" s="209" t="s">
        <v>337</v>
      </c>
      <c r="G207" s="210" t="s">
        <v>145</v>
      </c>
      <c r="H207" s="211">
        <v>2.7000000000000002</v>
      </c>
      <c r="I207" s="212"/>
      <c r="J207" s="213">
        <f>ROUND(I207*H207,2)</f>
        <v>0</v>
      </c>
      <c r="K207" s="209" t="s">
        <v>146</v>
      </c>
      <c r="L207" s="47"/>
      <c r="M207" s="214" t="s">
        <v>19</v>
      </c>
      <c r="N207" s="215" t="s">
        <v>43</v>
      </c>
      <c r="O207" s="87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147</v>
      </c>
      <c r="AT207" s="218" t="s">
        <v>142</v>
      </c>
      <c r="AU207" s="218" t="s">
        <v>82</v>
      </c>
      <c r="AY207" s="20" t="s">
        <v>140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80</v>
      </c>
      <c r="BK207" s="219">
        <f>ROUND(I207*H207,2)</f>
        <v>0</v>
      </c>
      <c r="BL207" s="20" t="s">
        <v>147</v>
      </c>
      <c r="BM207" s="218" t="s">
        <v>1533</v>
      </c>
    </row>
    <row r="208" s="2" customFormat="1">
      <c r="A208" s="41"/>
      <c r="B208" s="42"/>
      <c r="C208" s="43"/>
      <c r="D208" s="220" t="s">
        <v>149</v>
      </c>
      <c r="E208" s="43"/>
      <c r="F208" s="221" t="s">
        <v>339</v>
      </c>
      <c r="G208" s="43"/>
      <c r="H208" s="43"/>
      <c r="I208" s="222"/>
      <c r="J208" s="43"/>
      <c r="K208" s="43"/>
      <c r="L208" s="47"/>
      <c r="M208" s="223"/>
      <c r="N208" s="22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149</v>
      </c>
      <c r="AU208" s="20" t="s">
        <v>82</v>
      </c>
    </row>
    <row r="209" s="13" customFormat="1">
      <c r="A209" s="13"/>
      <c r="B209" s="225"/>
      <c r="C209" s="226"/>
      <c r="D209" s="227" t="s">
        <v>155</v>
      </c>
      <c r="E209" s="228" t="s">
        <v>19</v>
      </c>
      <c r="F209" s="229" t="s">
        <v>340</v>
      </c>
      <c r="G209" s="226"/>
      <c r="H209" s="228" t="s">
        <v>19</v>
      </c>
      <c r="I209" s="230"/>
      <c r="J209" s="226"/>
      <c r="K209" s="226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155</v>
      </c>
      <c r="AU209" s="235" t="s">
        <v>82</v>
      </c>
      <c r="AV209" s="13" t="s">
        <v>80</v>
      </c>
      <c r="AW209" s="13" t="s">
        <v>33</v>
      </c>
      <c r="AX209" s="13" t="s">
        <v>72</v>
      </c>
      <c r="AY209" s="235" t="s">
        <v>140</v>
      </c>
    </row>
    <row r="210" s="14" customFormat="1">
      <c r="A210" s="14"/>
      <c r="B210" s="236"/>
      <c r="C210" s="237"/>
      <c r="D210" s="227" t="s">
        <v>155</v>
      </c>
      <c r="E210" s="238" t="s">
        <v>19</v>
      </c>
      <c r="F210" s="239" t="s">
        <v>1480</v>
      </c>
      <c r="G210" s="237"/>
      <c r="H210" s="240">
        <v>2.7000000000000002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155</v>
      </c>
      <c r="AU210" s="246" t="s">
        <v>82</v>
      </c>
      <c r="AV210" s="14" t="s">
        <v>82</v>
      </c>
      <c r="AW210" s="14" t="s">
        <v>33</v>
      </c>
      <c r="AX210" s="14" t="s">
        <v>80</v>
      </c>
      <c r="AY210" s="246" t="s">
        <v>140</v>
      </c>
    </row>
    <row r="211" s="2" customFormat="1" ht="16.5" customHeight="1">
      <c r="A211" s="41"/>
      <c r="B211" s="42"/>
      <c r="C211" s="207" t="s">
        <v>335</v>
      </c>
      <c r="D211" s="207" t="s">
        <v>142</v>
      </c>
      <c r="E211" s="208" t="s">
        <v>342</v>
      </c>
      <c r="F211" s="209" t="s">
        <v>343</v>
      </c>
      <c r="G211" s="210" t="s">
        <v>145</v>
      </c>
      <c r="H211" s="211">
        <v>2.7000000000000002</v>
      </c>
      <c r="I211" s="212"/>
      <c r="J211" s="213">
        <f>ROUND(I211*H211,2)</f>
        <v>0</v>
      </c>
      <c r="K211" s="209" t="s">
        <v>146</v>
      </c>
      <c r="L211" s="47"/>
      <c r="M211" s="214" t="s">
        <v>19</v>
      </c>
      <c r="N211" s="215" t="s">
        <v>43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147</v>
      </c>
      <c r="AT211" s="218" t="s">
        <v>142</v>
      </c>
      <c r="AU211" s="218" t="s">
        <v>82</v>
      </c>
      <c r="AY211" s="20" t="s">
        <v>140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80</v>
      </c>
      <c r="BK211" s="219">
        <f>ROUND(I211*H211,2)</f>
        <v>0</v>
      </c>
      <c r="BL211" s="20" t="s">
        <v>147</v>
      </c>
      <c r="BM211" s="218" t="s">
        <v>1534</v>
      </c>
    </row>
    <row r="212" s="2" customFormat="1">
      <c r="A212" s="41"/>
      <c r="B212" s="42"/>
      <c r="C212" s="43"/>
      <c r="D212" s="220" t="s">
        <v>149</v>
      </c>
      <c r="E212" s="43"/>
      <c r="F212" s="221" t="s">
        <v>345</v>
      </c>
      <c r="G212" s="43"/>
      <c r="H212" s="43"/>
      <c r="I212" s="222"/>
      <c r="J212" s="43"/>
      <c r="K212" s="43"/>
      <c r="L212" s="47"/>
      <c r="M212" s="223"/>
      <c r="N212" s="22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149</v>
      </c>
      <c r="AU212" s="20" t="s">
        <v>82</v>
      </c>
    </row>
    <row r="213" s="13" customFormat="1">
      <c r="A213" s="13"/>
      <c r="B213" s="225"/>
      <c r="C213" s="226"/>
      <c r="D213" s="227" t="s">
        <v>155</v>
      </c>
      <c r="E213" s="228" t="s">
        <v>19</v>
      </c>
      <c r="F213" s="229" t="s">
        <v>340</v>
      </c>
      <c r="G213" s="226"/>
      <c r="H213" s="228" t="s">
        <v>19</v>
      </c>
      <c r="I213" s="230"/>
      <c r="J213" s="226"/>
      <c r="K213" s="226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155</v>
      </c>
      <c r="AU213" s="235" t="s">
        <v>82</v>
      </c>
      <c r="AV213" s="13" t="s">
        <v>80</v>
      </c>
      <c r="AW213" s="13" t="s">
        <v>33</v>
      </c>
      <c r="AX213" s="13" t="s">
        <v>72</v>
      </c>
      <c r="AY213" s="235" t="s">
        <v>140</v>
      </c>
    </row>
    <row r="214" s="14" customFormat="1">
      <c r="A214" s="14"/>
      <c r="B214" s="236"/>
      <c r="C214" s="237"/>
      <c r="D214" s="227" t="s">
        <v>155</v>
      </c>
      <c r="E214" s="238" t="s">
        <v>19</v>
      </c>
      <c r="F214" s="239" t="s">
        <v>1480</v>
      </c>
      <c r="G214" s="237"/>
      <c r="H214" s="240">
        <v>2.7000000000000002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6" t="s">
        <v>155</v>
      </c>
      <c r="AU214" s="246" t="s">
        <v>82</v>
      </c>
      <c r="AV214" s="14" t="s">
        <v>82</v>
      </c>
      <c r="AW214" s="14" t="s">
        <v>33</v>
      </c>
      <c r="AX214" s="14" t="s">
        <v>80</v>
      </c>
      <c r="AY214" s="246" t="s">
        <v>140</v>
      </c>
    </row>
    <row r="215" s="2" customFormat="1" ht="24.15" customHeight="1">
      <c r="A215" s="41"/>
      <c r="B215" s="42"/>
      <c r="C215" s="207" t="s">
        <v>341</v>
      </c>
      <c r="D215" s="207" t="s">
        <v>142</v>
      </c>
      <c r="E215" s="208" t="s">
        <v>347</v>
      </c>
      <c r="F215" s="209" t="s">
        <v>348</v>
      </c>
      <c r="G215" s="210" t="s">
        <v>145</v>
      </c>
      <c r="H215" s="211">
        <v>2.7000000000000002</v>
      </c>
      <c r="I215" s="212"/>
      <c r="J215" s="213">
        <f>ROUND(I215*H215,2)</f>
        <v>0</v>
      </c>
      <c r="K215" s="209" t="s">
        <v>146</v>
      </c>
      <c r="L215" s="47"/>
      <c r="M215" s="214" t="s">
        <v>19</v>
      </c>
      <c r="N215" s="215" t="s">
        <v>43</v>
      </c>
      <c r="O215" s="87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147</v>
      </c>
      <c r="AT215" s="218" t="s">
        <v>142</v>
      </c>
      <c r="AU215" s="218" t="s">
        <v>82</v>
      </c>
      <c r="AY215" s="20" t="s">
        <v>140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80</v>
      </c>
      <c r="BK215" s="219">
        <f>ROUND(I215*H215,2)</f>
        <v>0</v>
      </c>
      <c r="BL215" s="20" t="s">
        <v>147</v>
      </c>
      <c r="BM215" s="218" t="s">
        <v>1535</v>
      </c>
    </row>
    <row r="216" s="2" customFormat="1">
      <c r="A216" s="41"/>
      <c r="B216" s="42"/>
      <c r="C216" s="43"/>
      <c r="D216" s="220" t="s">
        <v>149</v>
      </c>
      <c r="E216" s="43"/>
      <c r="F216" s="221" t="s">
        <v>350</v>
      </c>
      <c r="G216" s="43"/>
      <c r="H216" s="43"/>
      <c r="I216" s="222"/>
      <c r="J216" s="43"/>
      <c r="K216" s="43"/>
      <c r="L216" s="47"/>
      <c r="M216" s="223"/>
      <c r="N216" s="22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149</v>
      </c>
      <c r="AU216" s="20" t="s">
        <v>82</v>
      </c>
    </row>
    <row r="217" s="13" customFormat="1">
      <c r="A217" s="13"/>
      <c r="B217" s="225"/>
      <c r="C217" s="226"/>
      <c r="D217" s="227" t="s">
        <v>155</v>
      </c>
      <c r="E217" s="228" t="s">
        <v>19</v>
      </c>
      <c r="F217" s="229" t="s">
        <v>340</v>
      </c>
      <c r="G217" s="226"/>
      <c r="H217" s="228" t="s">
        <v>19</v>
      </c>
      <c r="I217" s="230"/>
      <c r="J217" s="226"/>
      <c r="K217" s="226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155</v>
      </c>
      <c r="AU217" s="235" t="s">
        <v>82</v>
      </c>
      <c r="AV217" s="13" t="s">
        <v>80</v>
      </c>
      <c r="AW217" s="13" t="s">
        <v>33</v>
      </c>
      <c r="AX217" s="13" t="s">
        <v>72</v>
      </c>
      <c r="AY217" s="235" t="s">
        <v>140</v>
      </c>
    </row>
    <row r="218" s="14" customFormat="1">
      <c r="A218" s="14"/>
      <c r="B218" s="236"/>
      <c r="C218" s="237"/>
      <c r="D218" s="227" t="s">
        <v>155</v>
      </c>
      <c r="E218" s="238" t="s">
        <v>19</v>
      </c>
      <c r="F218" s="239" t="s">
        <v>1480</v>
      </c>
      <c r="G218" s="237"/>
      <c r="H218" s="240">
        <v>2.7000000000000002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6" t="s">
        <v>155</v>
      </c>
      <c r="AU218" s="246" t="s">
        <v>82</v>
      </c>
      <c r="AV218" s="14" t="s">
        <v>82</v>
      </c>
      <c r="AW218" s="14" t="s">
        <v>33</v>
      </c>
      <c r="AX218" s="14" t="s">
        <v>80</v>
      </c>
      <c r="AY218" s="246" t="s">
        <v>140</v>
      </c>
    </row>
    <row r="219" s="2" customFormat="1" ht="37.8" customHeight="1">
      <c r="A219" s="41"/>
      <c r="B219" s="42"/>
      <c r="C219" s="207" t="s">
        <v>346</v>
      </c>
      <c r="D219" s="207" t="s">
        <v>142</v>
      </c>
      <c r="E219" s="208" t="s">
        <v>352</v>
      </c>
      <c r="F219" s="209" t="s">
        <v>353</v>
      </c>
      <c r="G219" s="210" t="s">
        <v>145</v>
      </c>
      <c r="H219" s="211">
        <v>43.299999999999997</v>
      </c>
      <c r="I219" s="212"/>
      <c r="J219" s="213">
        <f>ROUND(I219*H219,2)</f>
        <v>0</v>
      </c>
      <c r="K219" s="209" t="s">
        <v>146</v>
      </c>
      <c r="L219" s="47"/>
      <c r="M219" s="214" t="s">
        <v>19</v>
      </c>
      <c r="N219" s="215" t="s">
        <v>43</v>
      </c>
      <c r="O219" s="87"/>
      <c r="P219" s="216">
        <f>O219*H219</f>
        <v>0</v>
      </c>
      <c r="Q219" s="216">
        <v>0.089219999999999994</v>
      </c>
      <c r="R219" s="216">
        <f>Q219*H219</f>
        <v>3.8632259999999996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147</v>
      </c>
      <c r="AT219" s="218" t="s">
        <v>142</v>
      </c>
      <c r="AU219" s="218" t="s">
        <v>82</v>
      </c>
      <c r="AY219" s="20" t="s">
        <v>140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80</v>
      </c>
      <c r="BK219" s="219">
        <f>ROUND(I219*H219,2)</f>
        <v>0</v>
      </c>
      <c r="BL219" s="20" t="s">
        <v>147</v>
      </c>
      <c r="BM219" s="218" t="s">
        <v>1536</v>
      </c>
    </row>
    <row r="220" s="2" customFormat="1">
      <c r="A220" s="41"/>
      <c r="B220" s="42"/>
      <c r="C220" s="43"/>
      <c r="D220" s="220" t="s">
        <v>149</v>
      </c>
      <c r="E220" s="43"/>
      <c r="F220" s="221" t="s">
        <v>355</v>
      </c>
      <c r="G220" s="43"/>
      <c r="H220" s="43"/>
      <c r="I220" s="222"/>
      <c r="J220" s="43"/>
      <c r="K220" s="43"/>
      <c r="L220" s="47"/>
      <c r="M220" s="223"/>
      <c r="N220" s="22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149</v>
      </c>
      <c r="AU220" s="20" t="s">
        <v>82</v>
      </c>
    </row>
    <row r="221" s="13" customFormat="1">
      <c r="A221" s="13"/>
      <c r="B221" s="225"/>
      <c r="C221" s="226"/>
      <c r="D221" s="227" t="s">
        <v>155</v>
      </c>
      <c r="E221" s="228" t="s">
        <v>19</v>
      </c>
      <c r="F221" s="229" t="s">
        <v>190</v>
      </c>
      <c r="G221" s="226"/>
      <c r="H221" s="228" t="s">
        <v>19</v>
      </c>
      <c r="I221" s="230"/>
      <c r="J221" s="226"/>
      <c r="K221" s="226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155</v>
      </c>
      <c r="AU221" s="235" t="s">
        <v>82</v>
      </c>
      <c r="AV221" s="13" t="s">
        <v>80</v>
      </c>
      <c r="AW221" s="13" t="s">
        <v>33</v>
      </c>
      <c r="AX221" s="13" t="s">
        <v>72</v>
      </c>
      <c r="AY221" s="235" t="s">
        <v>140</v>
      </c>
    </row>
    <row r="222" s="14" customFormat="1">
      <c r="A222" s="14"/>
      <c r="B222" s="236"/>
      <c r="C222" s="237"/>
      <c r="D222" s="227" t="s">
        <v>155</v>
      </c>
      <c r="E222" s="238" t="s">
        <v>19</v>
      </c>
      <c r="F222" s="239" t="s">
        <v>1519</v>
      </c>
      <c r="G222" s="237"/>
      <c r="H222" s="240">
        <v>43.299999999999997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6" t="s">
        <v>155</v>
      </c>
      <c r="AU222" s="246" t="s">
        <v>82</v>
      </c>
      <c r="AV222" s="14" t="s">
        <v>82</v>
      </c>
      <c r="AW222" s="14" t="s">
        <v>33</v>
      </c>
      <c r="AX222" s="14" t="s">
        <v>80</v>
      </c>
      <c r="AY222" s="246" t="s">
        <v>140</v>
      </c>
    </row>
    <row r="223" s="2" customFormat="1" ht="16.5" customHeight="1">
      <c r="A223" s="41"/>
      <c r="B223" s="42"/>
      <c r="C223" s="258" t="s">
        <v>351</v>
      </c>
      <c r="D223" s="258" t="s">
        <v>236</v>
      </c>
      <c r="E223" s="259" t="s">
        <v>357</v>
      </c>
      <c r="F223" s="260" t="s">
        <v>358</v>
      </c>
      <c r="G223" s="261" t="s">
        <v>145</v>
      </c>
      <c r="H223" s="262">
        <v>44.598999999999997</v>
      </c>
      <c r="I223" s="263"/>
      <c r="J223" s="264">
        <f>ROUND(I223*H223,2)</f>
        <v>0</v>
      </c>
      <c r="K223" s="260" t="s">
        <v>146</v>
      </c>
      <c r="L223" s="265"/>
      <c r="M223" s="266" t="s">
        <v>19</v>
      </c>
      <c r="N223" s="267" t="s">
        <v>43</v>
      </c>
      <c r="O223" s="87"/>
      <c r="P223" s="216">
        <f>O223*H223</f>
        <v>0</v>
      </c>
      <c r="Q223" s="216">
        <v>0.13100000000000001</v>
      </c>
      <c r="R223" s="216">
        <f>Q223*H223</f>
        <v>5.8424689999999995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198</v>
      </c>
      <c r="AT223" s="218" t="s">
        <v>236</v>
      </c>
      <c r="AU223" s="218" t="s">
        <v>82</v>
      </c>
      <c r="AY223" s="20" t="s">
        <v>140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80</v>
      </c>
      <c r="BK223" s="219">
        <f>ROUND(I223*H223,2)</f>
        <v>0</v>
      </c>
      <c r="BL223" s="20" t="s">
        <v>147</v>
      </c>
      <c r="BM223" s="218" t="s">
        <v>1537</v>
      </c>
    </row>
    <row r="224" s="14" customFormat="1">
      <c r="A224" s="14"/>
      <c r="B224" s="236"/>
      <c r="C224" s="237"/>
      <c r="D224" s="227" t="s">
        <v>155</v>
      </c>
      <c r="E224" s="237"/>
      <c r="F224" s="239" t="s">
        <v>1538</v>
      </c>
      <c r="G224" s="237"/>
      <c r="H224" s="240">
        <v>44.598999999999997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6" t="s">
        <v>155</v>
      </c>
      <c r="AU224" s="246" t="s">
        <v>82</v>
      </c>
      <c r="AV224" s="14" t="s">
        <v>82</v>
      </c>
      <c r="AW224" s="14" t="s">
        <v>4</v>
      </c>
      <c r="AX224" s="14" t="s">
        <v>80</v>
      </c>
      <c r="AY224" s="246" t="s">
        <v>140</v>
      </c>
    </row>
    <row r="225" s="2" customFormat="1" ht="37.8" customHeight="1">
      <c r="A225" s="41"/>
      <c r="B225" s="42"/>
      <c r="C225" s="207" t="s">
        <v>356</v>
      </c>
      <c r="D225" s="207" t="s">
        <v>142</v>
      </c>
      <c r="E225" s="208" t="s">
        <v>647</v>
      </c>
      <c r="F225" s="209" t="s">
        <v>648</v>
      </c>
      <c r="G225" s="210" t="s">
        <v>145</v>
      </c>
      <c r="H225" s="211">
        <v>27.600000000000001</v>
      </c>
      <c r="I225" s="212"/>
      <c r="J225" s="213">
        <f>ROUND(I225*H225,2)</f>
        <v>0</v>
      </c>
      <c r="K225" s="209" t="s">
        <v>146</v>
      </c>
      <c r="L225" s="47"/>
      <c r="M225" s="214" t="s">
        <v>19</v>
      </c>
      <c r="N225" s="215" t="s">
        <v>43</v>
      </c>
      <c r="O225" s="87"/>
      <c r="P225" s="216">
        <f>O225*H225</f>
        <v>0</v>
      </c>
      <c r="Q225" s="216">
        <v>0.11162</v>
      </c>
      <c r="R225" s="216">
        <f>Q225*H225</f>
        <v>3.0807120000000001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147</v>
      </c>
      <c r="AT225" s="218" t="s">
        <v>142</v>
      </c>
      <c r="AU225" s="218" t="s">
        <v>82</v>
      </c>
      <c r="AY225" s="20" t="s">
        <v>140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80</v>
      </c>
      <c r="BK225" s="219">
        <f>ROUND(I225*H225,2)</f>
        <v>0</v>
      </c>
      <c r="BL225" s="20" t="s">
        <v>147</v>
      </c>
      <c r="BM225" s="218" t="s">
        <v>1539</v>
      </c>
    </row>
    <row r="226" s="2" customFormat="1">
      <c r="A226" s="41"/>
      <c r="B226" s="42"/>
      <c r="C226" s="43"/>
      <c r="D226" s="220" t="s">
        <v>149</v>
      </c>
      <c r="E226" s="43"/>
      <c r="F226" s="221" t="s">
        <v>650</v>
      </c>
      <c r="G226" s="43"/>
      <c r="H226" s="43"/>
      <c r="I226" s="222"/>
      <c r="J226" s="43"/>
      <c r="K226" s="43"/>
      <c r="L226" s="47"/>
      <c r="M226" s="223"/>
      <c r="N226" s="22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149</v>
      </c>
      <c r="AU226" s="20" t="s">
        <v>82</v>
      </c>
    </row>
    <row r="227" s="13" customFormat="1">
      <c r="A227" s="13"/>
      <c r="B227" s="225"/>
      <c r="C227" s="226"/>
      <c r="D227" s="227" t="s">
        <v>155</v>
      </c>
      <c r="E227" s="228" t="s">
        <v>19</v>
      </c>
      <c r="F227" s="229" t="s">
        <v>188</v>
      </c>
      <c r="G227" s="226"/>
      <c r="H227" s="228" t="s">
        <v>19</v>
      </c>
      <c r="I227" s="230"/>
      <c r="J227" s="226"/>
      <c r="K227" s="226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155</v>
      </c>
      <c r="AU227" s="235" t="s">
        <v>82</v>
      </c>
      <c r="AV227" s="13" t="s">
        <v>80</v>
      </c>
      <c r="AW227" s="13" t="s">
        <v>33</v>
      </c>
      <c r="AX227" s="13" t="s">
        <v>72</v>
      </c>
      <c r="AY227" s="235" t="s">
        <v>140</v>
      </c>
    </row>
    <row r="228" s="14" customFormat="1">
      <c r="A228" s="14"/>
      <c r="B228" s="236"/>
      <c r="C228" s="237"/>
      <c r="D228" s="227" t="s">
        <v>155</v>
      </c>
      <c r="E228" s="238" t="s">
        <v>19</v>
      </c>
      <c r="F228" s="239" t="s">
        <v>1518</v>
      </c>
      <c r="G228" s="237"/>
      <c r="H228" s="240">
        <v>27.600000000000001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6" t="s">
        <v>155</v>
      </c>
      <c r="AU228" s="246" t="s">
        <v>82</v>
      </c>
      <c r="AV228" s="14" t="s">
        <v>82</v>
      </c>
      <c r="AW228" s="14" t="s">
        <v>33</v>
      </c>
      <c r="AX228" s="14" t="s">
        <v>80</v>
      </c>
      <c r="AY228" s="246" t="s">
        <v>140</v>
      </c>
    </row>
    <row r="229" s="2" customFormat="1" ht="16.5" customHeight="1">
      <c r="A229" s="41"/>
      <c r="B229" s="42"/>
      <c r="C229" s="258" t="s">
        <v>361</v>
      </c>
      <c r="D229" s="258" t="s">
        <v>236</v>
      </c>
      <c r="E229" s="259" t="s">
        <v>367</v>
      </c>
      <c r="F229" s="260" t="s">
        <v>368</v>
      </c>
      <c r="G229" s="261" t="s">
        <v>145</v>
      </c>
      <c r="H229" s="262">
        <v>26.367999999999999</v>
      </c>
      <c r="I229" s="263"/>
      <c r="J229" s="264">
        <f>ROUND(I229*H229,2)</f>
        <v>0</v>
      </c>
      <c r="K229" s="260" t="s">
        <v>146</v>
      </c>
      <c r="L229" s="265"/>
      <c r="M229" s="266" t="s">
        <v>19</v>
      </c>
      <c r="N229" s="267" t="s">
        <v>43</v>
      </c>
      <c r="O229" s="87"/>
      <c r="P229" s="216">
        <f>O229*H229</f>
        <v>0</v>
      </c>
      <c r="Q229" s="216">
        <v>0.17599999999999999</v>
      </c>
      <c r="R229" s="216">
        <f>Q229*H229</f>
        <v>4.6407679999999996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198</v>
      </c>
      <c r="AT229" s="218" t="s">
        <v>236</v>
      </c>
      <c r="AU229" s="218" t="s">
        <v>82</v>
      </c>
      <c r="AY229" s="20" t="s">
        <v>140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80</v>
      </c>
      <c r="BK229" s="219">
        <f>ROUND(I229*H229,2)</f>
        <v>0</v>
      </c>
      <c r="BL229" s="20" t="s">
        <v>147</v>
      </c>
      <c r="BM229" s="218" t="s">
        <v>1540</v>
      </c>
    </row>
    <row r="230" s="14" customFormat="1">
      <c r="A230" s="14"/>
      <c r="B230" s="236"/>
      <c r="C230" s="237"/>
      <c r="D230" s="227" t="s">
        <v>155</v>
      </c>
      <c r="E230" s="237"/>
      <c r="F230" s="239" t="s">
        <v>1541</v>
      </c>
      <c r="G230" s="237"/>
      <c r="H230" s="240">
        <v>26.367999999999999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6" t="s">
        <v>155</v>
      </c>
      <c r="AU230" s="246" t="s">
        <v>82</v>
      </c>
      <c r="AV230" s="14" t="s">
        <v>82</v>
      </c>
      <c r="AW230" s="14" t="s">
        <v>4</v>
      </c>
      <c r="AX230" s="14" t="s">
        <v>80</v>
      </c>
      <c r="AY230" s="246" t="s">
        <v>140</v>
      </c>
    </row>
    <row r="231" s="2" customFormat="1" ht="16.5" customHeight="1">
      <c r="A231" s="41"/>
      <c r="B231" s="42"/>
      <c r="C231" s="258" t="s">
        <v>366</v>
      </c>
      <c r="D231" s="258" t="s">
        <v>236</v>
      </c>
      <c r="E231" s="259" t="s">
        <v>372</v>
      </c>
      <c r="F231" s="260" t="s">
        <v>373</v>
      </c>
      <c r="G231" s="261" t="s">
        <v>145</v>
      </c>
      <c r="H231" s="262">
        <v>2.0600000000000001</v>
      </c>
      <c r="I231" s="263"/>
      <c r="J231" s="264">
        <f>ROUND(I231*H231,2)</f>
        <v>0</v>
      </c>
      <c r="K231" s="260" t="s">
        <v>146</v>
      </c>
      <c r="L231" s="265"/>
      <c r="M231" s="266" t="s">
        <v>19</v>
      </c>
      <c r="N231" s="267" t="s">
        <v>43</v>
      </c>
      <c r="O231" s="87"/>
      <c r="P231" s="216">
        <f>O231*H231</f>
        <v>0</v>
      </c>
      <c r="Q231" s="216">
        <v>0.17499999999999999</v>
      </c>
      <c r="R231" s="216">
        <f>Q231*H231</f>
        <v>0.36049999999999999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198</v>
      </c>
      <c r="AT231" s="218" t="s">
        <v>236</v>
      </c>
      <c r="AU231" s="218" t="s">
        <v>82</v>
      </c>
      <c r="AY231" s="20" t="s">
        <v>140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80</v>
      </c>
      <c r="BK231" s="219">
        <f>ROUND(I231*H231,2)</f>
        <v>0</v>
      </c>
      <c r="BL231" s="20" t="s">
        <v>147</v>
      </c>
      <c r="BM231" s="218" t="s">
        <v>1542</v>
      </c>
    </row>
    <row r="232" s="14" customFormat="1">
      <c r="A232" s="14"/>
      <c r="B232" s="236"/>
      <c r="C232" s="237"/>
      <c r="D232" s="227" t="s">
        <v>155</v>
      </c>
      <c r="E232" s="237"/>
      <c r="F232" s="239" t="s">
        <v>1543</v>
      </c>
      <c r="G232" s="237"/>
      <c r="H232" s="240">
        <v>2.0600000000000001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6" t="s">
        <v>155</v>
      </c>
      <c r="AU232" s="246" t="s">
        <v>82</v>
      </c>
      <c r="AV232" s="14" t="s">
        <v>82</v>
      </c>
      <c r="AW232" s="14" t="s">
        <v>4</v>
      </c>
      <c r="AX232" s="14" t="s">
        <v>80</v>
      </c>
      <c r="AY232" s="246" t="s">
        <v>140</v>
      </c>
    </row>
    <row r="233" s="12" customFormat="1" ht="22.8" customHeight="1">
      <c r="A233" s="12"/>
      <c r="B233" s="191"/>
      <c r="C233" s="192"/>
      <c r="D233" s="193" t="s">
        <v>71</v>
      </c>
      <c r="E233" s="205" t="s">
        <v>205</v>
      </c>
      <c r="F233" s="205" t="s">
        <v>376</v>
      </c>
      <c r="G233" s="192"/>
      <c r="H233" s="192"/>
      <c r="I233" s="195"/>
      <c r="J233" s="206">
        <f>BK233</f>
        <v>0</v>
      </c>
      <c r="K233" s="192"/>
      <c r="L233" s="197"/>
      <c r="M233" s="198"/>
      <c r="N233" s="199"/>
      <c r="O233" s="199"/>
      <c r="P233" s="200">
        <f>SUM(P234:P269)</f>
        <v>0</v>
      </c>
      <c r="Q233" s="199"/>
      <c r="R233" s="200">
        <f>SUM(R234:R269)</f>
        <v>5.5073228000000007</v>
      </c>
      <c r="S233" s="199"/>
      <c r="T233" s="201">
        <f>SUM(T234:T269)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2" t="s">
        <v>80</v>
      </c>
      <c r="AT233" s="203" t="s">
        <v>71</v>
      </c>
      <c r="AU233" s="203" t="s">
        <v>80</v>
      </c>
      <c r="AY233" s="202" t="s">
        <v>140</v>
      </c>
      <c r="BK233" s="204">
        <f>SUM(BK234:BK269)</f>
        <v>0</v>
      </c>
    </row>
    <row r="234" s="2" customFormat="1" ht="24.15" customHeight="1">
      <c r="A234" s="41"/>
      <c r="B234" s="42"/>
      <c r="C234" s="207" t="s">
        <v>371</v>
      </c>
      <c r="D234" s="207" t="s">
        <v>142</v>
      </c>
      <c r="E234" s="208" t="s">
        <v>413</v>
      </c>
      <c r="F234" s="209" t="s">
        <v>414</v>
      </c>
      <c r="G234" s="210" t="s">
        <v>172</v>
      </c>
      <c r="H234" s="211">
        <v>6</v>
      </c>
      <c r="I234" s="212"/>
      <c r="J234" s="213">
        <f>ROUND(I234*H234,2)</f>
        <v>0</v>
      </c>
      <c r="K234" s="209" t="s">
        <v>146</v>
      </c>
      <c r="L234" s="47"/>
      <c r="M234" s="214" t="s">
        <v>19</v>
      </c>
      <c r="N234" s="215" t="s">
        <v>43</v>
      </c>
      <c r="O234" s="87"/>
      <c r="P234" s="216">
        <f>O234*H234</f>
        <v>0</v>
      </c>
      <c r="Q234" s="216">
        <v>0.15540000000000001</v>
      </c>
      <c r="R234" s="216">
        <f>Q234*H234</f>
        <v>0.93240000000000012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147</v>
      </c>
      <c r="AT234" s="218" t="s">
        <v>142</v>
      </c>
      <c r="AU234" s="218" t="s">
        <v>82</v>
      </c>
      <c r="AY234" s="20" t="s">
        <v>140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20" t="s">
        <v>80</v>
      </c>
      <c r="BK234" s="219">
        <f>ROUND(I234*H234,2)</f>
        <v>0</v>
      </c>
      <c r="BL234" s="20" t="s">
        <v>147</v>
      </c>
      <c r="BM234" s="218" t="s">
        <v>1544</v>
      </c>
    </row>
    <row r="235" s="2" customFormat="1">
      <c r="A235" s="41"/>
      <c r="B235" s="42"/>
      <c r="C235" s="43"/>
      <c r="D235" s="220" t="s">
        <v>149</v>
      </c>
      <c r="E235" s="43"/>
      <c r="F235" s="221" t="s">
        <v>416</v>
      </c>
      <c r="G235" s="43"/>
      <c r="H235" s="43"/>
      <c r="I235" s="222"/>
      <c r="J235" s="43"/>
      <c r="K235" s="43"/>
      <c r="L235" s="47"/>
      <c r="M235" s="223"/>
      <c r="N235" s="22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149</v>
      </c>
      <c r="AU235" s="20" t="s">
        <v>82</v>
      </c>
    </row>
    <row r="236" s="13" customFormat="1">
      <c r="A236" s="13"/>
      <c r="B236" s="225"/>
      <c r="C236" s="226"/>
      <c r="D236" s="227" t="s">
        <v>155</v>
      </c>
      <c r="E236" s="228" t="s">
        <v>19</v>
      </c>
      <c r="F236" s="229" t="s">
        <v>419</v>
      </c>
      <c r="G236" s="226"/>
      <c r="H236" s="228" t="s">
        <v>19</v>
      </c>
      <c r="I236" s="230"/>
      <c r="J236" s="226"/>
      <c r="K236" s="226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155</v>
      </c>
      <c r="AU236" s="235" t="s">
        <v>82</v>
      </c>
      <c r="AV236" s="13" t="s">
        <v>80</v>
      </c>
      <c r="AW236" s="13" t="s">
        <v>33</v>
      </c>
      <c r="AX236" s="13" t="s">
        <v>72</v>
      </c>
      <c r="AY236" s="235" t="s">
        <v>140</v>
      </c>
    </row>
    <row r="237" s="14" customFormat="1">
      <c r="A237" s="14"/>
      <c r="B237" s="236"/>
      <c r="C237" s="237"/>
      <c r="D237" s="227" t="s">
        <v>155</v>
      </c>
      <c r="E237" s="238" t="s">
        <v>19</v>
      </c>
      <c r="F237" s="239" t="s">
        <v>147</v>
      </c>
      <c r="G237" s="237"/>
      <c r="H237" s="240">
        <v>4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6" t="s">
        <v>155</v>
      </c>
      <c r="AU237" s="246" t="s">
        <v>82</v>
      </c>
      <c r="AV237" s="14" t="s">
        <v>82</v>
      </c>
      <c r="AW237" s="14" t="s">
        <v>33</v>
      </c>
      <c r="AX237" s="14" t="s">
        <v>72</v>
      </c>
      <c r="AY237" s="246" t="s">
        <v>140</v>
      </c>
    </row>
    <row r="238" s="13" customFormat="1">
      <c r="A238" s="13"/>
      <c r="B238" s="225"/>
      <c r="C238" s="226"/>
      <c r="D238" s="227" t="s">
        <v>155</v>
      </c>
      <c r="E238" s="228" t="s">
        <v>19</v>
      </c>
      <c r="F238" s="229" t="s">
        <v>420</v>
      </c>
      <c r="G238" s="226"/>
      <c r="H238" s="228" t="s">
        <v>19</v>
      </c>
      <c r="I238" s="230"/>
      <c r="J238" s="226"/>
      <c r="K238" s="226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155</v>
      </c>
      <c r="AU238" s="235" t="s">
        <v>82</v>
      </c>
      <c r="AV238" s="13" t="s">
        <v>80</v>
      </c>
      <c r="AW238" s="13" t="s">
        <v>33</v>
      </c>
      <c r="AX238" s="13" t="s">
        <v>72</v>
      </c>
      <c r="AY238" s="235" t="s">
        <v>140</v>
      </c>
    </row>
    <row r="239" s="14" customFormat="1">
      <c r="A239" s="14"/>
      <c r="B239" s="236"/>
      <c r="C239" s="237"/>
      <c r="D239" s="227" t="s">
        <v>155</v>
      </c>
      <c r="E239" s="238" t="s">
        <v>19</v>
      </c>
      <c r="F239" s="239" t="s">
        <v>82</v>
      </c>
      <c r="G239" s="237"/>
      <c r="H239" s="240">
        <v>2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6" t="s">
        <v>155</v>
      </c>
      <c r="AU239" s="246" t="s">
        <v>82</v>
      </c>
      <c r="AV239" s="14" t="s">
        <v>82</v>
      </c>
      <c r="AW239" s="14" t="s">
        <v>33</v>
      </c>
      <c r="AX239" s="14" t="s">
        <v>72</v>
      </c>
      <c r="AY239" s="246" t="s">
        <v>140</v>
      </c>
    </row>
    <row r="240" s="15" customFormat="1">
      <c r="A240" s="15"/>
      <c r="B240" s="247"/>
      <c r="C240" s="248"/>
      <c r="D240" s="227" t="s">
        <v>155</v>
      </c>
      <c r="E240" s="249" t="s">
        <v>19</v>
      </c>
      <c r="F240" s="250" t="s">
        <v>197</v>
      </c>
      <c r="G240" s="248"/>
      <c r="H240" s="251">
        <v>6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7" t="s">
        <v>155</v>
      </c>
      <c r="AU240" s="257" t="s">
        <v>82</v>
      </c>
      <c r="AV240" s="15" t="s">
        <v>147</v>
      </c>
      <c r="AW240" s="15" t="s">
        <v>33</v>
      </c>
      <c r="AX240" s="15" t="s">
        <v>80</v>
      </c>
      <c r="AY240" s="257" t="s">
        <v>140</v>
      </c>
    </row>
    <row r="241" s="2" customFormat="1" ht="16.5" customHeight="1">
      <c r="A241" s="41"/>
      <c r="B241" s="42"/>
      <c r="C241" s="258" t="s">
        <v>377</v>
      </c>
      <c r="D241" s="258" t="s">
        <v>236</v>
      </c>
      <c r="E241" s="259" t="s">
        <v>422</v>
      </c>
      <c r="F241" s="260" t="s">
        <v>423</v>
      </c>
      <c r="G241" s="261" t="s">
        <v>172</v>
      </c>
      <c r="H241" s="262">
        <v>4.0800000000000001</v>
      </c>
      <c r="I241" s="263"/>
      <c r="J241" s="264">
        <f>ROUND(I241*H241,2)</f>
        <v>0</v>
      </c>
      <c r="K241" s="260" t="s">
        <v>146</v>
      </c>
      <c r="L241" s="265"/>
      <c r="M241" s="266" t="s">
        <v>19</v>
      </c>
      <c r="N241" s="267" t="s">
        <v>43</v>
      </c>
      <c r="O241" s="87"/>
      <c r="P241" s="216">
        <f>O241*H241</f>
        <v>0</v>
      </c>
      <c r="Q241" s="216">
        <v>0.048300000000000003</v>
      </c>
      <c r="R241" s="216">
        <f>Q241*H241</f>
        <v>0.19706400000000002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198</v>
      </c>
      <c r="AT241" s="218" t="s">
        <v>236</v>
      </c>
      <c r="AU241" s="218" t="s">
        <v>82</v>
      </c>
      <c r="AY241" s="20" t="s">
        <v>140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80</v>
      </c>
      <c r="BK241" s="219">
        <f>ROUND(I241*H241,2)</f>
        <v>0</v>
      </c>
      <c r="BL241" s="20" t="s">
        <v>147</v>
      </c>
      <c r="BM241" s="218" t="s">
        <v>1545</v>
      </c>
    </row>
    <row r="242" s="14" customFormat="1">
      <c r="A242" s="14"/>
      <c r="B242" s="236"/>
      <c r="C242" s="237"/>
      <c r="D242" s="227" t="s">
        <v>155</v>
      </c>
      <c r="E242" s="237"/>
      <c r="F242" s="239" t="s">
        <v>1546</v>
      </c>
      <c r="G242" s="237"/>
      <c r="H242" s="240">
        <v>4.0800000000000001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6" t="s">
        <v>155</v>
      </c>
      <c r="AU242" s="246" t="s">
        <v>82</v>
      </c>
      <c r="AV242" s="14" t="s">
        <v>82</v>
      </c>
      <c r="AW242" s="14" t="s">
        <v>4</v>
      </c>
      <c r="AX242" s="14" t="s">
        <v>80</v>
      </c>
      <c r="AY242" s="246" t="s">
        <v>140</v>
      </c>
    </row>
    <row r="243" s="2" customFormat="1" ht="16.5" customHeight="1">
      <c r="A243" s="41"/>
      <c r="B243" s="42"/>
      <c r="C243" s="258" t="s">
        <v>383</v>
      </c>
      <c r="D243" s="258" t="s">
        <v>236</v>
      </c>
      <c r="E243" s="259" t="s">
        <v>432</v>
      </c>
      <c r="F243" s="260" t="s">
        <v>433</v>
      </c>
      <c r="G243" s="261" t="s">
        <v>172</v>
      </c>
      <c r="H243" s="262">
        <v>2.04</v>
      </c>
      <c r="I243" s="263"/>
      <c r="J243" s="264">
        <f>ROUND(I243*H243,2)</f>
        <v>0</v>
      </c>
      <c r="K243" s="260" t="s">
        <v>146</v>
      </c>
      <c r="L243" s="265"/>
      <c r="M243" s="266" t="s">
        <v>19</v>
      </c>
      <c r="N243" s="267" t="s">
        <v>43</v>
      </c>
      <c r="O243" s="87"/>
      <c r="P243" s="216">
        <f>O243*H243</f>
        <v>0</v>
      </c>
      <c r="Q243" s="216">
        <v>0.065670000000000006</v>
      </c>
      <c r="R243" s="216">
        <f>Q243*H243</f>
        <v>0.13396680000000003</v>
      </c>
      <c r="S243" s="216">
        <v>0</v>
      </c>
      <c r="T243" s="21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8" t="s">
        <v>198</v>
      </c>
      <c r="AT243" s="218" t="s">
        <v>236</v>
      </c>
      <c r="AU243" s="218" t="s">
        <v>82</v>
      </c>
      <c r="AY243" s="20" t="s">
        <v>140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20" t="s">
        <v>80</v>
      </c>
      <c r="BK243" s="219">
        <f>ROUND(I243*H243,2)</f>
        <v>0</v>
      </c>
      <c r="BL243" s="20" t="s">
        <v>147</v>
      </c>
      <c r="BM243" s="218" t="s">
        <v>1547</v>
      </c>
    </row>
    <row r="244" s="14" customFormat="1">
      <c r="A244" s="14"/>
      <c r="B244" s="236"/>
      <c r="C244" s="237"/>
      <c r="D244" s="227" t="s">
        <v>155</v>
      </c>
      <c r="E244" s="237"/>
      <c r="F244" s="239" t="s">
        <v>435</v>
      </c>
      <c r="G244" s="237"/>
      <c r="H244" s="240">
        <v>2.04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6" t="s">
        <v>155</v>
      </c>
      <c r="AU244" s="246" t="s">
        <v>82</v>
      </c>
      <c r="AV244" s="14" t="s">
        <v>82</v>
      </c>
      <c r="AW244" s="14" t="s">
        <v>4</v>
      </c>
      <c r="AX244" s="14" t="s">
        <v>80</v>
      </c>
      <c r="AY244" s="246" t="s">
        <v>140</v>
      </c>
    </row>
    <row r="245" s="2" customFormat="1" ht="24.15" customHeight="1">
      <c r="A245" s="41"/>
      <c r="B245" s="42"/>
      <c r="C245" s="207" t="s">
        <v>387</v>
      </c>
      <c r="D245" s="207" t="s">
        <v>142</v>
      </c>
      <c r="E245" s="208" t="s">
        <v>437</v>
      </c>
      <c r="F245" s="209" t="s">
        <v>438</v>
      </c>
      <c r="G245" s="210" t="s">
        <v>172</v>
      </c>
      <c r="H245" s="211">
        <v>24</v>
      </c>
      <c r="I245" s="212"/>
      <c r="J245" s="213">
        <f>ROUND(I245*H245,2)</f>
        <v>0</v>
      </c>
      <c r="K245" s="209" t="s">
        <v>146</v>
      </c>
      <c r="L245" s="47"/>
      <c r="M245" s="214" t="s">
        <v>19</v>
      </c>
      <c r="N245" s="215" t="s">
        <v>43</v>
      </c>
      <c r="O245" s="87"/>
      <c r="P245" s="216">
        <f>O245*H245</f>
        <v>0</v>
      </c>
      <c r="Q245" s="216">
        <v>0.1295</v>
      </c>
      <c r="R245" s="216">
        <f>Q245*H245</f>
        <v>3.1080000000000001</v>
      </c>
      <c r="S245" s="216">
        <v>0</v>
      </c>
      <c r="T245" s="21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147</v>
      </c>
      <c r="AT245" s="218" t="s">
        <v>142</v>
      </c>
      <c r="AU245" s="218" t="s">
        <v>82</v>
      </c>
      <c r="AY245" s="20" t="s">
        <v>140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20" t="s">
        <v>80</v>
      </c>
      <c r="BK245" s="219">
        <f>ROUND(I245*H245,2)</f>
        <v>0</v>
      </c>
      <c r="BL245" s="20" t="s">
        <v>147</v>
      </c>
      <c r="BM245" s="218" t="s">
        <v>1548</v>
      </c>
    </row>
    <row r="246" s="2" customFormat="1">
      <c r="A246" s="41"/>
      <c r="B246" s="42"/>
      <c r="C246" s="43"/>
      <c r="D246" s="220" t="s">
        <v>149</v>
      </c>
      <c r="E246" s="43"/>
      <c r="F246" s="221" t="s">
        <v>440</v>
      </c>
      <c r="G246" s="43"/>
      <c r="H246" s="43"/>
      <c r="I246" s="222"/>
      <c r="J246" s="43"/>
      <c r="K246" s="43"/>
      <c r="L246" s="47"/>
      <c r="M246" s="223"/>
      <c r="N246" s="224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149</v>
      </c>
      <c r="AU246" s="20" t="s">
        <v>82</v>
      </c>
    </row>
    <row r="247" s="13" customFormat="1">
      <c r="A247" s="13"/>
      <c r="B247" s="225"/>
      <c r="C247" s="226"/>
      <c r="D247" s="227" t="s">
        <v>155</v>
      </c>
      <c r="E247" s="228" t="s">
        <v>19</v>
      </c>
      <c r="F247" s="229" t="s">
        <v>441</v>
      </c>
      <c r="G247" s="226"/>
      <c r="H247" s="228" t="s">
        <v>19</v>
      </c>
      <c r="I247" s="230"/>
      <c r="J247" s="226"/>
      <c r="K247" s="226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155</v>
      </c>
      <c r="AU247" s="235" t="s">
        <v>82</v>
      </c>
      <c r="AV247" s="13" t="s">
        <v>80</v>
      </c>
      <c r="AW247" s="13" t="s">
        <v>33</v>
      </c>
      <c r="AX247" s="13" t="s">
        <v>72</v>
      </c>
      <c r="AY247" s="235" t="s">
        <v>140</v>
      </c>
    </row>
    <row r="248" s="14" customFormat="1">
      <c r="A248" s="14"/>
      <c r="B248" s="236"/>
      <c r="C248" s="237"/>
      <c r="D248" s="227" t="s">
        <v>155</v>
      </c>
      <c r="E248" s="238" t="s">
        <v>19</v>
      </c>
      <c r="F248" s="239" t="s">
        <v>1549</v>
      </c>
      <c r="G248" s="237"/>
      <c r="H248" s="240">
        <v>24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6" t="s">
        <v>155</v>
      </c>
      <c r="AU248" s="246" t="s">
        <v>82</v>
      </c>
      <c r="AV248" s="14" t="s">
        <v>82</v>
      </c>
      <c r="AW248" s="14" t="s">
        <v>33</v>
      </c>
      <c r="AX248" s="14" t="s">
        <v>80</v>
      </c>
      <c r="AY248" s="246" t="s">
        <v>140</v>
      </c>
    </row>
    <row r="249" s="2" customFormat="1" ht="16.5" customHeight="1">
      <c r="A249" s="41"/>
      <c r="B249" s="42"/>
      <c r="C249" s="258" t="s">
        <v>391</v>
      </c>
      <c r="D249" s="258" t="s">
        <v>236</v>
      </c>
      <c r="E249" s="259" t="s">
        <v>444</v>
      </c>
      <c r="F249" s="260" t="s">
        <v>445</v>
      </c>
      <c r="G249" s="261" t="s">
        <v>172</v>
      </c>
      <c r="H249" s="262">
        <v>24.48</v>
      </c>
      <c r="I249" s="263"/>
      <c r="J249" s="264">
        <f>ROUND(I249*H249,2)</f>
        <v>0</v>
      </c>
      <c r="K249" s="260" t="s">
        <v>146</v>
      </c>
      <c r="L249" s="265"/>
      <c r="M249" s="266" t="s">
        <v>19</v>
      </c>
      <c r="N249" s="267" t="s">
        <v>43</v>
      </c>
      <c r="O249" s="87"/>
      <c r="P249" s="216">
        <f>O249*H249</f>
        <v>0</v>
      </c>
      <c r="Q249" s="216">
        <v>0.044999999999999998</v>
      </c>
      <c r="R249" s="216">
        <f>Q249*H249</f>
        <v>1.1015999999999999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198</v>
      </c>
      <c r="AT249" s="218" t="s">
        <v>236</v>
      </c>
      <c r="AU249" s="218" t="s">
        <v>82</v>
      </c>
      <c r="AY249" s="20" t="s">
        <v>140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20" t="s">
        <v>80</v>
      </c>
      <c r="BK249" s="219">
        <f>ROUND(I249*H249,2)</f>
        <v>0</v>
      </c>
      <c r="BL249" s="20" t="s">
        <v>147</v>
      </c>
      <c r="BM249" s="218" t="s">
        <v>1550</v>
      </c>
    </row>
    <row r="250" s="14" customFormat="1">
      <c r="A250" s="14"/>
      <c r="B250" s="236"/>
      <c r="C250" s="237"/>
      <c r="D250" s="227" t="s">
        <v>155</v>
      </c>
      <c r="E250" s="237"/>
      <c r="F250" s="239" t="s">
        <v>1551</v>
      </c>
      <c r="G250" s="237"/>
      <c r="H250" s="240">
        <v>24.48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6" t="s">
        <v>155</v>
      </c>
      <c r="AU250" s="246" t="s">
        <v>82</v>
      </c>
      <c r="AV250" s="14" t="s">
        <v>82</v>
      </c>
      <c r="AW250" s="14" t="s">
        <v>4</v>
      </c>
      <c r="AX250" s="14" t="s">
        <v>80</v>
      </c>
      <c r="AY250" s="246" t="s">
        <v>140</v>
      </c>
    </row>
    <row r="251" s="2" customFormat="1" ht="24.15" customHeight="1">
      <c r="A251" s="41"/>
      <c r="B251" s="42"/>
      <c r="C251" s="207" t="s">
        <v>396</v>
      </c>
      <c r="D251" s="207" t="s">
        <v>142</v>
      </c>
      <c r="E251" s="208" t="s">
        <v>449</v>
      </c>
      <c r="F251" s="209" t="s">
        <v>450</v>
      </c>
      <c r="G251" s="210" t="s">
        <v>172</v>
      </c>
      <c r="H251" s="211">
        <v>5.7000000000000002</v>
      </c>
      <c r="I251" s="212"/>
      <c r="J251" s="213">
        <f>ROUND(I251*H251,2)</f>
        <v>0</v>
      </c>
      <c r="K251" s="209" t="s">
        <v>146</v>
      </c>
      <c r="L251" s="47"/>
      <c r="M251" s="214" t="s">
        <v>19</v>
      </c>
      <c r="N251" s="215" t="s">
        <v>43</v>
      </c>
      <c r="O251" s="87"/>
      <c r="P251" s="216">
        <f>O251*H251</f>
        <v>0</v>
      </c>
      <c r="Q251" s="216">
        <v>0.00017000000000000001</v>
      </c>
      <c r="R251" s="216">
        <f>Q251*H251</f>
        <v>0.00096900000000000013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147</v>
      </c>
      <c r="AT251" s="218" t="s">
        <v>142</v>
      </c>
      <c r="AU251" s="218" t="s">
        <v>82</v>
      </c>
      <c r="AY251" s="20" t="s">
        <v>140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80</v>
      </c>
      <c r="BK251" s="219">
        <f>ROUND(I251*H251,2)</f>
        <v>0</v>
      </c>
      <c r="BL251" s="20" t="s">
        <v>147</v>
      </c>
      <c r="BM251" s="218" t="s">
        <v>1552</v>
      </c>
    </row>
    <row r="252" s="2" customFormat="1">
      <c r="A252" s="41"/>
      <c r="B252" s="42"/>
      <c r="C252" s="43"/>
      <c r="D252" s="220" t="s">
        <v>149</v>
      </c>
      <c r="E252" s="43"/>
      <c r="F252" s="221" t="s">
        <v>452</v>
      </c>
      <c r="G252" s="43"/>
      <c r="H252" s="43"/>
      <c r="I252" s="222"/>
      <c r="J252" s="43"/>
      <c r="K252" s="43"/>
      <c r="L252" s="47"/>
      <c r="M252" s="223"/>
      <c r="N252" s="22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149</v>
      </c>
      <c r="AU252" s="20" t="s">
        <v>82</v>
      </c>
    </row>
    <row r="253" s="2" customFormat="1" ht="16.5" customHeight="1">
      <c r="A253" s="41"/>
      <c r="B253" s="42"/>
      <c r="C253" s="207" t="s">
        <v>400</v>
      </c>
      <c r="D253" s="207" t="s">
        <v>142</v>
      </c>
      <c r="E253" s="208" t="s">
        <v>454</v>
      </c>
      <c r="F253" s="209" t="s">
        <v>455</v>
      </c>
      <c r="G253" s="210" t="s">
        <v>145</v>
      </c>
      <c r="H253" s="211">
        <v>70.900000000000006</v>
      </c>
      <c r="I253" s="212"/>
      <c r="J253" s="213">
        <f>ROUND(I253*H253,2)</f>
        <v>0</v>
      </c>
      <c r="K253" s="209" t="s">
        <v>146</v>
      </c>
      <c r="L253" s="47"/>
      <c r="M253" s="214" t="s">
        <v>19</v>
      </c>
      <c r="N253" s="215" t="s">
        <v>43</v>
      </c>
      <c r="O253" s="87"/>
      <c r="P253" s="216">
        <f>O253*H253</f>
        <v>0</v>
      </c>
      <c r="Q253" s="216">
        <v>0.00046999999999999999</v>
      </c>
      <c r="R253" s="216">
        <f>Q253*H253</f>
        <v>0.033322999999999998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147</v>
      </c>
      <c r="AT253" s="218" t="s">
        <v>142</v>
      </c>
      <c r="AU253" s="218" t="s">
        <v>82</v>
      </c>
      <c r="AY253" s="20" t="s">
        <v>140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80</v>
      </c>
      <c r="BK253" s="219">
        <f>ROUND(I253*H253,2)</f>
        <v>0</v>
      </c>
      <c r="BL253" s="20" t="s">
        <v>147</v>
      </c>
      <c r="BM253" s="218" t="s">
        <v>1553</v>
      </c>
    </row>
    <row r="254" s="2" customFormat="1">
      <c r="A254" s="41"/>
      <c r="B254" s="42"/>
      <c r="C254" s="43"/>
      <c r="D254" s="220" t="s">
        <v>149</v>
      </c>
      <c r="E254" s="43"/>
      <c r="F254" s="221" t="s">
        <v>457</v>
      </c>
      <c r="G254" s="43"/>
      <c r="H254" s="43"/>
      <c r="I254" s="222"/>
      <c r="J254" s="43"/>
      <c r="K254" s="43"/>
      <c r="L254" s="47"/>
      <c r="M254" s="223"/>
      <c r="N254" s="22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149</v>
      </c>
      <c r="AU254" s="20" t="s">
        <v>82</v>
      </c>
    </row>
    <row r="255" s="13" customFormat="1">
      <c r="A255" s="13"/>
      <c r="B255" s="225"/>
      <c r="C255" s="226"/>
      <c r="D255" s="227" t="s">
        <v>155</v>
      </c>
      <c r="E255" s="228" t="s">
        <v>19</v>
      </c>
      <c r="F255" s="229" t="s">
        <v>188</v>
      </c>
      <c r="G255" s="226"/>
      <c r="H255" s="228" t="s">
        <v>19</v>
      </c>
      <c r="I255" s="230"/>
      <c r="J255" s="226"/>
      <c r="K255" s="226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155</v>
      </c>
      <c r="AU255" s="235" t="s">
        <v>82</v>
      </c>
      <c r="AV255" s="13" t="s">
        <v>80</v>
      </c>
      <c r="AW255" s="13" t="s">
        <v>33</v>
      </c>
      <c r="AX255" s="13" t="s">
        <v>72</v>
      </c>
      <c r="AY255" s="235" t="s">
        <v>140</v>
      </c>
    </row>
    <row r="256" s="14" customFormat="1">
      <c r="A256" s="14"/>
      <c r="B256" s="236"/>
      <c r="C256" s="237"/>
      <c r="D256" s="227" t="s">
        <v>155</v>
      </c>
      <c r="E256" s="238" t="s">
        <v>19</v>
      </c>
      <c r="F256" s="239" t="s">
        <v>1518</v>
      </c>
      <c r="G256" s="237"/>
      <c r="H256" s="240">
        <v>27.600000000000001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6" t="s">
        <v>155</v>
      </c>
      <c r="AU256" s="246" t="s">
        <v>82</v>
      </c>
      <c r="AV256" s="14" t="s">
        <v>82</v>
      </c>
      <c r="AW256" s="14" t="s">
        <v>33</v>
      </c>
      <c r="AX256" s="14" t="s">
        <v>72</v>
      </c>
      <c r="AY256" s="246" t="s">
        <v>140</v>
      </c>
    </row>
    <row r="257" s="13" customFormat="1">
      <c r="A257" s="13"/>
      <c r="B257" s="225"/>
      <c r="C257" s="226"/>
      <c r="D257" s="227" t="s">
        <v>155</v>
      </c>
      <c r="E257" s="228" t="s">
        <v>19</v>
      </c>
      <c r="F257" s="229" t="s">
        <v>190</v>
      </c>
      <c r="G257" s="226"/>
      <c r="H257" s="228" t="s">
        <v>19</v>
      </c>
      <c r="I257" s="230"/>
      <c r="J257" s="226"/>
      <c r="K257" s="226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155</v>
      </c>
      <c r="AU257" s="235" t="s">
        <v>82</v>
      </c>
      <c r="AV257" s="13" t="s">
        <v>80</v>
      </c>
      <c r="AW257" s="13" t="s">
        <v>33</v>
      </c>
      <c r="AX257" s="13" t="s">
        <v>72</v>
      </c>
      <c r="AY257" s="235" t="s">
        <v>140</v>
      </c>
    </row>
    <row r="258" s="14" customFormat="1">
      <c r="A258" s="14"/>
      <c r="B258" s="236"/>
      <c r="C258" s="237"/>
      <c r="D258" s="227" t="s">
        <v>155</v>
      </c>
      <c r="E258" s="238" t="s">
        <v>19</v>
      </c>
      <c r="F258" s="239" t="s">
        <v>1519</v>
      </c>
      <c r="G258" s="237"/>
      <c r="H258" s="240">
        <v>43.299999999999997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6" t="s">
        <v>155</v>
      </c>
      <c r="AU258" s="246" t="s">
        <v>82</v>
      </c>
      <c r="AV258" s="14" t="s">
        <v>82</v>
      </c>
      <c r="AW258" s="14" t="s">
        <v>33</v>
      </c>
      <c r="AX258" s="14" t="s">
        <v>72</v>
      </c>
      <c r="AY258" s="246" t="s">
        <v>140</v>
      </c>
    </row>
    <row r="259" s="15" customFormat="1">
      <c r="A259" s="15"/>
      <c r="B259" s="247"/>
      <c r="C259" s="248"/>
      <c r="D259" s="227" t="s">
        <v>155</v>
      </c>
      <c r="E259" s="249" t="s">
        <v>19</v>
      </c>
      <c r="F259" s="250" t="s">
        <v>197</v>
      </c>
      <c r="G259" s="248"/>
      <c r="H259" s="251">
        <v>70.900000000000006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7" t="s">
        <v>155</v>
      </c>
      <c r="AU259" s="257" t="s">
        <v>82</v>
      </c>
      <c r="AV259" s="15" t="s">
        <v>147</v>
      </c>
      <c r="AW259" s="15" t="s">
        <v>33</v>
      </c>
      <c r="AX259" s="15" t="s">
        <v>80</v>
      </c>
      <c r="AY259" s="257" t="s">
        <v>140</v>
      </c>
    </row>
    <row r="260" s="2" customFormat="1" ht="16.5" customHeight="1">
      <c r="A260" s="41"/>
      <c r="B260" s="42"/>
      <c r="C260" s="207" t="s">
        <v>407</v>
      </c>
      <c r="D260" s="207" t="s">
        <v>142</v>
      </c>
      <c r="E260" s="208" t="s">
        <v>460</v>
      </c>
      <c r="F260" s="209" t="s">
        <v>461</v>
      </c>
      <c r="G260" s="210" t="s">
        <v>172</v>
      </c>
      <c r="H260" s="211">
        <v>5.7000000000000002</v>
      </c>
      <c r="I260" s="212"/>
      <c r="J260" s="213">
        <f>ROUND(I260*H260,2)</f>
        <v>0</v>
      </c>
      <c r="K260" s="209" t="s">
        <v>146</v>
      </c>
      <c r="L260" s="47"/>
      <c r="M260" s="214" t="s">
        <v>19</v>
      </c>
      <c r="N260" s="215" t="s">
        <v>43</v>
      </c>
      <c r="O260" s="87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147</v>
      </c>
      <c r="AT260" s="218" t="s">
        <v>142</v>
      </c>
      <c r="AU260" s="218" t="s">
        <v>82</v>
      </c>
      <c r="AY260" s="20" t="s">
        <v>140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80</v>
      </c>
      <c r="BK260" s="219">
        <f>ROUND(I260*H260,2)</f>
        <v>0</v>
      </c>
      <c r="BL260" s="20" t="s">
        <v>147</v>
      </c>
      <c r="BM260" s="218" t="s">
        <v>1554</v>
      </c>
    </row>
    <row r="261" s="2" customFormat="1">
      <c r="A261" s="41"/>
      <c r="B261" s="42"/>
      <c r="C261" s="43"/>
      <c r="D261" s="220" t="s">
        <v>149</v>
      </c>
      <c r="E261" s="43"/>
      <c r="F261" s="221" t="s">
        <v>463</v>
      </c>
      <c r="G261" s="43"/>
      <c r="H261" s="43"/>
      <c r="I261" s="222"/>
      <c r="J261" s="43"/>
      <c r="K261" s="43"/>
      <c r="L261" s="47"/>
      <c r="M261" s="223"/>
      <c r="N261" s="22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149</v>
      </c>
      <c r="AU261" s="20" t="s">
        <v>82</v>
      </c>
    </row>
    <row r="262" s="14" customFormat="1">
      <c r="A262" s="14"/>
      <c r="B262" s="236"/>
      <c r="C262" s="237"/>
      <c r="D262" s="227" t="s">
        <v>155</v>
      </c>
      <c r="E262" s="238" t="s">
        <v>19</v>
      </c>
      <c r="F262" s="239" t="s">
        <v>998</v>
      </c>
      <c r="G262" s="237"/>
      <c r="H262" s="240">
        <v>5.7000000000000002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6" t="s">
        <v>155</v>
      </c>
      <c r="AU262" s="246" t="s">
        <v>82</v>
      </c>
      <c r="AV262" s="14" t="s">
        <v>82</v>
      </c>
      <c r="AW262" s="14" t="s">
        <v>33</v>
      </c>
      <c r="AX262" s="14" t="s">
        <v>80</v>
      </c>
      <c r="AY262" s="246" t="s">
        <v>140</v>
      </c>
    </row>
    <row r="263" s="2" customFormat="1" ht="16.5" customHeight="1">
      <c r="A263" s="41"/>
      <c r="B263" s="42"/>
      <c r="C263" s="207" t="s">
        <v>412</v>
      </c>
      <c r="D263" s="207" t="s">
        <v>142</v>
      </c>
      <c r="E263" s="208" t="s">
        <v>1555</v>
      </c>
      <c r="F263" s="209" t="s">
        <v>466</v>
      </c>
      <c r="G263" s="210" t="s">
        <v>467</v>
      </c>
      <c r="H263" s="211">
        <v>1</v>
      </c>
      <c r="I263" s="212"/>
      <c r="J263" s="213">
        <f>ROUND(I263*H263,2)</f>
        <v>0</v>
      </c>
      <c r="K263" s="209" t="s">
        <v>19</v>
      </c>
      <c r="L263" s="47"/>
      <c r="M263" s="214" t="s">
        <v>19</v>
      </c>
      <c r="N263" s="215" t="s">
        <v>43</v>
      </c>
      <c r="O263" s="87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147</v>
      </c>
      <c r="AT263" s="218" t="s">
        <v>142</v>
      </c>
      <c r="AU263" s="218" t="s">
        <v>82</v>
      </c>
      <c r="AY263" s="20" t="s">
        <v>140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0" t="s">
        <v>80</v>
      </c>
      <c r="BK263" s="219">
        <f>ROUND(I263*H263,2)</f>
        <v>0</v>
      </c>
      <c r="BL263" s="20" t="s">
        <v>147</v>
      </c>
      <c r="BM263" s="218" t="s">
        <v>1556</v>
      </c>
    </row>
    <row r="264" s="13" customFormat="1">
      <c r="A264" s="13"/>
      <c r="B264" s="225"/>
      <c r="C264" s="226"/>
      <c r="D264" s="227" t="s">
        <v>155</v>
      </c>
      <c r="E264" s="228" t="s">
        <v>19</v>
      </c>
      <c r="F264" s="229" t="s">
        <v>469</v>
      </c>
      <c r="G264" s="226"/>
      <c r="H264" s="228" t="s">
        <v>19</v>
      </c>
      <c r="I264" s="230"/>
      <c r="J264" s="226"/>
      <c r="K264" s="226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155</v>
      </c>
      <c r="AU264" s="235" t="s">
        <v>82</v>
      </c>
      <c r="AV264" s="13" t="s">
        <v>80</v>
      </c>
      <c r="AW264" s="13" t="s">
        <v>33</v>
      </c>
      <c r="AX264" s="13" t="s">
        <v>72</v>
      </c>
      <c r="AY264" s="235" t="s">
        <v>140</v>
      </c>
    </row>
    <row r="265" s="13" customFormat="1">
      <c r="A265" s="13"/>
      <c r="B265" s="225"/>
      <c r="C265" s="226"/>
      <c r="D265" s="227" t="s">
        <v>155</v>
      </c>
      <c r="E265" s="228" t="s">
        <v>19</v>
      </c>
      <c r="F265" s="229" t="s">
        <v>1557</v>
      </c>
      <c r="G265" s="226"/>
      <c r="H265" s="228" t="s">
        <v>19</v>
      </c>
      <c r="I265" s="230"/>
      <c r="J265" s="226"/>
      <c r="K265" s="226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155</v>
      </c>
      <c r="AU265" s="235" t="s">
        <v>82</v>
      </c>
      <c r="AV265" s="13" t="s">
        <v>80</v>
      </c>
      <c r="AW265" s="13" t="s">
        <v>33</v>
      </c>
      <c r="AX265" s="13" t="s">
        <v>72</v>
      </c>
      <c r="AY265" s="235" t="s">
        <v>140</v>
      </c>
    </row>
    <row r="266" s="14" customFormat="1">
      <c r="A266" s="14"/>
      <c r="B266" s="236"/>
      <c r="C266" s="237"/>
      <c r="D266" s="227" t="s">
        <v>155</v>
      </c>
      <c r="E266" s="238" t="s">
        <v>19</v>
      </c>
      <c r="F266" s="239" t="s">
        <v>80</v>
      </c>
      <c r="G266" s="237"/>
      <c r="H266" s="240">
        <v>1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6" t="s">
        <v>155</v>
      </c>
      <c r="AU266" s="246" t="s">
        <v>82</v>
      </c>
      <c r="AV266" s="14" t="s">
        <v>82</v>
      </c>
      <c r="AW266" s="14" t="s">
        <v>33</v>
      </c>
      <c r="AX266" s="14" t="s">
        <v>80</v>
      </c>
      <c r="AY266" s="246" t="s">
        <v>140</v>
      </c>
    </row>
    <row r="267" s="2" customFormat="1" ht="16.5" customHeight="1">
      <c r="A267" s="41"/>
      <c r="B267" s="42"/>
      <c r="C267" s="258" t="s">
        <v>421</v>
      </c>
      <c r="D267" s="258" t="s">
        <v>236</v>
      </c>
      <c r="E267" s="259" t="s">
        <v>472</v>
      </c>
      <c r="F267" s="260" t="s">
        <v>473</v>
      </c>
      <c r="G267" s="261" t="s">
        <v>380</v>
      </c>
      <c r="H267" s="262">
        <v>1</v>
      </c>
      <c r="I267" s="263"/>
      <c r="J267" s="264">
        <f>ROUND(I267*H267,2)</f>
        <v>0</v>
      </c>
      <c r="K267" s="260" t="s">
        <v>19</v>
      </c>
      <c r="L267" s="265"/>
      <c r="M267" s="266" t="s">
        <v>19</v>
      </c>
      <c r="N267" s="267" t="s">
        <v>43</v>
      </c>
      <c r="O267" s="87"/>
      <c r="P267" s="216">
        <f>O267*H267</f>
        <v>0</v>
      </c>
      <c r="Q267" s="216">
        <v>0</v>
      </c>
      <c r="R267" s="216">
        <f>Q267*H267</f>
        <v>0</v>
      </c>
      <c r="S267" s="216">
        <v>0</v>
      </c>
      <c r="T267" s="21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8" t="s">
        <v>198</v>
      </c>
      <c r="AT267" s="218" t="s">
        <v>236</v>
      </c>
      <c r="AU267" s="218" t="s">
        <v>82</v>
      </c>
      <c r="AY267" s="20" t="s">
        <v>140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20" t="s">
        <v>80</v>
      </c>
      <c r="BK267" s="219">
        <f>ROUND(I267*H267,2)</f>
        <v>0</v>
      </c>
      <c r="BL267" s="20" t="s">
        <v>147</v>
      </c>
      <c r="BM267" s="218" t="s">
        <v>1558</v>
      </c>
    </row>
    <row r="268" s="2" customFormat="1" ht="16.5" customHeight="1">
      <c r="A268" s="41"/>
      <c r="B268" s="42"/>
      <c r="C268" s="258" t="s">
        <v>426</v>
      </c>
      <c r="D268" s="258" t="s">
        <v>236</v>
      </c>
      <c r="E268" s="259" t="s">
        <v>476</v>
      </c>
      <c r="F268" s="260" t="s">
        <v>477</v>
      </c>
      <c r="G268" s="261" t="s">
        <v>380</v>
      </c>
      <c r="H268" s="262">
        <v>1</v>
      </c>
      <c r="I268" s="263"/>
      <c r="J268" s="264">
        <f>ROUND(I268*H268,2)</f>
        <v>0</v>
      </c>
      <c r="K268" s="260" t="s">
        <v>19</v>
      </c>
      <c r="L268" s="265"/>
      <c r="M268" s="266" t="s">
        <v>19</v>
      </c>
      <c r="N268" s="267" t="s">
        <v>43</v>
      </c>
      <c r="O268" s="87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198</v>
      </c>
      <c r="AT268" s="218" t="s">
        <v>236</v>
      </c>
      <c r="AU268" s="218" t="s">
        <v>82</v>
      </c>
      <c r="AY268" s="20" t="s">
        <v>140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80</v>
      </c>
      <c r="BK268" s="219">
        <f>ROUND(I268*H268,2)</f>
        <v>0</v>
      </c>
      <c r="BL268" s="20" t="s">
        <v>147</v>
      </c>
      <c r="BM268" s="218" t="s">
        <v>1559</v>
      </c>
    </row>
    <row r="269" s="2" customFormat="1" ht="16.5" customHeight="1">
      <c r="A269" s="41"/>
      <c r="B269" s="42"/>
      <c r="C269" s="258" t="s">
        <v>431</v>
      </c>
      <c r="D269" s="258" t="s">
        <v>236</v>
      </c>
      <c r="E269" s="259" t="s">
        <v>480</v>
      </c>
      <c r="F269" s="260" t="s">
        <v>481</v>
      </c>
      <c r="G269" s="261" t="s">
        <v>380</v>
      </c>
      <c r="H269" s="262">
        <v>1</v>
      </c>
      <c r="I269" s="263"/>
      <c r="J269" s="264">
        <f>ROUND(I269*H269,2)</f>
        <v>0</v>
      </c>
      <c r="K269" s="260" t="s">
        <v>19</v>
      </c>
      <c r="L269" s="265"/>
      <c r="M269" s="266" t="s">
        <v>19</v>
      </c>
      <c r="N269" s="267" t="s">
        <v>43</v>
      </c>
      <c r="O269" s="87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198</v>
      </c>
      <c r="AT269" s="218" t="s">
        <v>236</v>
      </c>
      <c r="AU269" s="218" t="s">
        <v>82</v>
      </c>
      <c r="AY269" s="20" t="s">
        <v>140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80</v>
      </c>
      <c r="BK269" s="219">
        <f>ROUND(I269*H269,2)</f>
        <v>0</v>
      </c>
      <c r="BL269" s="20" t="s">
        <v>147</v>
      </c>
      <c r="BM269" s="218" t="s">
        <v>1560</v>
      </c>
    </row>
    <row r="270" s="12" customFormat="1" ht="22.8" customHeight="1">
      <c r="A270" s="12"/>
      <c r="B270" s="191"/>
      <c r="C270" s="192"/>
      <c r="D270" s="193" t="s">
        <v>71</v>
      </c>
      <c r="E270" s="205" t="s">
        <v>487</v>
      </c>
      <c r="F270" s="205" t="s">
        <v>488</v>
      </c>
      <c r="G270" s="192"/>
      <c r="H270" s="192"/>
      <c r="I270" s="195"/>
      <c r="J270" s="206">
        <f>BK270</f>
        <v>0</v>
      </c>
      <c r="K270" s="192"/>
      <c r="L270" s="197"/>
      <c r="M270" s="198"/>
      <c r="N270" s="199"/>
      <c r="O270" s="199"/>
      <c r="P270" s="200">
        <f>SUM(P271:P288)</f>
        <v>0</v>
      </c>
      <c r="Q270" s="199"/>
      <c r="R270" s="200">
        <f>SUM(R271:R288)</f>
        <v>0</v>
      </c>
      <c r="S270" s="199"/>
      <c r="T270" s="201">
        <f>SUM(T271:T288)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2" t="s">
        <v>80</v>
      </c>
      <c r="AT270" s="203" t="s">
        <v>71</v>
      </c>
      <c r="AU270" s="203" t="s">
        <v>80</v>
      </c>
      <c r="AY270" s="202" t="s">
        <v>140</v>
      </c>
      <c r="BK270" s="204">
        <f>SUM(BK271:BK288)</f>
        <v>0</v>
      </c>
    </row>
    <row r="271" s="2" customFormat="1" ht="24.15" customHeight="1">
      <c r="A271" s="41"/>
      <c r="B271" s="42"/>
      <c r="C271" s="207" t="s">
        <v>436</v>
      </c>
      <c r="D271" s="207" t="s">
        <v>142</v>
      </c>
      <c r="E271" s="208" t="s">
        <v>490</v>
      </c>
      <c r="F271" s="209" t="s">
        <v>491</v>
      </c>
      <c r="G271" s="210" t="s">
        <v>239</v>
      </c>
      <c r="H271" s="211">
        <v>56.527000000000001</v>
      </c>
      <c r="I271" s="212"/>
      <c r="J271" s="213">
        <f>ROUND(I271*H271,2)</f>
        <v>0</v>
      </c>
      <c r="K271" s="209" t="s">
        <v>146</v>
      </c>
      <c r="L271" s="47"/>
      <c r="M271" s="214" t="s">
        <v>19</v>
      </c>
      <c r="N271" s="215" t="s">
        <v>43</v>
      </c>
      <c r="O271" s="87"/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147</v>
      </c>
      <c r="AT271" s="218" t="s">
        <v>142</v>
      </c>
      <c r="AU271" s="218" t="s">
        <v>82</v>
      </c>
      <c r="AY271" s="20" t="s">
        <v>140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80</v>
      </c>
      <c r="BK271" s="219">
        <f>ROUND(I271*H271,2)</f>
        <v>0</v>
      </c>
      <c r="BL271" s="20" t="s">
        <v>147</v>
      </c>
      <c r="BM271" s="218" t="s">
        <v>1561</v>
      </c>
    </row>
    <row r="272" s="2" customFormat="1">
      <c r="A272" s="41"/>
      <c r="B272" s="42"/>
      <c r="C272" s="43"/>
      <c r="D272" s="220" t="s">
        <v>149</v>
      </c>
      <c r="E272" s="43"/>
      <c r="F272" s="221" t="s">
        <v>493</v>
      </c>
      <c r="G272" s="43"/>
      <c r="H272" s="43"/>
      <c r="I272" s="222"/>
      <c r="J272" s="43"/>
      <c r="K272" s="43"/>
      <c r="L272" s="47"/>
      <c r="M272" s="223"/>
      <c r="N272" s="224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149</v>
      </c>
      <c r="AU272" s="20" t="s">
        <v>82</v>
      </c>
    </row>
    <row r="273" s="2" customFormat="1" ht="24.15" customHeight="1">
      <c r="A273" s="41"/>
      <c r="B273" s="42"/>
      <c r="C273" s="207" t="s">
        <v>443</v>
      </c>
      <c r="D273" s="207" t="s">
        <v>142</v>
      </c>
      <c r="E273" s="208" t="s">
        <v>495</v>
      </c>
      <c r="F273" s="209" t="s">
        <v>496</v>
      </c>
      <c r="G273" s="210" t="s">
        <v>239</v>
      </c>
      <c r="H273" s="211">
        <v>791.37800000000004</v>
      </c>
      <c r="I273" s="212"/>
      <c r="J273" s="213">
        <f>ROUND(I273*H273,2)</f>
        <v>0</v>
      </c>
      <c r="K273" s="209" t="s">
        <v>146</v>
      </c>
      <c r="L273" s="47"/>
      <c r="M273" s="214" t="s">
        <v>19</v>
      </c>
      <c r="N273" s="215" t="s">
        <v>43</v>
      </c>
      <c r="O273" s="87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147</v>
      </c>
      <c r="AT273" s="218" t="s">
        <v>142</v>
      </c>
      <c r="AU273" s="218" t="s">
        <v>82</v>
      </c>
      <c r="AY273" s="20" t="s">
        <v>140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80</v>
      </c>
      <c r="BK273" s="219">
        <f>ROUND(I273*H273,2)</f>
        <v>0</v>
      </c>
      <c r="BL273" s="20" t="s">
        <v>147</v>
      </c>
      <c r="BM273" s="218" t="s">
        <v>1562</v>
      </c>
    </row>
    <row r="274" s="2" customFormat="1">
      <c r="A274" s="41"/>
      <c r="B274" s="42"/>
      <c r="C274" s="43"/>
      <c r="D274" s="220" t="s">
        <v>149</v>
      </c>
      <c r="E274" s="43"/>
      <c r="F274" s="221" t="s">
        <v>498</v>
      </c>
      <c r="G274" s="43"/>
      <c r="H274" s="43"/>
      <c r="I274" s="222"/>
      <c r="J274" s="43"/>
      <c r="K274" s="43"/>
      <c r="L274" s="47"/>
      <c r="M274" s="223"/>
      <c r="N274" s="22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149</v>
      </c>
      <c r="AU274" s="20" t="s">
        <v>82</v>
      </c>
    </row>
    <row r="275" s="14" customFormat="1">
      <c r="A275" s="14"/>
      <c r="B275" s="236"/>
      <c r="C275" s="237"/>
      <c r="D275" s="227" t="s">
        <v>155</v>
      </c>
      <c r="E275" s="238" t="s">
        <v>19</v>
      </c>
      <c r="F275" s="239" t="s">
        <v>1563</v>
      </c>
      <c r="G275" s="237"/>
      <c r="H275" s="240">
        <v>791.37800000000004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6" t="s">
        <v>155</v>
      </c>
      <c r="AU275" s="246" t="s">
        <v>82</v>
      </c>
      <c r="AV275" s="14" t="s">
        <v>82</v>
      </c>
      <c r="AW275" s="14" t="s">
        <v>33</v>
      </c>
      <c r="AX275" s="14" t="s">
        <v>80</v>
      </c>
      <c r="AY275" s="246" t="s">
        <v>140</v>
      </c>
    </row>
    <row r="276" s="2" customFormat="1" ht="16.5" customHeight="1">
      <c r="A276" s="41"/>
      <c r="B276" s="42"/>
      <c r="C276" s="207" t="s">
        <v>448</v>
      </c>
      <c r="D276" s="207" t="s">
        <v>142</v>
      </c>
      <c r="E276" s="208" t="s">
        <v>501</v>
      </c>
      <c r="F276" s="209" t="s">
        <v>502</v>
      </c>
      <c r="G276" s="210" t="s">
        <v>239</v>
      </c>
      <c r="H276" s="211">
        <v>56.527000000000001</v>
      </c>
      <c r="I276" s="212"/>
      <c r="J276" s="213">
        <f>ROUND(I276*H276,2)</f>
        <v>0</v>
      </c>
      <c r="K276" s="209" t="s">
        <v>146</v>
      </c>
      <c r="L276" s="47"/>
      <c r="M276" s="214" t="s">
        <v>19</v>
      </c>
      <c r="N276" s="215" t="s">
        <v>43</v>
      </c>
      <c r="O276" s="87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147</v>
      </c>
      <c r="AT276" s="218" t="s">
        <v>142</v>
      </c>
      <c r="AU276" s="218" t="s">
        <v>82</v>
      </c>
      <c r="AY276" s="20" t="s">
        <v>140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80</v>
      </c>
      <c r="BK276" s="219">
        <f>ROUND(I276*H276,2)</f>
        <v>0</v>
      </c>
      <c r="BL276" s="20" t="s">
        <v>147</v>
      </c>
      <c r="BM276" s="218" t="s">
        <v>1564</v>
      </c>
    </row>
    <row r="277" s="2" customFormat="1">
      <c r="A277" s="41"/>
      <c r="B277" s="42"/>
      <c r="C277" s="43"/>
      <c r="D277" s="220" t="s">
        <v>149</v>
      </c>
      <c r="E277" s="43"/>
      <c r="F277" s="221" t="s">
        <v>504</v>
      </c>
      <c r="G277" s="43"/>
      <c r="H277" s="43"/>
      <c r="I277" s="222"/>
      <c r="J277" s="43"/>
      <c r="K277" s="43"/>
      <c r="L277" s="47"/>
      <c r="M277" s="223"/>
      <c r="N277" s="224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149</v>
      </c>
      <c r="AU277" s="20" t="s">
        <v>82</v>
      </c>
    </row>
    <row r="278" s="2" customFormat="1" ht="24.15" customHeight="1">
      <c r="A278" s="41"/>
      <c r="B278" s="42"/>
      <c r="C278" s="207" t="s">
        <v>453</v>
      </c>
      <c r="D278" s="207" t="s">
        <v>142</v>
      </c>
      <c r="E278" s="208" t="s">
        <v>506</v>
      </c>
      <c r="F278" s="209" t="s">
        <v>507</v>
      </c>
      <c r="G278" s="210" t="s">
        <v>239</v>
      </c>
      <c r="H278" s="211">
        <v>43.436</v>
      </c>
      <c r="I278" s="212"/>
      <c r="J278" s="213">
        <f>ROUND(I278*H278,2)</f>
        <v>0</v>
      </c>
      <c r="K278" s="209" t="s">
        <v>146</v>
      </c>
      <c r="L278" s="47"/>
      <c r="M278" s="214" t="s">
        <v>19</v>
      </c>
      <c r="N278" s="215" t="s">
        <v>43</v>
      </c>
      <c r="O278" s="87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147</v>
      </c>
      <c r="AT278" s="218" t="s">
        <v>142</v>
      </c>
      <c r="AU278" s="218" t="s">
        <v>82</v>
      </c>
      <c r="AY278" s="20" t="s">
        <v>140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80</v>
      </c>
      <c r="BK278" s="219">
        <f>ROUND(I278*H278,2)</f>
        <v>0</v>
      </c>
      <c r="BL278" s="20" t="s">
        <v>147</v>
      </c>
      <c r="BM278" s="218" t="s">
        <v>1565</v>
      </c>
    </row>
    <row r="279" s="2" customFormat="1">
      <c r="A279" s="41"/>
      <c r="B279" s="42"/>
      <c r="C279" s="43"/>
      <c r="D279" s="220" t="s">
        <v>149</v>
      </c>
      <c r="E279" s="43"/>
      <c r="F279" s="221" t="s">
        <v>509</v>
      </c>
      <c r="G279" s="43"/>
      <c r="H279" s="43"/>
      <c r="I279" s="222"/>
      <c r="J279" s="43"/>
      <c r="K279" s="43"/>
      <c r="L279" s="47"/>
      <c r="M279" s="223"/>
      <c r="N279" s="224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149</v>
      </c>
      <c r="AU279" s="20" t="s">
        <v>82</v>
      </c>
    </row>
    <row r="280" s="14" customFormat="1">
      <c r="A280" s="14"/>
      <c r="B280" s="236"/>
      <c r="C280" s="237"/>
      <c r="D280" s="227" t="s">
        <v>155</v>
      </c>
      <c r="E280" s="238" t="s">
        <v>19</v>
      </c>
      <c r="F280" s="239" t="s">
        <v>1566</v>
      </c>
      <c r="G280" s="237"/>
      <c r="H280" s="240">
        <v>37.347000000000001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6" t="s">
        <v>155</v>
      </c>
      <c r="AU280" s="246" t="s">
        <v>82</v>
      </c>
      <c r="AV280" s="14" t="s">
        <v>82</v>
      </c>
      <c r="AW280" s="14" t="s">
        <v>33</v>
      </c>
      <c r="AX280" s="14" t="s">
        <v>72</v>
      </c>
      <c r="AY280" s="246" t="s">
        <v>140</v>
      </c>
    </row>
    <row r="281" s="14" customFormat="1">
      <c r="A281" s="14"/>
      <c r="B281" s="236"/>
      <c r="C281" s="237"/>
      <c r="D281" s="227" t="s">
        <v>155</v>
      </c>
      <c r="E281" s="238" t="s">
        <v>19</v>
      </c>
      <c r="F281" s="239" t="s">
        <v>1567</v>
      </c>
      <c r="G281" s="237"/>
      <c r="H281" s="240">
        <v>6.0890000000000004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6" t="s">
        <v>155</v>
      </c>
      <c r="AU281" s="246" t="s">
        <v>82</v>
      </c>
      <c r="AV281" s="14" t="s">
        <v>82</v>
      </c>
      <c r="AW281" s="14" t="s">
        <v>33</v>
      </c>
      <c r="AX281" s="14" t="s">
        <v>72</v>
      </c>
      <c r="AY281" s="246" t="s">
        <v>140</v>
      </c>
    </row>
    <row r="282" s="15" customFormat="1">
      <c r="A282" s="15"/>
      <c r="B282" s="247"/>
      <c r="C282" s="248"/>
      <c r="D282" s="227" t="s">
        <v>155</v>
      </c>
      <c r="E282" s="249" t="s">
        <v>19</v>
      </c>
      <c r="F282" s="250" t="s">
        <v>197</v>
      </c>
      <c r="G282" s="248"/>
      <c r="H282" s="251">
        <v>43.436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7" t="s">
        <v>155</v>
      </c>
      <c r="AU282" s="257" t="s">
        <v>82</v>
      </c>
      <c r="AV282" s="15" t="s">
        <v>147</v>
      </c>
      <c r="AW282" s="15" t="s">
        <v>33</v>
      </c>
      <c r="AX282" s="15" t="s">
        <v>80</v>
      </c>
      <c r="AY282" s="257" t="s">
        <v>140</v>
      </c>
    </row>
    <row r="283" s="2" customFormat="1" ht="24.15" customHeight="1">
      <c r="A283" s="41"/>
      <c r="B283" s="42"/>
      <c r="C283" s="207" t="s">
        <v>459</v>
      </c>
      <c r="D283" s="207" t="s">
        <v>142</v>
      </c>
      <c r="E283" s="208" t="s">
        <v>512</v>
      </c>
      <c r="F283" s="209" t="s">
        <v>245</v>
      </c>
      <c r="G283" s="210" t="s">
        <v>239</v>
      </c>
      <c r="H283" s="211">
        <v>12.238</v>
      </c>
      <c r="I283" s="212"/>
      <c r="J283" s="213">
        <f>ROUND(I283*H283,2)</f>
        <v>0</v>
      </c>
      <c r="K283" s="209" t="s">
        <v>146</v>
      </c>
      <c r="L283" s="47"/>
      <c r="M283" s="214" t="s">
        <v>19</v>
      </c>
      <c r="N283" s="215" t="s">
        <v>43</v>
      </c>
      <c r="O283" s="87"/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8" t="s">
        <v>147</v>
      </c>
      <c r="AT283" s="218" t="s">
        <v>142</v>
      </c>
      <c r="AU283" s="218" t="s">
        <v>82</v>
      </c>
      <c r="AY283" s="20" t="s">
        <v>140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20" t="s">
        <v>80</v>
      </c>
      <c r="BK283" s="219">
        <f>ROUND(I283*H283,2)</f>
        <v>0</v>
      </c>
      <c r="BL283" s="20" t="s">
        <v>147</v>
      </c>
      <c r="BM283" s="218" t="s">
        <v>1568</v>
      </c>
    </row>
    <row r="284" s="2" customFormat="1">
      <c r="A284" s="41"/>
      <c r="B284" s="42"/>
      <c r="C284" s="43"/>
      <c r="D284" s="220" t="s">
        <v>149</v>
      </c>
      <c r="E284" s="43"/>
      <c r="F284" s="221" t="s">
        <v>514</v>
      </c>
      <c r="G284" s="43"/>
      <c r="H284" s="43"/>
      <c r="I284" s="222"/>
      <c r="J284" s="43"/>
      <c r="K284" s="43"/>
      <c r="L284" s="47"/>
      <c r="M284" s="223"/>
      <c r="N284" s="22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149</v>
      </c>
      <c r="AU284" s="20" t="s">
        <v>82</v>
      </c>
    </row>
    <row r="285" s="14" customFormat="1">
      <c r="A285" s="14"/>
      <c r="B285" s="236"/>
      <c r="C285" s="237"/>
      <c r="D285" s="227" t="s">
        <v>155</v>
      </c>
      <c r="E285" s="238" t="s">
        <v>19</v>
      </c>
      <c r="F285" s="239" t="s">
        <v>1569</v>
      </c>
      <c r="G285" s="237"/>
      <c r="H285" s="240">
        <v>12.238</v>
      </c>
      <c r="I285" s="241"/>
      <c r="J285" s="237"/>
      <c r="K285" s="237"/>
      <c r="L285" s="242"/>
      <c r="M285" s="243"/>
      <c r="N285" s="244"/>
      <c r="O285" s="244"/>
      <c r="P285" s="244"/>
      <c r="Q285" s="244"/>
      <c r="R285" s="244"/>
      <c r="S285" s="244"/>
      <c r="T285" s="24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6" t="s">
        <v>155</v>
      </c>
      <c r="AU285" s="246" t="s">
        <v>82</v>
      </c>
      <c r="AV285" s="14" t="s">
        <v>82</v>
      </c>
      <c r="AW285" s="14" t="s">
        <v>33</v>
      </c>
      <c r="AX285" s="14" t="s">
        <v>80</v>
      </c>
      <c r="AY285" s="246" t="s">
        <v>140</v>
      </c>
    </row>
    <row r="286" s="2" customFormat="1" ht="24.15" customHeight="1">
      <c r="A286" s="41"/>
      <c r="B286" s="42"/>
      <c r="C286" s="207" t="s">
        <v>164</v>
      </c>
      <c r="D286" s="207" t="s">
        <v>142</v>
      </c>
      <c r="E286" s="208" t="s">
        <v>517</v>
      </c>
      <c r="F286" s="209" t="s">
        <v>518</v>
      </c>
      <c r="G286" s="210" t="s">
        <v>239</v>
      </c>
      <c r="H286" s="211">
        <v>0.85299999999999998</v>
      </c>
      <c r="I286" s="212"/>
      <c r="J286" s="213">
        <f>ROUND(I286*H286,2)</f>
        <v>0</v>
      </c>
      <c r="K286" s="209" t="s">
        <v>146</v>
      </c>
      <c r="L286" s="47"/>
      <c r="M286" s="214" t="s">
        <v>19</v>
      </c>
      <c r="N286" s="215" t="s">
        <v>43</v>
      </c>
      <c r="O286" s="87"/>
      <c r="P286" s="216">
        <f>O286*H286</f>
        <v>0</v>
      </c>
      <c r="Q286" s="216">
        <v>0</v>
      </c>
      <c r="R286" s="216">
        <f>Q286*H286</f>
        <v>0</v>
      </c>
      <c r="S286" s="216">
        <v>0</v>
      </c>
      <c r="T286" s="21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8" t="s">
        <v>147</v>
      </c>
      <c r="AT286" s="218" t="s">
        <v>142</v>
      </c>
      <c r="AU286" s="218" t="s">
        <v>82</v>
      </c>
      <c r="AY286" s="20" t="s">
        <v>140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20" t="s">
        <v>80</v>
      </c>
      <c r="BK286" s="219">
        <f>ROUND(I286*H286,2)</f>
        <v>0</v>
      </c>
      <c r="BL286" s="20" t="s">
        <v>147</v>
      </c>
      <c r="BM286" s="218" t="s">
        <v>1570</v>
      </c>
    </row>
    <row r="287" s="2" customFormat="1">
      <c r="A287" s="41"/>
      <c r="B287" s="42"/>
      <c r="C287" s="43"/>
      <c r="D287" s="220" t="s">
        <v>149</v>
      </c>
      <c r="E287" s="43"/>
      <c r="F287" s="221" t="s">
        <v>520</v>
      </c>
      <c r="G287" s="43"/>
      <c r="H287" s="43"/>
      <c r="I287" s="222"/>
      <c r="J287" s="43"/>
      <c r="K287" s="43"/>
      <c r="L287" s="47"/>
      <c r="M287" s="223"/>
      <c r="N287" s="224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149</v>
      </c>
      <c r="AU287" s="20" t="s">
        <v>82</v>
      </c>
    </row>
    <row r="288" s="14" customFormat="1">
      <c r="A288" s="14"/>
      <c r="B288" s="236"/>
      <c r="C288" s="237"/>
      <c r="D288" s="227" t="s">
        <v>155</v>
      </c>
      <c r="E288" s="238" t="s">
        <v>19</v>
      </c>
      <c r="F288" s="239" t="s">
        <v>1571</v>
      </c>
      <c r="G288" s="237"/>
      <c r="H288" s="240">
        <v>0.85299999999999998</v>
      </c>
      <c r="I288" s="241"/>
      <c r="J288" s="237"/>
      <c r="K288" s="237"/>
      <c r="L288" s="242"/>
      <c r="M288" s="243"/>
      <c r="N288" s="244"/>
      <c r="O288" s="244"/>
      <c r="P288" s="244"/>
      <c r="Q288" s="244"/>
      <c r="R288" s="244"/>
      <c r="S288" s="244"/>
      <c r="T288" s="24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6" t="s">
        <v>155</v>
      </c>
      <c r="AU288" s="246" t="s">
        <v>82</v>
      </c>
      <c r="AV288" s="14" t="s">
        <v>82</v>
      </c>
      <c r="AW288" s="14" t="s">
        <v>33</v>
      </c>
      <c r="AX288" s="14" t="s">
        <v>80</v>
      </c>
      <c r="AY288" s="246" t="s">
        <v>140</v>
      </c>
    </row>
    <row r="289" s="12" customFormat="1" ht="22.8" customHeight="1">
      <c r="A289" s="12"/>
      <c r="B289" s="191"/>
      <c r="C289" s="192"/>
      <c r="D289" s="193" t="s">
        <v>71</v>
      </c>
      <c r="E289" s="205" t="s">
        <v>522</v>
      </c>
      <c r="F289" s="205" t="s">
        <v>523</v>
      </c>
      <c r="G289" s="192"/>
      <c r="H289" s="192"/>
      <c r="I289" s="195"/>
      <c r="J289" s="206">
        <f>BK289</f>
        <v>0</v>
      </c>
      <c r="K289" s="192"/>
      <c r="L289" s="197"/>
      <c r="M289" s="198"/>
      <c r="N289" s="199"/>
      <c r="O289" s="199"/>
      <c r="P289" s="200">
        <f>SUM(P290:P291)</f>
        <v>0</v>
      </c>
      <c r="Q289" s="199"/>
      <c r="R289" s="200">
        <f>SUM(R290:R291)</f>
        <v>0</v>
      </c>
      <c r="S289" s="199"/>
      <c r="T289" s="201">
        <f>SUM(T290:T291)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2" t="s">
        <v>80</v>
      </c>
      <c r="AT289" s="203" t="s">
        <v>71</v>
      </c>
      <c r="AU289" s="203" t="s">
        <v>80</v>
      </c>
      <c r="AY289" s="202" t="s">
        <v>140</v>
      </c>
      <c r="BK289" s="204">
        <f>SUM(BK290:BK291)</f>
        <v>0</v>
      </c>
    </row>
    <row r="290" s="2" customFormat="1" ht="24.15" customHeight="1">
      <c r="A290" s="41"/>
      <c r="B290" s="42"/>
      <c r="C290" s="207" t="s">
        <v>471</v>
      </c>
      <c r="D290" s="207" t="s">
        <v>142</v>
      </c>
      <c r="E290" s="208" t="s">
        <v>525</v>
      </c>
      <c r="F290" s="209" t="s">
        <v>526</v>
      </c>
      <c r="G290" s="210" t="s">
        <v>239</v>
      </c>
      <c r="H290" s="211">
        <v>105.068</v>
      </c>
      <c r="I290" s="212"/>
      <c r="J290" s="213">
        <f>ROUND(I290*H290,2)</f>
        <v>0</v>
      </c>
      <c r="K290" s="209" t="s">
        <v>146</v>
      </c>
      <c r="L290" s="47"/>
      <c r="M290" s="214" t="s">
        <v>19</v>
      </c>
      <c r="N290" s="215" t="s">
        <v>43</v>
      </c>
      <c r="O290" s="87"/>
      <c r="P290" s="216">
        <f>O290*H290</f>
        <v>0</v>
      </c>
      <c r="Q290" s="216">
        <v>0</v>
      </c>
      <c r="R290" s="216">
        <f>Q290*H290</f>
        <v>0</v>
      </c>
      <c r="S290" s="216">
        <v>0</v>
      </c>
      <c r="T290" s="21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8" t="s">
        <v>147</v>
      </c>
      <c r="AT290" s="218" t="s">
        <v>142</v>
      </c>
      <c r="AU290" s="218" t="s">
        <v>82</v>
      </c>
      <c r="AY290" s="20" t="s">
        <v>140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20" t="s">
        <v>80</v>
      </c>
      <c r="BK290" s="219">
        <f>ROUND(I290*H290,2)</f>
        <v>0</v>
      </c>
      <c r="BL290" s="20" t="s">
        <v>147</v>
      </c>
      <c r="BM290" s="218" t="s">
        <v>1572</v>
      </c>
    </row>
    <row r="291" s="2" customFormat="1">
      <c r="A291" s="41"/>
      <c r="B291" s="42"/>
      <c r="C291" s="43"/>
      <c r="D291" s="220" t="s">
        <v>149</v>
      </c>
      <c r="E291" s="43"/>
      <c r="F291" s="221" t="s">
        <v>528</v>
      </c>
      <c r="G291" s="43"/>
      <c r="H291" s="43"/>
      <c r="I291" s="222"/>
      <c r="J291" s="43"/>
      <c r="K291" s="43"/>
      <c r="L291" s="47"/>
      <c r="M291" s="223"/>
      <c r="N291" s="22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149</v>
      </c>
      <c r="AU291" s="20" t="s">
        <v>82</v>
      </c>
    </row>
    <row r="292" s="12" customFormat="1" ht="25.92" customHeight="1">
      <c r="A292" s="12"/>
      <c r="B292" s="191"/>
      <c r="C292" s="192"/>
      <c r="D292" s="193" t="s">
        <v>71</v>
      </c>
      <c r="E292" s="194" t="s">
        <v>529</v>
      </c>
      <c r="F292" s="194" t="s">
        <v>530</v>
      </c>
      <c r="G292" s="192"/>
      <c r="H292" s="192"/>
      <c r="I292" s="195"/>
      <c r="J292" s="196">
        <f>BK292</f>
        <v>0</v>
      </c>
      <c r="K292" s="192"/>
      <c r="L292" s="197"/>
      <c r="M292" s="198"/>
      <c r="N292" s="199"/>
      <c r="O292" s="199"/>
      <c r="P292" s="200">
        <f>P293+P301+P309</f>
        <v>0</v>
      </c>
      <c r="Q292" s="199"/>
      <c r="R292" s="200">
        <f>R293+R301+R309</f>
        <v>0</v>
      </c>
      <c r="S292" s="199"/>
      <c r="T292" s="201">
        <f>T293+T301+T309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2" t="s">
        <v>169</v>
      </c>
      <c r="AT292" s="203" t="s">
        <v>71</v>
      </c>
      <c r="AU292" s="203" t="s">
        <v>72</v>
      </c>
      <c r="AY292" s="202" t="s">
        <v>140</v>
      </c>
      <c r="BK292" s="204">
        <f>BK293+BK301+BK309</f>
        <v>0</v>
      </c>
    </row>
    <row r="293" s="12" customFormat="1" ht="22.8" customHeight="1">
      <c r="A293" s="12"/>
      <c r="B293" s="191"/>
      <c r="C293" s="192"/>
      <c r="D293" s="193" t="s">
        <v>71</v>
      </c>
      <c r="E293" s="205" t="s">
        <v>531</v>
      </c>
      <c r="F293" s="205" t="s">
        <v>532</v>
      </c>
      <c r="G293" s="192"/>
      <c r="H293" s="192"/>
      <c r="I293" s="195"/>
      <c r="J293" s="206">
        <f>BK293</f>
        <v>0</v>
      </c>
      <c r="K293" s="192"/>
      <c r="L293" s="197"/>
      <c r="M293" s="198"/>
      <c r="N293" s="199"/>
      <c r="O293" s="199"/>
      <c r="P293" s="200">
        <f>SUM(P294:P300)</f>
        <v>0</v>
      </c>
      <c r="Q293" s="199"/>
      <c r="R293" s="200">
        <f>SUM(R294:R300)</f>
        <v>0</v>
      </c>
      <c r="S293" s="199"/>
      <c r="T293" s="201">
        <f>SUM(T294:T300)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02" t="s">
        <v>169</v>
      </c>
      <c r="AT293" s="203" t="s">
        <v>71</v>
      </c>
      <c r="AU293" s="203" t="s">
        <v>80</v>
      </c>
      <c r="AY293" s="202" t="s">
        <v>140</v>
      </c>
      <c r="BK293" s="204">
        <f>SUM(BK294:BK300)</f>
        <v>0</v>
      </c>
    </row>
    <row r="294" s="2" customFormat="1" ht="16.5" customHeight="1">
      <c r="A294" s="41"/>
      <c r="B294" s="42"/>
      <c r="C294" s="207" t="s">
        <v>475</v>
      </c>
      <c r="D294" s="207" t="s">
        <v>142</v>
      </c>
      <c r="E294" s="208" t="s">
        <v>534</v>
      </c>
      <c r="F294" s="209" t="s">
        <v>535</v>
      </c>
      <c r="G294" s="210" t="s">
        <v>536</v>
      </c>
      <c r="H294" s="211">
        <v>10</v>
      </c>
      <c r="I294" s="212"/>
      <c r="J294" s="213">
        <f>ROUND(I294*H294,2)</f>
        <v>0</v>
      </c>
      <c r="K294" s="209" t="s">
        <v>19</v>
      </c>
      <c r="L294" s="47"/>
      <c r="M294" s="214" t="s">
        <v>19</v>
      </c>
      <c r="N294" s="215" t="s">
        <v>43</v>
      </c>
      <c r="O294" s="87"/>
      <c r="P294" s="216">
        <f>O294*H294</f>
        <v>0</v>
      </c>
      <c r="Q294" s="216">
        <v>0</v>
      </c>
      <c r="R294" s="216">
        <f>Q294*H294</f>
        <v>0</v>
      </c>
      <c r="S294" s="216">
        <v>0</v>
      </c>
      <c r="T294" s="21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8" t="s">
        <v>537</v>
      </c>
      <c r="AT294" s="218" t="s">
        <v>142</v>
      </c>
      <c r="AU294" s="218" t="s">
        <v>82</v>
      </c>
      <c r="AY294" s="20" t="s">
        <v>140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20" t="s">
        <v>80</v>
      </c>
      <c r="BK294" s="219">
        <f>ROUND(I294*H294,2)</f>
        <v>0</v>
      </c>
      <c r="BL294" s="20" t="s">
        <v>537</v>
      </c>
      <c r="BM294" s="218" t="s">
        <v>1573</v>
      </c>
    </row>
    <row r="295" s="13" customFormat="1">
      <c r="A295" s="13"/>
      <c r="B295" s="225"/>
      <c r="C295" s="226"/>
      <c r="D295" s="227" t="s">
        <v>155</v>
      </c>
      <c r="E295" s="228" t="s">
        <v>19</v>
      </c>
      <c r="F295" s="229" t="s">
        <v>539</v>
      </c>
      <c r="G295" s="226"/>
      <c r="H295" s="228" t="s">
        <v>19</v>
      </c>
      <c r="I295" s="230"/>
      <c r="J295" s="226"/>
      <c r="K295" s="226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155</v>
      </c>
      <c r="AU295" s="235" t="s">
        <v>82</v>
      </c>
      <c r="AV295" s="13" t="s">
        <v>80</v>
      </c>
      <c r="AW295" s="13" t="s">
        <v>33</v>
      </c>
      <c r="AX295" s="13" t="s">
        <v>72</v>
      </c>
      <c r="AY295" s="235" t="s">
        <v>140</v>
      </c>
    </row>
    <row r="296" s="14" customFormat="1">
      <c r="A296" s="14"/>
      <c r="B296" s="236"/>
      <c r="C296" s="237"/>
      <c r="D296" s="227" t="s">
        <v>155</v>
      </c>
      <c r="E296" s="238" t="s">
        <v>19</v>
      </c>
      <c r="F296" s="239" t="s">
        <v>211</v>
      </c>
      <c r="G296" s="237"/>
      <c r="H296" s="240">
        <v>10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6" t="s">
        <v>155</v>
      </c>
      <c r="AU296" s="246" t="s">
        <v>82</v>
      </c>
      <c r="AV296" s="14" t="s">
        <v>82</v>
      </c>
      <c r="AW296" s="14" t="s">
        <v>33</v>
      </c>
      <c r="AX296" s="14" t="s">
        <v>80</v>
      </c>
      <c r="AY296" s="246" t="s">
        <v>140</v>
      </c>
    </row>
    <row r="297" s="2" customFormat="1" ht="16.5" customHeight="1">
      <c r="A297" s="41"/>
      <c r="B297" s="42"/>
      <c r="C297" s="207" t="s">
        <v>479</v>
      </c>
      <c r="D297" s="207" t="s">
        <v>142</v>
      </c>
      <c r="E297" s="208" t="s">
        <v>541</v>
      </c>
      <c r="F297" s="209" t="s">
        <v>542</v>
      </c>
      <c r="G297" s="210" t="s">
        <v>536</v>
      </c>
      <c r="H297" s="211">
        <v>10</v>
      </c>
      <c r="I297" s="212"/>
      <c r="J297" s="213">
        <f>ROUND(I297*H297,2)</f>
        <v>0</v>
      </c>
      <c r="K297" s="209" t="s">
        <v>19</v>
      </c>
      <c r="L297" s="47"/>
      <c r="M297" s="214" t="s">
        <v>19</v>
      </c>
      <c r="N297" s="215" t="s">
        <v>43</v>
      </c>
      <c r="O297" s="87"/>
      <c r="P297" s="216">
        <f>O297*H297</f>
        <v>0</v>
      </c>
      <c r="Q297" s="216">
        <v>0</v>
      </c>
      <c r="R297" s="216">
        <f>Q297*H297</f>
        <v>0</v>
      </c>
      <c r="S297" s="216">
        <v>0</v>
      </c>
      <c r="T297" s="217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8" t="s">
        <v>537</v>
      </c>
      <c r="AT297" s="218" t="s">
        <v>142</v>
      </c>
      <c r="AU297" s="218" t="s">
        <v>82</v>
      </c>
      <c r="AY297" s="20" t="s">
        <v>140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20" t="s">
        <v>80</v>
      </c>
      <c r="BK297" s="219">
        <f>ROUND(I297*H297,2)</f>
        <v>0</v>
      </c>
      <c r="BL297" s="20" t="s">
        <v>537</v>
      </c>
      <c r="BM297" s="218" t="s">
        <v>1574</v>
      </c>
    </row>
    <row r="298" s="2" customFormat="1" ht="16.5" customHeight="1">
      <c r="A298" s="41"/>
      <c r="B298" s="42"/>
      <c r="C298" s="207" t="s">
        <v>483</v>
      </c>
      <c r="D298" s="207" t="s">
        <v>142</v>
      </c>
      <c r="E298" s="208" t="s">
        <v>545</v>
      </c>
      <c r="F298" s="209" t="s">
        <v>546</v>
      </c>
      <c r="G298" s="210" t="s">
        <v>536</v>
      </c>
      <c r="H298" s="211">
        <v>10</v>
      </c>
      <c r="I298" s="212"/>
      <c r="J298" s="213">
        <f>ROUND(I298*H298,2)</f>
        <v>0</v>
      </c>
      <c r="K298" s="209" t="s">
        <v>19</v>
      </c>
      <c r="L298" s="47"/>
      <c r="M298" s="214" t="s">
        <v>19</v>
      </c>
      <c r="N298" s="215" t="s">
        <v>43</v>
      </c>
      <c r="O298" s="87"/>
      <c r="P298" s="216">
        <f>O298*H298</f>
        <v>0</v>
      </c>
      <c r="Q298" s="216">
        <v>0</v>
      </c>
      <c r="R298" s="216">
        <f>Q298*H298</f>
        <v>0</v>
      </c>
      <c r="S298" s="216">
        <v>0</v>
      </c>
      <c r="T298" s="217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8" t="s">
        <v>537</v>
      </c>
      <c r="AT298" s="218" t="s">
        <v>142</v>
      </c>
      <c r="AU298" s="218" t="s">
        <v>82</v>
      </c>
      <c r="AY298" s="20" t="s">
        <v>140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20" t="s">
        <v>80</v>
      </c>
      <c r="BK298" s="219">
        <f>ROUND(I298*H298,2)</f>
        <v>0</v>
      </c>
      <c r="BL298" s="20" t="s">
        <v>537</v>
      </c>
      <c r="BM298" s="218" t="s">
        <v>1575</v>
      </c>
    </row>
    <row r="299" s="13" customFormat="1">
      <c r="A299" s="13"/>
      <c r="B299" s="225"/>
      <c r="C299" s="226"/>
      <c r="D299" s="227" t="s">
        <v>155</v>
      </c>
      <c r="E299" s="228" t="s">
        <v>19</v>
      </c>
      <c r="F299" s="229" t="s">
        <v>548</v>
      </c>
      <c r="G299" s="226"/>
      <c r="H299" s="228" t="s">
        <v>19</v>
      </c>
      <c r="I299" s="230"/>
      <c r="J299" s="226"/>
      <c r="K299" s="226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155</v>
      </c>
      <c r="AU299" s="235" t="s">
        <v>82</v>
      </c>
      <c r="AV299" s="13" t="s">
        <v>80</v>
      </c>
      <c r="AW299" s="13" t="s">
        <v>33</v>
      </c>
      <c r="AX299" s="13" t="s">
        <v>72</v>
      </c>
      <c r="AY299" s="235" t="s">
        <v>140</v>
      </c>
    </row>
    <row r="300" s="14" customFormat="1">
      <c r="A300" s="14"/>
      <c r="B300" s="236"/>
      <c r="C300" s="237"/>
      <c r="D300" s="227" t="s">
        <v>155</v>
      </c>
      <c r="E300" s="238" t="s">
        <v>19</v>
      </c>
      <c r="F300" s="239" t="s">
        <v>211</v>
      </c>
      <c r="G300" s="237"/>
      <c r="H300" s="240">
        <v>10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6" t="s">
        <v>155</v>
      </c>
      <c r="AU300" s="246" t="s">
        <v>82</v>
      </c>
      <c r="AV300" s="14" t="s">
        <v>82</v>
      </c>
      <c r="AW300" s="14" t="s">
        <v>33</v>
      </c>
      <c r="AX300" s="14" t="s">
        <v>80</v>
      </c>
      <c r="AY300" s="246" t="s">
        <v>140</v>
      </c>
    </row>
    <row r="301" s="12" customFormat="1" ht="22.8" customHeight="1">
      <c r="A301" s="12"/>
      <c r="B301" s="191"/>
      <c r="C301" s="192"/>
      <c r="D301" s="193" t="s">
        <v>71</v>
      </c>
      <c r="E301" s="205" t="s">
        <v>549</v>
      </c>
      <c r="F301" s="205" t="s">
        <v>550</v>
      </c>
      <c r="G301" s="192"/>
      <c r="H301" s="192"/>
      <c r="I301" s="195"/>
      <c r="J301" s="206">
        <f>BK301</f>
        <v>0</v>
      </c>
      <c r="K301" s="192"/>
      <c r="L301" s="197"/>
      <c r="M301" s="198"/>
      <c r="N301" s="199"/>
      <c r="O301" s="199"/>
      <c r="P301" s="200">
        <f>SUM(P302:P308)</f>
        <v>0</v>
      </c>
      <c r="Q301" s="199"/>
      <c r="R301" s="200">
        <f>SUM(R302:R308)</f>
        <v>0</v>
      </c>
      <c r="S301" s="199"/>
      <c r="T301" s="201">
        <f>SUM(T302:T308)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2" t="s">
        <v>169</v>
      </c>
      <c r="AT301" s="203" t="s">
        <v>71</v>
      </c>
      <c r="AU301" s="203" t="s">
        <v>80</v>
      </c>
      <c r="AY301" s="202" t="s">
        <v>140</v>
      </c>
      <c r="BK301" s="204">
        <f>SUM(BK302:BK308)</f>
        <v>0</v>
      </c>
    </row>
    <row r="302" s="2" customFormat="1" ht="16.5" customHeight="1">
      <c r="A302" s="41"/>
      <c r="B302" s="42"/>
      <c r="C302" s="207" t="s">
        <v>489</v>
      </c>
      <c r="D302" s="207" t="s">
        <v>142</v>
      </c>
      <c r="E302" s="208" t="s">
        <v>552</v>
      </c>
      <c r="F302" s="209" t="s">
        <v>553</v>
      </c>
      <c r="G302" s="210" t="s">
        <v>467</v>
      </c>
      <c r="H302" s="211">
        <v>1</v>
      </c>
      <c r="I302" s="212"/>
      <c r="J302" s="213">
        <f>ROUND(I302*H302,2)</f>
        <v>0</v>
      </c>
      <c r="K302" s="209" t="s">
        <v>19</v>
      </c>
      <c r="L302" s="47"/>
      <c r="M302" s="214" t="s">
        <v>19</v>
      </c>
      <c r="N302" s="215" t="s">
        <v>43</v>
      </c>
      <c r="O302" s="87"/>
      <c r="P302" s="216">
        <f>O302*H302</f>
        <v>0</v>
      </c>
      <c r="Q302" s="216">
        <v>0</v>
      </c>
      <c r="R302" s="216">
        <f>Q302*H302</f>
        <v>0</v>
      </c>
      <c r="S302" s="216">
        <v>0</v>
      </c>
      <c r="T302" s="217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8" t="s">
        <v>537</v>
      </c>
      <c r="AT302" s="218" t="s">
        <v>142</v>
      </c>
      <c r="AU302" s="218" t="s">
        <v>82</v>
      </c>
      <c r="AY302" s="20" t="s">
        <v>140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20" t="s">
        <v>80</v>
      </c>
      <c r="BK302" s="219">
        <f>ROUND(I302*H302,2)</f>
        <v>0</v>
      </c>
      <c r="BL302" s="20" t="s">
        <v>537</v>
      </c>
      <c r="BM302" s="218" t="s">
        <v>1576</v>
      </c>
    </row>
    <row r="303" s="2" customFormat="1" ht="16.5" customHeight="1">
      <c r="A303" s="41"/>
      <c r="B303" s="42"/>
      <c r="C303" s="207" t="s">
        <v>494</v>
      </c>
      <c r="D303" s="207" t="s">
        <v>142</v>
      </c>
      <c r="E303" s="208" t="s">
        <v>556</v>
      </c>
      <c r="F303" s="209" t="s">
        <v>557</v>
      </c>
      <c r="G303" s="210" t="s">
        <v>558</v>
      </c>
      <c r="H303" s="211">
        <v>1</v>
      </c>
      <c r="I303" s="212"/>
      <c r="J303" s="213">
        <f>ROUND(I303*H303,2)</f>
        <v>0</v>
      </c>
      <c r="K303" s="209" t="s">
        <v>19</v>
      </c>
      <c r="L303" s="47"/>
      <c r="M303" s="214" t="s">
        <v>19</v>
      </c>
      <c r="N303" s="215" t="s">
        <v>43</v>
      </c>
      <c r="O303" s="87"/>
      <c r="P303" s="216">
        <f>O303*H303</f>
        <v>0</v>
      </c>
      <c r="Q303" s="216">
        <v>0</v>
      </c>
      <c r="R303" s="216">
        <f>Q303*H303</f>
        <v>0</v>
      </c>
      <c r="S303" s="216">
        <v>0</v>
      </c>
      <c r="T303" s="217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8" t="s">
        <v>537</v>
      </c>
      <c r="AT303" s="218" t="s">
        <v>142</v>
      </c>
      <c r="AU303" s="218" t="s">
        <v>82</v>
      </c>
      <c r="AY303" s="20" t="s">
        <v>140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20" t="s">
        <v>80</v>
      </c>
      <c r="BK303" s="219">
        <f>ROUND(I303*H303,2)</f>
        <v>0</v>
      </c>
      <c r="BL303" s="20" t="s">
        <v>537</v>
      </c>
      <c r="BM303" s="218" t="s">
        <v>1577</v>
      </c>
    </row>
    <row r="304" s="14" customFormat="1">
      <c r="A304" s="14"/>
      <c r="B304" s="236"/>
      <c r="C304" s="237"/>
      <c r="D304" s="227" t="s">
        <v>155</v>
      </c>
      <c r="E304" s="238" t="s">
        <v>19</v>
      </c>
      <c r="F304" s="239" t="s">
        <v>80</v>
      </c>
      <c r="G304" s="237"/>
      <c r="H304" s="240">
        <v>1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6" t="s">
        <v>155</v>
      </c>
      <c r="AU304" s="246" t="s">
        <v>82</v>
      </c>
      <c r="AV304" s="14" t="s">
        <v>82</v>
      </c>
      <c r="AW304" s="14" t="s">
        <v>33</v>
      </c>
      <c r="AX304" s="14" t="s">
        <v>80</v>
      </c>
      <c r="AY304" s="246" t="s">
        <v>140</v>
      </c>
    </row>
    <row r="305" s="2" customFormat="1" ht="16.5" customHeight="1">
      <c r="A305" s="41"/>
      <c r="B305" s="42"/>
      <c r="C305" s="207" t="s">
        <v>500</v>
      </c>
      <c r="D305" s="207" t="s">
        <v>142</v>
      </c>
      <c r="E305" s="208" t="s">
        <v>561</v>
      </c>
      <c r="F305" s="209" t="s">
        <v>562</v>
      </c>
      <c r="G305" s="210" t="s">
        <v>558</v>
      </c>
      <c r="H305" s="211">
        <v>1</v>
      </c>
      <c r="I305" s="212"/>
      <c r="J305" s="213">
        <f>ROUND(I305*H305,2)</f>
        <v>0</v>
      </c>
      <c r="K305" s="209" t="s">
        <v>19</v>
      </c>
      <c r="L305" s="47"/>
      <c r="M305" s="214" t="s">
        <v>19</v>
      </c>
      <c r="N305" s="215" t="s">
        <v>43</v>
      </c>
      <c r="O305" s="87"/>
      <c r="P305" s="216">
        <f>O305*H305</f>
        <v>0</v>
      </c>
      <c r="Q305" s="216">
        <v>0</v>
      </c>
      <c r="R305" s="216">
        <f>Q305*H305</f>
        <v>0</v>
      </c>
      <c r="S305" s="216">
        <v>0</v>
      </c>
      <c r="T305" s="217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8" t="s">
        <v>537</v>
      </c>
      <c r="AT305" s="218" t="s">
        <v>142</v>
      </c>
      <c r="AU305" s="218" t="s">
        <v>82</v>
      </c>
      <c r="AY305" s="20" t="s">
        <v>140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20" t="s">
        <v>80</v>
      </c>
      <c r="BK305" s="219">
        <f>ROUND(I305*H305,2)</f>
        <v>0</v>
      </c>
      <c r="BL305" s="20" t="s">
        <v>537</v>
      </c>
      <c r="BM305" s="218" t="s">
        <v>1578</v>
      </c>
    </row>
    <row r="306" s="13" customFormat="1">
      <c r="A306" s="13"/>
      <c r="B306" s="225"/>
      <c r="C306" s="226"/>
      <c r="D306" s="227" t="s">
        <v>155</v>
      </c>
      <c r="E306" s="228" t="s">
        <v>19</v>
      </c>
      <c r="F306" s="229" t="s">
        <v>564</v>
      </c>
      <c r="G306" s="226"/>
      <c r="H306" s="228" t="s">
        <v>19</v>
      </c>
      <c r="I306" s="230"/>
      <c r="J306" s="226"/>
      <c r="K306" s="226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155</v>
      </c>
      <c r="AU306" s="235" t="s">
        <v>82</v>
      </c>
      <c r="AV306" s="13" t="s">
        <v>80</v>
      </c>
      <c r="AW306" s="13" t="s">
        <v>33</v>
      </c>
      <c r="AX306" s="13" t="s">
        <v>72</v>
      </c>
      <c r="AY306" s="235" t="s">
        <v>140</v>
      </c>
    </row>
    <row r="307" s="14" customFormat="1">
      <c r="A307" s="14"/>
      <c r="B307" s="236"/>
      <c r="C307" s="237"/>
      <c r="D307" s="227" t="s">
        <v>155</v>
      </c>
      <c r="E307" s="238" t="s">
        <v>19</v>
      </c>
      <c r="F307" s="239" t="s">
        <v>80</v>
      </c>
      <c r="G307" s="237"/>
      <c r="H307" s="240">
        <v>1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6" t="s">
        <v>155</v>
      </c>
      <c r="AU307" s="246" t="s">
        <v>82</v>
      </c>
      <c r="AV307" s="14" t="s">
        <v>82</v>
      </c>
      <c r="AW307" s="14" t="s">
        <v>33</v>
      </c>
      <c r="AX307" s="14" t="s">
        <v>80</v>
      </c>
      <c r="AY307" s="246" t="s">
        <v>140</v>
      </c>
    </row>
    <row r="308" s="2" customFormat="1" ht="16.5" customHeight="1">
      <c r="A308" s="41"/>
      <c r="B308" s="42"/>
      <c r="C308" s="207" t="s">
        <v>505</v>
      </c>
      <c r="D308" s="207" t="s">
        <v>142</v>
      </c>
      <c r="E308" s="208" t="s">
        <v>566</v>
      </c>
      <c r="F308" s="209" t="s">
        <v>567</v>
      </c>
      <c r="G308" s="210" t="s">
        <v>380</v>
      </c>
      <c r="H308" s="211">
        <v>1</v>
      </c>
      <c r="I308" s="212"/>
      <c r="J308" s="213">
        <f>ROUND(I308*H308,2)</f>
        <v>0</v>
      </c>
      <c r="K308" s="209" t="s">
        <v>19</v>
      </c>
      <c r="L308" s="47"/>
      <c r="M308" s="214" t="s">
        <v>19</v>
      </c>
      <c r="N308" s="215" t="s">
        <v>43</v>
      </c>
      <c r="O308" s="87"/>
      <c r="P308" s="216">
        <f>O308*H308</f>
        <v>0</v>
      </c>
      <c r="Q308" s="216">
        <v>0</v>
      </c>
      <c r="R308" s="216">
        <f>Q308*H308</f>
        <v>0</v>
      </c>
      <c r="S308" s="216">
        <v>0</v>
      </c>
      <c r="T308" s="21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8" t="s">
        <v>537</v>
      </c>
      <c r="AT308" s="218" t="s">
        <v>142</v>
      </c>
      <c r="AU308" s="218" t="s">
        <v>82</v>
      </c>
      <c r="AY308" s="20" t="s">
        <v>140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20" t="s">
        <v>80</v>
      </c>
      <c r="BK308" s="219">
        <f>ROUND(I308*H308,2)</f>
        <v>0</v>
      </c>
      <c r="BL308" s="20" t="s">
        <v>537</v>
      </c>
      <c r="BM308" s="218" t="s">
        <v>1579</v>
      </c>
    </row>
    <row r="309" s="12" customFormat="1" ht="22.8" customHeight="1">
      <c r="A309" s="12"/>
      <c r="B309" s="191"/>
      <c r="C309" s="192"/>
      <c r="D309" s="193" t="s">
        <v>71</v>
      </c>
      <c r="E309" s="205" t="s">
        <v>569</v>
      </c>
      <c r="F309" s="205" t="s">
        <v>570</v>
      </c>
      <c r="G309" s="192"/>
      <c r="H309" s="192"/>
      <c r="I309" s="195"/>
      <c r="J309" s="206">
        <f>BK309</f>
        <v>0</v>
      </c>
      <c r="K309" s="192"/>
      <c r="L309" s="197"/>
      <c r="M309" s="198"/>
      <c r="N309" s="199"/>
      <c r="O309" s="199"/>
      <c r="P309" s="200">
        <f>P310</f>
        <v>0</v>
      </c>
      <c r="Q309" s="199"/>
      <c r="R309" s="200">
        <f>R310</f>
        <v>0</v>
      </c>
      <c r="S309" s="199"/>
      <c r="T309" s="201">
        <f>T310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2" t="s">
        <v>169</v>
      </c>
      <c r="AT309" s="203" t="s">
        <v>71</v>
      </c>
      <c r="AU309" s="203" t="s">
        <v>80</v>
      </c>
      <c r="AY309" s="202" t="s">
        <v>140</v>
      </c>
      <c r="BK309" s="204">
        <f>BK310</f>
        <v>0</v>
      </c>
    </row>
    <row r="310" s="2" customFormat="1" ht="16.5" customHeight="1">
      <c r="A310" s="41"/>
      <c r="B310" s="42"/>
      <c r="C310" s="207" t="s">
        <v>511</v>
      </c>
      <c r="D310" s="207" t="s">
        <v>142</v>
      </c>
      <c r="E310" s="208" t="s">
        <v>572</v>
      </c>
      <c r="F310" s="209" t="s">
        <v>573</v>
      </c>
      <c r="G310" s="210" t="s">
        <v>467</v>
      </c>
      <c r="H310" s="211">
        <v>2</v>
      </c>
      <c r="I310" s="212"/>
      <c r="J310" s="213">
        <f>ROUND(I310*H310,2)</f>
        <v>0</v>
      </c>
      <c r="K310" s="209" t="s">
        <v>19</v>
      </c>
      <c r="L310" s="47"/>
      <c r="M310" s="268" t="s">
        <v>19</v>
      </c>
      <c r="N310" s="269" t="s">
        <v>43</v>
      </c>
      <c r="O310" s="270"/>
      <c r="P310" s="271">
        <f>O310*H310</f>
        <v>0</v>
      </c>
      <c r="Q310" s="271">
        <v>0</v>
      </c>
      <c r="R310" s="271">
        <f>Q310*H310</f>
        <v>0</v>
      </c>
      <c r="S310" s="271">
        <v>0</v>
      </c>
      <c r="T310" s="272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8" t="s">
        <v>537</v>
      </c>
      <c r="AT310" s="218" t="s">
        <v>142</v>
      </c>
      <c r="AU310" s="218" t="s">
        <v>82</v>
      </c>
      <c r="AY310" s="20" t="s">
        <v>140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20" t="s">
        <v>80</v>
      </c>
      <c r="BK310" s="219">
        <f>ROUND(I310*H310,2)</f>
        <v>0</v>
      </c>
      <c r="BL310" s="20" t="s">
        <v>537</v>
      </c>
      <c r="BM310" s="218" t="s">
        <v>1580</v>
      </c>
    </row>
    <row r="311" s="2" customFormat="1" ht="6.96" customHeight="1">
      <c r="A311" s="41"/>
      <c r="B311" s="62"/>
      <c r="C311" s="63"/>
      <c r="D311" s="63"/>
      <c r="E311" s="63"/>
      <c r="F311" s="63"/>
      <c r="G311" s="63"/>
      <c r="H311" s="63"/>
      <c r="I311" s="63"/>
      <c r="J311" s="63"/>
      <c r="K311" s="63"/>
      <c r="L311" s="47"/>
      <c r="M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</row>
  </sheetData>
  <sheetProtection sheet="1" autoFilter="0" formatColumns="0" formatRows="0" objects="1" scenarios="1" spinCount="100000" saltValue="h6veyqUlyw2EnmIHkYqj12cWcGkrklJQwptc1G1lWm6Lq6A4atesrf6xIK446l0K0Hrc1WaeMZHGjZxHYWR1aw==" hashValue="Q6ObxKB3bVXcqCHKw5WQjDVrx21mStW1svOJPevdvW63p4eIcMUx1Y4MH/kx+SdJrBbDmzV3WAm9BahBcFTQBQ==" algorithmName="SHA-512" password="CC35"/>
  <autoFilter ref="C89:K310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1/113106123"/>
    <hyperlink ref="F96" r:id="rId2" display="https://podminky.urs.cz/item/CS_URS_2024_01/113107122"/>
    <hyperlink ref="F100" r:id="rId3" display="https://podminky.urs.cz/item/CS_URS_2024_01/113107143"/>
    <hyperlink ref="F104" r:id="rId4" display="https://podminky.urs.cz/item/CS_URS_2024_01/113107332"/>
    <hyperlink ref="F106" r:id="rId5" display="https://podminky.urs.cz/item/CS_URS_2024_01/113202111"/>
    <hyperlink ref="F109" r:id="rId6" display="https://podminky.urs.cz/item/CS_URS_2024_01/121151103"/>
    <hyperlink ref="F112" r:id="rId7" display="https://podminky.urs.cz/item/CS_URS_2024_01/122251102"/>
    <hyperlink ref="F126" r:id="rId8" display="https://podminky.urs.cz/item/CS_URS_2024_01/131251102"/>
    <hyperlink ref="F129" r:id="rId9" display="https://podminky.urs.cz/item/CS_URS_2024_01/162751117"/>
    <hyperlink ref="F135" r:id="rId10" display="https://podminky.urs.cz/item/CS_URS_2024_01/162751119"/>
    <hyperlink ref="F138" r:id="rId11" display="https://podminky.urs.cz/item/CS_URS_2024_01/167151101"/>
    <hyperlink ref="F140" r:id="rId12" display="https://podminky.urs.cz/item/CS_URS_2024_01/171151112"/>
    <hyperlink ref="F152" r:id="rId13" display="https://podminky.urs.cz/item/CS_URS_2024_01/171201231"/>
    <hyperlink ref="F155" r:id="rId14" display="https://podminky.urs.cz/item/CS_URS_2024_01/171251201"/>
    <hyperlink ref="F158" r:id="rId15" display="https://podminky.urs.cz/item/CS_URS_2024_01/174111101"/>
    <hyperlink ref="F167" r:id="rId16" display="https://podminky.urs.cz/item/CS_URS_2024_01/181411131"/>
    <hyperlink ref="F172" r:id="rId17" display="https://podminky.urs.cz/item/CS_URS_2024_01/181951112"/>
    <hyperlink ref="F179" r:id="rId18" display="https://podminky.urs.cz/item/CS_URS_2024_01/182303111"/>
    <hyperlink ref="F186" r:id="rId19" display="https://podminky.urs.cz/item/CS_URS_2024_01/271542211"/>
    <hyperlink ref="F189" r:id="rId20" display="https://podminky.urs.cz/item/CS_URS_2024_01/273321411"/>
    <hyperlink ref="F192" r:id="rId21" display="https://podminky.urs.cz/item/CS_URS_2024_01/273362021"/>
    <hyperlink ref="F196" r:id="rId22" display="https://podminky.urs.cz/item/CS_URS_2024_01/564851011"/>
    <hyperlink ref="F200" r:id="rId23" display="https://podminky.urs.cz/item/CS_URS_2024_01/564861011"/>
    <hyperlink ref="F204" r:id="rId24" display="https://podminky.urs.cz/item/CS_URS_2024_01/564871011"/>
    <hyperlink ref="F208" r:id="rId25" display="https://podminky.urs.cz/item/CS_URS_2024_01/565145101"/>
    <hyperlink ref="F212" r:id="rId26" display="https://podminky.urs.cz/item/CS_URS_2024_01/573211108"/>
    <hyperlink ref="F216" r:id="rId27" display="https://podminky.urs.cz/item/CS_URS_2024_01/577134031"/>
    <hyperlink ref="F220" r:id="rId28" display="https://podminky.urs.cz/item/CS_URS_2024_01/596211110"/>
    <hyperlink ref="F226" r:id="rId29" display="https://podminky.urs.cz/item/CS_URS_2024_01/596212210"/>
    <hyperlink ref="F235" r:id="rId30" display="https://podminky.urs.cz/item/CS_URS_2024_01/916131213"/>
    <hyperlink ref="F246" r:id="rId31" display="https://podminky.urs.cz/item/CS_URS_2024_01/916231213"/>
    <hyperlink ref="F252" r:id="rId32" display="https://podminky.urs.cz/item/CS_URS_2024_01/919122122"/>
    <hyperlink ref="F254" r:id="rId33" display="https://podminky.urs.cz/item/CS_URS_2024_01/919726122"/>
    <hyperlink ref="F261" r:id="rId34" display="https://podminky.urs.cz/item/CS_URS_2024_01/919735113"/>
    <hyperlink ref="F272" r:id="rId35" display="https://podminky.urs.cz/item/CS_URS_2024_01/997221571"/>
    <hyperlink ref="F274" r:id="rId36" display="https://podminky.urs.cz/item/CS_URS_2024_01/997221579"/>
    <hyperlink ref="F277" r:id="rId37" display="https://podminky.urs.cz/item/CS_URS_2024_01/997221612"/>
    <hyperlink ref="F279" r:id="rId38" display="https://podminky.urs.cz/item/CS_URS_2024_01/997221861"/>
    <hyperlink ref="F284" r:id="rId39" display="https://podminky.urs.cz/item/CS_URS_2024_01/997221873"/>
    <hyperlink ref="F287" r:id="rId40" display="https://podminky.urs.cz/item/CS_URS_2024_01/997221875"/>
    <hyperlink ref="F291" r:id="rId41" display="https://podminky.urs.cz/item/CS_URS_2024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2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4" customWidth="1"/>
    <col min="2" max="2" width="1.667969" style="284" customWidth="1"/>
    <col min="3" max="4" width="5" style="284" customWidth="1"/>
    <col min="5" max="5" width="11.66016" style="284" customWidth="1"/>
    <col min="6" max="6" width="9.160156" style="284" customWidth="1"/>
    <col min="7" max="7" width="5" style="284" customWidth="1"/>
    <col min="8" max="8" width="77.83203" style="284" customWidth="1"/>
    <col min="9" max="10" width="20" style="284" customWidth="1"/>
    <col min="11" max="11" width="1.667969" style="284" customWidth="1"/>
  </cols>
  <sheetData>
    <row r="1" s="1" customFormat="1" ht="37.5" customHeight="1"/>
    <row r="2" s="1" customFormat="1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="17" customFormat="1" ht="45" customHeight="1">
      <c r="B3" s="288"/>
      <c r="C3" s="289" t="s">
        <v>1581</v>
      </c>
      <c r="D3" s="289"/>
      <c r="E3" s="289"/>
      <c r="F3" s="289"/>
      <c r="G3" s="289"/>
      <c r="H3" s="289"/>
      <c r="I3" s="289"/>
      <c r="J3" s="289"/>
      <c r="K3" s="290"/>
    </row>
    <row r="4" s="1" customFormat="1" ht="25.5" customHeight="1">
      <c r="B4" s="291"/>
      <c r="C4" s="292" t="s">
        <v>1582</v>
      </c>
      <c r="D4" s="292"/>
      <c r="E4" s="292"/>
      <c r="F4" s="292"/>
      <c r="G4" s="292"/>
      <c r="H4" s="292"/>
      <c r="I4" s="292"/>
      <c r="J4" s="292"/>
      <c r="K4" s="293"/>
    </row>
    <row r="5" s="1" customFormat="1" ht="5.25" customHeight="1">
      <c r="B5" s="291"/>
      <c r="C5" s="294"/>
      <c r="D5" s="294"/>
      <c r="E5" s="294"/>
      <c r="F5" s="294"/>
      <c r="G5" s="294"/>
      <c r="H5" s="294"/>
      <c r="I5" s="294"/>
      <c r="J5" s="294"/>
      <c r="K5" s="293"/>
    </row>
    <row r="6" s="1" customFormat="1" ht="15" customHeight="1">
      <c r="B6" s="291"/>
      <c r="C6" s="295" t="s">
        <v>1583</v>
      </c>
      <c r="D6" s="295"/>
      <c r="E6" s="295"/>
      <c r="F6" s="295"/>
      <c r="G6" s="295"/>
      <c r="H6" s="295"/>
      <c r="I6" s="295"/>
      <c r="J6" s="295"/>
      <c r="K6" s="293"/>
    </row>
    <row r="7" s="1" customFormat="1" ht="15" customHeight="1">
      <c r="B7" s="296"/>
      <c r="C7" s="295" t="s">
        <v>1584</v>
      </c>
      <c r="D7" s="295"/>
      <c r="E7" s="295"/>
      <c r="F7" s="295"/>
      <c r="G7" s="295"/>
      <c r="H7" s="295"/>
      <c r="I7" s="295"/>
      <c r="J7" s="295"/>
      <c r="K7" s="293"/>
    </row>
    <row r="8" s="1" customFormat="1" ht="12.75" customHeight="1">
      <c r="B8" s="296"/>
      <c r="C8" s="295"/>
      <c r="D8" s="295"/>
      <c r="E8" s="295"/>
      <c r="F8" s="295"/>
      <c r="G8" s="295"/>
      <c r="H8" s="295"/>
      <c r="I8" s="295"/>
      <c r="J8" s="295"/>
      <c r="K8" s="293"/>
    </row>
    <row r="9" s="1" customFormat="1" ht="15" customHeight="1">
      <c r="B9" s="296"/>
      <c r="C9" s="295" t="s">
        <v>1585</v>
      </c>
      <c r="D9" s="295"/>
      <c r="E9" s="295"/>
      <c r="F9" s="295"/>
      <c r="G9" s="295"/>
      <c r="H9" s="295"/>
      <c r="I9" s="295"/>
      <c r="J9" s="295"/>
      <c r="K9" s="293"/>
    </row>
    <row r="10" s="1" customFormat="1" ht="15" customHeight="1">
      <c r="B10" s="296"/>
      <c r="C10" s="295"/>
      <c r="D10" s="295" t="s">
        <v>1586</v>
      </c>
      <c r="E10" s="295"/>
      <c r="F10" s="295"/>
      <c r="G10" s="295"/>
      <c r="H10" s="295"/>
      <c r="I10" s="295"/>
      <c r="J10" s="295"/>
      <c r="K10" s="293"/>
    </row>
    <row r="11" s="1" customFormat="1" ht="15" customHeight="1">
      <c r="B11" s="296"/>
      <c r="C11" s="297"/>
      <c r="D11" s="295" t="s">
        <v>1587</v>
      </c>
      <c r="E11" s="295"/>
      <c r="F11" s="295"/>
      <c r="G11" s="295"/>
      <c r="H11" s="295"/>
      <c r="I11" s="295"/>
      <c r="J11" s="295"/>
      <c r="K11" s="293"/>
    </row>
    <row r="12" s="1" customFormat="1" ht="15" customHeight="1">
      <c r="B12" s="296"/>
      <c r="C12" s="297"/>
      <c r="D12" s="295"/>
      <c r="E12" s="295"/>
      <c r="F12" s="295"/>
      <c r="G12" s="295"/>
      <c r="H12" s="295"/>
      <c r="I12" s="295"/>
      <c r="J12" s="295"/>
      <c r="K12" s="293"/>
    </row>
    <row r="13" s="1" customFormat="1" ht="15" customHeight="1">
      <c r="B13" s="296"/>
      <c r="C13" s="297"/>
      <c r="D13" s="298" t="s">
        <v>1588</v>
      </c>
      <c r="E13" s="295"/>
      <c r="F13" s="295"/>
      <c r="G13" s="295"/>
      <c r="H13" s="295"/>
      <c r="I13" s="295"/>
      <c r="J13" s="295"/>
      <c r="K13" s="293"/>
    </row>
    <row r="14" s="1" customFormat="1" ht="12.75" customHeight="1">
      <c r="B14" s="296"/>
      <c r="C14" s="297"/>
      <c r="D14" s="297"/>
      <c r="E14" s="297"/>
      <c r="F14" s="297"/>
      <c r="G14" s="297"/>
      <c r="H14" s="297"/>
      <c r="I14" s="297"/>
      <c r="J14" s="297"/>
      <c r="K14" s="293"/>
    </row>
    <row r="15" s="1" customFormat="1" ht="15" customHeight="1">
      <c r="B15" s="296"/>
      <c r="C15" s="297"/>
      <c r="D15" s="295" t="s">
        <v>1589</v>
      </c>
      <c r="E15" s="295"/>
      <c r="F15" s="295"/>
      <c r="G15" s="295"/>
      <c r="H15" s="295"/>
      <c r="I15" s="295"/>
      <c r="J15" s="295"/>
      <c r="K15" s="293"/>
    </row>
    <row r="16" s="1" customFormat="1" ht="15" customHeight="1">
      <c r="B16" s="296"/>
      <c r="C16" s="297"/>
      <c r="D16" s="295" t="s">
        <v>1590</v>
      </c>
      <c r="E16" s="295"/>
      <c r="F16" s="295"/>
      <c r="G16" s="295"/>
      <c r="H16" s="295"/>
      <c r="I16" s="295"/>
      <c r="J16" s="295"/>
      <c r="K16" s="293"/>
    </row>
    <row r="17" s="1" customFormat="1" ht="15" customHeight="1">
      <c r="B17" s="296"/>
      <c r="C17" s="297"/>
      <c r="D17" s="295" t="s">
        <v>1591</v>
      </c>
      <c r="E17" s="295"/>
      <c r="F17" s="295"/>
      <c r="G17" s="295"/>
      <c r="H17" s="295"/>
      <c r="I17" s="295"/>
      <c r="J17" s="295"/>
      <c r="K17" s="293"/>
    </row>
    <row r="18" s="1" customFormat="1" ht="15" customHeight="1">
      <c r="B18" s="296"/>
      <c r="C18" s="297"/>
      <c r="D18" s="297"/>
      <c r="E18" s="299" t="s">
        <v>79</v>
      </c>
      <c r="F18" s="295" t="s">
        <v>1592</v>
      </c>
      <c r="G18" s="295"/>
      <c r="H18" s="295"/>
      <c r="I18" s="295"/>
      <c r="J18" s="295"/>
      <c r="K18" s="293"/>
    </row>
    <row r="19" s="1" customFormat="1" ht="15" customHeight="1">
      <c r="B19" s="296"/>
      <c r="C19" s="297"/>
      <c r="D19" s="297"/>
      <c r="E19" s="299" t="s">
        <v>1593</v>
      </c>
      <c r="F19" s="295" t="s">
        <v>1594</v>
      </c>
      <c r="G19" s="295"/>
      <c r="H19" s="295"/>
      <c r="I19" s="295"/>
      <c r="J19" s="295"/>
      <c r="K19" s="293"/>
    </row>
    <row r="20" s="1" customFormat="1" ht="15" customHeight="1">
      <c r="B20" s="296"/>
      <c r="C20" s="297"/>
      <c r="D20" s="297"/>
      <c r="E20" s="299" t="s">
        <v>1595</v>
      </c>
      <c r="F20" s="295" t="s">
        <v>1596</v>
      </c>
      <c r="G20" s="295"/>
      <c r="H20" s="295"/>
      <c r="I20" s="295"/>
      <c r="J20" s="295"/>
      <c r="K20" s="293"/>
    </row>
    <row r="21" s="1" customFormat="1" ht="15" customHeight="1">
      <c r="B21" s="296"/>
      <c r="C21" s="297"/>
      <c r="D21" s="297"/>
      <c r="E21" s="299" t="s">
        <v>1597</v>
      </c>
      <c r="F21" s="295" t="s">
        <v>1598</v>
      </c>
      <c r="G21" s="295"/>
      <c r="H21" s="295"/>
      <c r="I21" s="295"/>
      <c r="J21" s="295"/>
      <c r="K21" s="293"/>
    </row>
    <row r="22" s="1" customFormat="1" ht="15" customHeight="1">
      <c r="B22" s="296"/>
      <c r="C22" s="297"/>
      <c r="D22" s="297"/>
      <c r="E22" s="299" t="s">
        <v>1599</v>
      </c>
      <c r="F22" s="295" t="s">
        <v>1600</v>
      </c>
      <c r="G22" s="295"/>
      <c r="H22" s="295"/>
      <c r="I22" s="295"/>
      <c r="J22" s="295"/>
      <c r="K22" s="293"/>
    </row>
    <row r="23" s="1" customFormat="1" ht="15" customHeight="1">
      <c r="B23" s="296"/>
      <c r="C23" s="297"/>
      <c r="D23" s="297"/>
      <c r="E23" s="299" t="s">
        <v>1601</v>
      </c>
      <c r="F23" s="295" t="s">
        <v>1602</v>
      </c>
      <c r="G23" s="295"/>
      <c r="H23" s="295"/>
      <c r="I23" s="295"/>
      <c r="J23" s="295"/>
      <c r="K23" s="293"/>
    </row>
    <row r="24" s="1" customFormat="1" ht="12.75" customHeight="1">
      <c r="B24" s="296"/>
      <c r="C24" s="297"/>
      <c r="D24" s="297"/>
      <c r="E24" s="297"/>
      <c r="F24" s="297"/>
      <c r="G24" s="297"/>
      <c r="H24" s="297"/>
      <c r="I24" s="297"/>
      <c r="J24" s="297"/>
      <c r="K24" s="293"/>
    </row>
    <row r="25" s="1" customFormat="1" ht="15" customHeight="1">
      <c r="B25" s="296"/>
      <c r="C25" s="295" t="s">
        <v>1603</v>
      </c>
      <c r="D25" s="295"/>
      <c r="E25" s="295"/>
      <c r="F25" s="295"/>
      <c r="G25" s="295"/>
      <c r="H25" s="295"/>
      <c r="I25" s="295"/>
      <c r="J25" s="295"/>
      <c r="K25" s="293"/>
    </row>
    <row r="26" s="1" customFormat="1" ht="15" customHeight="1">
      <c r="B26" s="296"/>
      <c r="C26" s="295" t="s">
        <v>1604</v>
      </c>
      <c r="D26" s="295"/>
      <c r="E26" s="295"/>
      <c r="F26" s="295"/>
      <c r="G26" s="295"/>
      <c r="H26" s="295"/>
      <c r="I26" s="295"/>
      <c r="J26" s="295"/>
      <c r="K26" s="293"/>
    </row>
    <row r="27" s="1" customFormat="1" ht="15" customHeight="1">
      <c r="B27" s="296"/>
      <c r="C27" s="295"/>
      <c r="D27" s="295" t="s">
        <v>1605</v>
      </c>
      <c r="E27" s="295"/>
      <c r="F27" s="295"/>
      <c r="G27" s="295"/>
      <c r="H27" s="295"/>
      <c r="I27" s="295"/>
      <c r="J27" s="295"/>
      <c r="K27" s="293"/>
    </row>
    <row r="28" s="1" customFormat="1" ht="15" customHeight="1">
      <c r="B28" s="296"/>
      <c r="C28" s="297"/>
      <c r="D28" s="295" t="s">
        <v>1606</v>
      </c>
      <c r="E28" s="295"/>
      <c r="F28" s="295"/>
      <c r="G28" s="295"/>
      <c r="H28" s="295"/>
      <c r="I28" s="295"/>
      <c r="J28" s="295"/>
      <c r="K28" s="293"/>
    </row>
    <row r="29" s="1" customFormat="1" ht="12.75" customHeight="1">
      <c r="B29" s="296"/>
      <c r="C29" s="297"/>
      <c r="D29" s="297"/>
      <c r="E29" s="297"/>
      <c r="F29" s="297"/>
      <c r="G29" s="297"/>
      <c r="H29" s="297"/>
      <c r="I29" s="297"/>
      <c r="J29" s="297"/>
      <c r="K29" s="293"/>
    </row>
    <row r="30" s="1" customFormat="1" ht="15" customHeight="1">
      <c r="B30" s="296"/>
      <c r="C30" s="297"/>
      <c r="D30" s="295" t="s">
        <v>1607</v>
      </c>
      <c r="E30" s="295"/>
      <c r="F30" s="295"/>
      <c r="G30" s="295"/>
      <c r="H30" s="295"/>
      <c r="I30" s="295"/>
      <c r="J30" s="295"/>
      <c r="K30" s="293"/>
    </row>
    <row r="31" s="1" customFormat="1" ht="15" customHeight="1">
      <c r="B31" s="296"/>
      <c r="C31" s="297"/>
      <c r="D31" s="295" t="s">
        <v>1608</v>
      </c>
      <c r="E31" s="295"/>
      <c r="F31" s="295"/>
      <c r="G31" s="295"/>
      <c r="H31" s="295"/>
      <c r="I31" s="295"/>
      <c r="J31" s="295"/>
      <c r="K31" s="293"/>
    </row>
    <row r="32" s="1" customFormat="1" ht="12.75" customHeight="1">
      <c r="B32" s="296"/>
      <c r="C32" s="297"/>
      <c r="D32" s="297"/>
      <c r="E32" s="297"/>
      <c r="F32" s="297"/>
      <c r="G32" s="297"/>
      <c r="H32" s="297"/>
      <c r="I32" s="297"/>
      <c r="J32" s="297"/>
      <c r="K32" s="293"/>
    </row>
    <row r="33" s="1" customFormat="1" ht="15" customHeight="1">
      <c r="B33" s="296"/>
      <c r="C33" s="297"/>
      <c r="D33" s="295" t="s">
        <v>1609</v>
      </c>
      <c r="E33" s="295"/>
      <c r="F33" s="295"/>
      <c r="G33" s="295"/>
      <c r="H33" s="295"/>
      <c r="I33" s="295"/>
      <c r="J33" s="295"/>
      <c r="K33" s="293"/>
    </row>
    <row r="34" s="1" customFormat="1" ht="15" customHeight="1">
      <c r="B34" s="296"/>
      <c r="C34" s="297"/>
      <c r="D34" s="295" t="s">
        <v>1610</v>
      </c>
      <c r="E34" s="295"/>
      <c r="F34" s="295"/>
      <c r="G34" s="295"/>
      <c r="H34" s="295"/>
      <c r="I34" s="295"/>
      <c r="J34" s="295"/>
      <c r="K34" s="293"/>
    </row>
    <row r="35" s="1" customFormat="1" ht="15" customHeight="1">
      <c r="B35" s="296"/>
      <c r="C35" s="297"/>
      <c r="D35" s="295" t="s">
        <v>1611</v>
      </c>
      <c r="E35" s="295"/>
      <c r="F35" s="295"/>
      <c r="G35" s="295"/>
      <c r="H35" s="295"/>
      <c r="I35" s="295"/>
      <c r="J35" s="295"/>
      <c r="K35" s="293"/>
    </row>
    <row r="36" s="1" customFormat="1" ht="15" customHeight="1">
      <c r="B36" s="296"/>
      <c r="C36" s="297"/>
      <c r="D36" s="295"/>
      <c r="E36" s="298" t="s">
        <v>126</v>
      </c>
      <c r="F36" s="295"/>
      <c r="G36" s="295" t="s">
        <v>1612</v>
      </c>
      <c r="H36" s="295"/>
      <c r="I36" s="295"/>
      <c r="J36" s="295"/>
      <c r="K36" s="293"/>
    </row>
    <row r="37" s="1" customFormat="1" ht="30.75" customHeight="1">
      <c r="B37" s="296"/>
      <c r="C37" s="297"/>
      <c r="D37" s="295"/>
      <c r="E37" s="298" t="s">
        <v>1613</v>
      </c>
      <c r="F37" s="295"/>
      <c r="G37" s="295" t="s">
        <v>1614</v>
      </c>
      <c r="H37" s="295"/>
      <c r="I37" s="295"/>
      <c r="J37" s="295"/>
      <c r="K37" s="293"/>
    </row>
    <row r="38" s="1" customFormat="1" ht="15" customHeight="1">
      <c r="B38" s="296"/>
      <c r="C38" s="297"/>
      <c r="D38" s="295"/>
      <c r="E38" s="298" t="s">
        <v>53</v>
      </c>
      <c r="F38" s="295"/>
      <c r="G38" s="295" t="s">
        <v>1615</v>
      </c>
      <c r="H38" s="295"/>
      <c r="I38" s="295"/>
      <c r="J38" s="295"/>
      <c r="K38" s="293"/>
    </row>
    <row r="39" s="1" customFormat="1" ht="15" customHeight="1">
      <c r="B39" s="296"/>
      <c r="C39" s="297"/>
      <c r="D39" s="295"/>
      <c r="E39" s="298" t="s">
        <v>54</v>
      </c>
      <c r="F39" s="295"/>
      <c r="G39" s="295" t="s">
        <v>1616</v>
      </c>
      <c r="H39" s="295"/>
      <c r="I39" s="295"/>
      <c r="J39" s="295"/>
      <c r="K39" s="293"/>
    </row>
    <row r="40" s="1" customFormat="1" ht="15" customHeight="1">
      <c r="B40" s="296"/>
      <c r="C40" s="297"/>
      <c r="D40" s="295"/>
      <c r="E40" s="298" t="s">
        <v>127</v>
      </c>
      <c r="F40" s="295"/>
      <c r="G40" s="295" t="s">
        <v>1617</v>
      </c>
      <c r="H40" s="295"/>
      <c r="I40" s="295"/>
      <c r="J40" s="295"/>
      <c r="K40" s="293"/>
    </row>
    <row r="41" s="1" customFormat="1" ht="15" customHeight="1">
      <c r="B41" s="296"/>
      <c r="C41" s="297"/>
      <c r="D41" s="295"/>
      <c r="E41" s="298" t="s">
        <v>128</v>
      </c>
      <c r="F41" s="295"/>
      <c r="G41" s="295" t="s">
        <v>1618</v>
      </c>
      <c r="H41" s="295"/>
      <c r="I41" s="295"/>
      <c r="J41" s="295"/>
      <c r="K41" s="293"/>
    </row>
    <row r="42" s="1" customFormat="1" ht="15" customHeight="1">
      <c r="B42" s="296"/>
      <c r="C42" s="297"/>
      <c r="D42" s="295"/>
      <c r="E42" s="298" t="s">
        <v>1619</v>
      </c>
      <c r="F42" s="295"/>
      <c r="G42" s="295" t="s">
        <v>1620</v>
      </c>
      <c r="H42" s="295"/>
      <c r="I42" s="295"/>
      <c r="J42" s="295"/>
      <c r="K42" s="293"/>
    </row>
    <row r="43" s="1" customFormat="1" ht="15" customHeight="1">
      <c r="B43" s="296"/>
      <c r="C43" s="297"/>
      <c r="D43" s="295"/>
      <c r="E43" s="298"/>
      <c r="F43" s="295"/>
      <c r="G43" s="295" t="s">
        <v>1621</v>
      </c>
      <c r="H43" s="295"/>
      <c r="I43" s="295"/>
      <c r="J43" s="295"/>
      <c r="K43" s="293"/>
    </row>
    <row r="44" s="1" customFormat="1" ht="15" customHeight="1">
      <c r="B44" s="296"/>
      <c r="C44" s="297"/>
      <c r="D44" s="295"/>
      <c r="E44" s="298" t="s">
        <v>1622</v>
      </c>
      <c r="F44" s="295"/>
      <c r="G44" s="295" t="s">
        <v>1623</v>
      </c>
      <c r="H44" s="295"/>
      <c r="I44" s="295"/>
      <c r="J44" s="295"/>
      <c r="K44" s="293"/>
    </row>
    <row r="45" s="1" customFormat="1" ht="15" customHeight="1">
      <c r="B45" s="296"/>
      <c r="C45" s="297"/>
      <c r="D45" s="295"/>
      <c r="E45" s="298" t="s">
        <v>130</v>
      </c>
      <c r="F45" s="295"/>
      <c r="G45" s="295" t="s">
        <v>1624</v>
      </c>
      <c r="H45" s="295"/>
      <c r="I45" s="295"/>
      <c r="J45" s="295"/>
      <c r="K45" s="293"/>
    </row>
    <row r="46" s="1" customFormat="1" ht="12.75" customHeight="1">
      <c r="B46" s="296"/>
      <c r="C46" s="297"/>
      <c r="D46" s="295"/>
      <c r="E46" s="295"/>
      <c r="F46" s="295"/>
      <c r="G46" s="295"/>
      <c r="H46" s="295"/>
      <c r="I46" s="295"/>
      <c r="J46" s="295"/>
      <c r="K46" s="293"/>
    </row>
    <row r="47" s="1" customFormat="1" ht="15" customHeight="1">
      <c r="B47" s="296"/>
      <c r="C47" s="297"/>
      <c r="D47" s="295" t="s">
        <v>1625</v>
      </c>
      <c r="E47" s="295"/>
      <c r="F47" s="295"/>
      <c r="G47" s="295"/>
      <c r="H47" s="295"/>
      <c r="I47" s="295"/>
      <c r="J47" s="295"/>
      <c r="K47" s="293"/>
    </row>
    <row r="48" s="1" customFormat="1" ht="15" customHeight="1">
      <c r="B48" s="296"/>
      <c r="C48" s="297"/>
      <c r="D48" s="297"/>
      <c r="E48" s="295" t="s">
        <v>1626</v>
      </c>
      <c r="F48" s="295"/>
      <c r="G48" s="295"/>
      <c r="H48" s="295"/>
      <c r="I48" s="295"/>
      <c r="J48" s="295"/>
      <c r="K48" s="293"/>
    </row>
    <row r="49" s="1" customFormat="1" ht="15" customHeight="1">
      <c r="B49" s="296"/>
      <c r="C49" s="297"/>
      <c r="D49" s="297"/>
      <c r="E49" s="295" t="s">
        <v>1627</v>
      </c>
      <c r="F49" s="295"/>
      <c r="G49" s="295"/>
      <c r="H49" s="295"/>
      <c r="I49" s="295"/>
      <c r="J49" s="295"/>
      <c r="K49" s="293"/>
    </row>
    <row r="50" s="1" customFormat="1" ht="15" customHeight="1">
      <c r="B50" s="296"/>
      <c r="C50" s="297"/>
      <c r="D50" s="297"/>
      <c r="E50" s="295" t="s">
        <v>1628</v>
      </c>
      <c r="F50" s="295"/>
      <c r="G50" s="295"/>
      <c r="H50" s="295"/>
      <c r="I50" s="295"/>
      <c r="J50" s="295"/>
      <c r="K50" s="293"/>
    </row>
    <row r="51" s="1" customFormat="1" ht="15" customHeight="1">
      <c r="B51" s="296"/>
      <c r="C51" s="297"/>
      <c r="D51" s="295" t="s">
        <v>1629</v>
      </c>
      <c r="E51" s="295"/>
      <c r="F51" s="295"/>
      <c r="G51" s="295"/>
      <c r="H51" s="295"/>
      <c r="I51" s="295"/>
      <c r="J51" s="295"/>
      <c r="K51" s="293"/>
    </row>
    <row r="52" s="1" customFormat="1" ht="25.5" customHeight="1">
      <c r="B52" s="291"/>
      <c r="C52" s="292" t="s">
        <v>1630</v>
      </c>
      <c r="D52" s="292"/>
      <c r="E52" s="292"/>
      <c r="F52" s="292"/>
      <c r="G52" s="292"/>
      <c r="H52" s="292"/>
      <c r="I52" s="292"/>
      <c r="J52" s="292"/>
      <c r="K52" s="293"/>
    </row>
    <row r="53" s="1" customFormat="1" ht="5.25" customHeight="1">
      <c r="B53" s="291"/>
      <c r="C53" s="294"/>
      <c r="D53" s="294"/>
      <c r="E53" s="294"/>
      <c r="F53" s="294"/>
      <c r="G53" s="294"/>
      <c r="H53" s="294"/>
      <c r="I53" s="294"/>
      <c r="J53" s="294"/>
      <c r="K53" s="293"/>
    </row>
    <row r="54" s="1" customFormat="1" ht="15" customHeight="1">
      <c r="B54" s="291"/>
      <c r="C54" s="295" t="s">
        <v>1631</v>
      </c>
      <c r="D54" s="295"/>
      <c r="E54" s="295"/>
      <c r="F54" s="295"/>
      <c r="G54" s="295"/>
      <c r="H54" s="295"/>
      <c r="I54" s="295"/>
      <c r="J54" s="295"/>
      <c r="K54" s="293"/>
    </row>
    <row r="55" s="1" customFormat="1" ht="15" customHeight="1">
      <c r="B55" s="291"/>
      <c r="C55" s="295" t="s">
        <v>1632</v>
      </c>
      <c r="D55" s="295"/>
      <c r="E55" s="295"/>
      <c r="F55" s="295"/>
      <c r="G55" s="295"/>
      <c r="H55" s="295"/>
      <c r="I55" s="295"/>
      <c r="J55" s="295"/>
      <c r="K55" s="293"/>
    </row>
    <row r="56" s="1" customFormat="1" ht="12.75" customHeight="1">
      <c r="B56" s="291"/>
      <c r="C56" s="295"/>
      <c r="D56" s="295"/>
      <c r="E56" s="295"/>
      <c r="F56" s="295"/>
      <c r="G56" s="295"/>
      <c r="H56" s="295"/>
      <c r="I56" s="295"/>
      <c r="J56" s="295"/>
      <c r="K56" s="293"/>
    </row>
    <row r="57" s="1" customFormat="1" ht="15" customHeight="1">
      <c r="B57" s="291"/>
      <c r="C57" s="295" t="s">
        <v>1633</v>
      </c>
      <c r="D57" s="295"/>
      <c r="E57" s="295"/>
      <c r="F57" s="295"/>
      <c r="G57" s="295"/>
      <c r="H57" s="295"/>
      <c r="I57" s="295"/>
      <c r="J57" s="295"/>
      <c r="K57" s="293"/>
    </row>
    <row r="58" s="1" customFormat="1" ht="15" customHeight="1">
      <c r="B58" s="291"/>
      <c r="C58" s="297"/>
      <c r="D58" s="295" t="s">
        <v>1634</v>
      </c>
      <c r="E58" s="295"/>
      <c r="F58" s="295"/>
      <c r="G58" s="295"/>
      <c r="H58" s="295"/>
      <c r="I58" s="295"/>
      <c r="J58" s="295"/>
      <c r="K58" s="293"/>
    </row>
    <row r="59" s="1" customFormat="1" ht="15" customHeight="1">
      <c r="B59" s="291"/>
      <c r="C59" s="297"/>
      <c r="D59" s="295" t="s">
        <v>1635</v>
      </c>
      <c r="E59" s="295"/>
      <c r="F59" s="295"/>
      <c r="G59" s="295"/>
      <c r="H59" s="295"/>
      <c r="I59" s="295"/>
      <c r="J59" s="295"/>
      <c r="K59" s="293"/>
    </row>
    <row r="60" s="1" customFormat="1" ht="15" customHeight="1">
      <c r="B60" s="291"/>
      <c r="C60" s="297"/>
      <c r="D60" s="295" t="s">
        <v>1636</v>
      </c>
      <c r="E60" s="295"/>
      <c r="F60" s="295"/>
      <c r="G60" s="295"/>
      <c r="H60" s="295"/>
      <c r="I60" s="295"/>
      <c r="J60" s="295"/>
      <c r="K60" s="293"/>
    </row>
    <row r="61" s="1" customFormat="1" ht="15" customHeight="1">
      <c r="B61" s="291"/>
      <c r="C61" s="297"/>
      <c r="D61" s="295" t="s">
        <v>1637</v>
      </c>
      <c r="E61" s="295"/>
      <c r="F61" s="295"/>
      <c r="G61" s="295"/>
      <c r="H61" s="295"/>
      <c r="I61" s="295"/>
      <c r="J61" s="295"/>
      <c r="K61" s="293"/>
    </row>
    <row r="62" s="1" customFormat="1" ht="15" customHeight="1">
      <c r="B62" s="291"/>
      <c r="C62" s="297"/>
      <c r="D62" s="300" t="s">
        <v>1638</v>
      </c>
      <c r="E62" s="300"/>
      <c r="F62" s="300"/>
      <c r="G62" s="300"/>
      <c r="H62" s="300"/>
      <c r="I62" s="300"/>
      <c r="J62" s="300"/>
      <c r="K62" s="293"/>
    </row>
    <row r="63" s="1" customFormat="1" ht="15" customHeight="1">
      <c r="B63" s="291"/>
      <c r="C63" s="297"/>
      <c r="D63" s="295" t="s">
        <v>1639</v>
      </c>
      <c r="E63" s="295"/>
      <c r="F63" s="295"/>
      <c r="G63" s="295"/>
      <c r="H63" s="295"/>
      <c r="I63" s="295"/>
      <c r="J63" s="295"/>
      <c r="K63" s="293"/>
    </row>
    <row r="64" s="1" customFormat="1" ht="12.75" customHeight="1">
      <c r="B64" s="291"/>
      <c r="C64" s="297"/>
      <c r="D64" s="297"/>
      <c r="E64" s="301"/>
      <c r="F64" s="297"/>
      <c r="G64" s="297"/>
      <c r="H64" s="297"/>
      <c r="I64" s="297"/>
      <c r="J64" s="297"/>
      <c r="K64" s="293"/>
    </row>
    <row r="65" s="1" customFormat="1" ht="15" customHeight="1">
      <c r="B65" s="291"/>
      <c r="C65" s="297"/>
      <c r="D65" s="295" t="s">
        <v>1640</v>
      </c>
      <c r="E65" s="295"/>
      <c r="F65" s="295"/>
      <c r="G65" s="295"/>
      <c r="H65" s="295"/>
      <c r="I65" s="295"/>
      <c r="J65" s="295"/>
      <c r="K65" s="293"/>
    </row>
    <row r="66" s="1" customFormat="1" ht="15" customHeight="1">
      <c r="B66" s="291"/>
      <c r="C66" s="297"/>
      <c r="D66" s="300" t="s">
        <v>1641</v>
      </c>
      <c r="E66" s="300"/>
      <c r="F66" s="300"/>
      <c r="G66" s="300"/>
      <c r="H66" s="300"/>
      <c r="I66" s="300"/>
      <c r="J66" s="300"/>
      <c r="K66" s="293"/>
    </row>
    <row r="67" s="1" customFormat="1" ht="15" customHeight="1">
      <c r="B67" s="291"/>
      <c r="C67" s="297"/>
      <c r="D67" s="295" t="s">
        <v>1642</v>
      </c>
      <c r="E67" s="295"/>
      <c r="F67" s="295"/>
      <c r="G67" s="295"/>
      <c r="H67" s="295"/>
      <c r="I67" s="295"/>
      <c r="J67" s="295"/>
      <c r="K67" s="293"/>
    </row>
    <row r="68" s="1" customFormat="1" ht="15" customHeight="1">
      <c r="B68" s="291"/>
      <c r="C68" s="297"/>
      <c r="D68" s="295" t="s">
        <v>1643</v>
      </c>
      <c r="E68" s="295"/>
      <c r="F68" s="295"/>
      <c r="G68" s="295"/>
      <c r="H68" s="295"/>
      <c r="I68" s="295"/>
      <c r="J68" s="295"/>
      <c r="K68" s="293"/>
    </row>
    <row r="69" s="1" customFormat="1" ht="15" customHeight="1">
      <c r="B69" s="291"/>
      <c r="C69" s="297"/>
      <c r="D69" s="295" t="s">
        <v>1644</v>
      </c>
      <c r="E69" s="295"/>
      <c r="F69" s="295"/>
      <c r="G69" s="295"/>
      <c r="H69" s="295"/>
      <c r="I69" s="295"/>
      <c r="J69" s="295"/>
      <c r="K69" s="293"/>
    </row>
    <row r="70" s="1" customFormat="1" ht="15" customHeight="1">
      <c r="B70" s="291"/>
      <c r="C70" s="297"/>
      <c r="D70" s="295" t="s">
        <v>1645</v>
      </c>
      <c r="E70" s="295"/>
      <c r="F70" s="295"/>
      <c r="G70" s="295"/>
      <c r="H70" s="295"/>
      <c r="I70" s="295"/>
      <c r="J70" s="295"/>
      <c r="K70" s="293"/>
    </row>
    <row r="71" s="1" customFormat="1" ht="12.75" customHeight="1">
      <c r="B71" s="302"/>
      <c r="C71" s="303"/>
      <c r="D71" s="303"/>
      <c r="E71" s="303"/>
      <c r="F71" s="303"/>
      <c r="G71" s="303"/>
      <c r="H71" s="303"/>
      <c r="I71" s="303"/>
      <c r="J71" s="303"/>
      <c r="K71" s="304"/>
    </row>
    <row r="72" s="1" customFormat="1" ht="18.75" customHeight="1">
      <c r="B72" s="305"/>
      <c r="C72" s="305"/>
      <c r="D72" s="305"/>
      <c r="E72" s="305"/>
      <c r="F72" s="305"/>
      <c r="G72" s="305"/>
      <c r="H72" s="305"/>
      <c r="I72" s="305"/>
      <c r="J72" s="305"/>
      <c r="K72" s="306"/>
    </row>
    <row r="73" s="1" customFormat="1" ht="18.75" customHeight="1">
      <c r="B73" s="306"/>
      <c r="C73" s="306"/>
      <c r="D73" s="306"/>
      <c r="E73" s="306"/>
      <c r="F73" s="306"/>
      <c r="G73" s="306"/>
      <c r="H73" s="306"/>
      <c r="I73" s="306"/>
      <c r="J73" s="306"/>
      <c r="K73" s="306"/>
    </row>
    <row r="74" s="1" customFormat="1" ht="7.5" customHeight="1">
      <c r="B74" s="307"/>
      <c r="C74" s="308"/>
      <c r="D74" s="308"/>
      <c r="E74" s="308"/>
      <c r="F74" s="308"/>
      <c r="G74" s="308"/>
      <c r="H74" s="308"/>
      <c r="I74" s="308"/>
      <c r="J74" s="308"/>
      <c r="K74" s="309"/>
    </row>
    <row r="75" s="1" customFormat="1" ht="45" customHeight="1">
      <c r="B75" s="310"/>
      <c r="C75" s="311" t="s">
        <v>1646</v>
      </c>
      <c r="D75" s="311"/>
      <c r="E75" s="311"/>
      <c r="F75" s="311"/>
      <c r="G75" s="311"/>
      <c r="H75" s="311"/>
      <c r="I75" s="311"/>
      <c r="J75" s="311"/>
      <c r="K75" s="312"/>
    </row>
    <row r="76" s="1" customFormat="1" ht="17.25" customHeight="1">
      <c r="B76" s="310"/>
      <c r="C76" s="313" t="s">
        <v>1647</v>
      </c>
      <c r="D76" s="313"/>
      <c r="E76" s="313"/>
      <c r="F76" s="313" t="s">
        <v>1648</v>
      </c>
      <c r="G76" s="314"/>
      <c r="H76" s="313" t="s">
        <v>54</v>
      </c>
      <c r="I76" s="313" t="s">
        <v>57</v>
      </c>
      <c r="J76" s="313" t="s">
        <v>1649</v>
      </c>
      <c r="K76" s="312"/>
    </row>
    <row r="77" s="1" customFormat="1" ht="17.25" customHeight="1">
      <c r="B77" s="310"/>
      <c r="C77" s="315" t="s">
        <v>1650</v>
      </c>
      <c r="D77" s="315"/>
      <c r="E77" s="315"/>
      <c r="F77" s="316" t="s">
        <v>1651</v>
      </c>
      <c r="G77" s="317"/>
      <c r="H77" s="315"/>
      <c r="I77" s="315"/>
      <c r="J77" s="315" t="s">
        <v>1652</v>
      </c>
      <c r="K77" s="312"/>
    </row>
    <row r="78" s="1" customFormat="1" ht="5.25" customHeight="1">
      <c r="B78" s="310"/>
      <c r="C78" s="318"/>
      <c r="D78" s="318"/>
      <c r="E78" s="318"/>
      <c r="F78" s="318"/>
      <c r="G78" s="319"/>
      <c r="H78" s="318"/>
      <c r="I78" s="318"/>
      <c r="J78" s="318"/>
      <c r="K78" s="312"/>
    </row>
    <row r="79" s="1" customFormat="1" ht="15" customHeight="1">
      <c r="B79" s="310"/>
      <c r="C79" s="298" t="s">
        <v>53</v>
      </c>
      <c r="D79" s="320"/>
      <c r="E79" s="320"/>
      <c r="F79" s="321" t="s">
        <v>1653</v>
      </c>
      <c r="G79" s="322"/>
      <c r="H79" s="298" t="s">
        <v>1654</v>
      </c>
      <c r="I79" s="298" t="s">
        <v>1655</v>
      </c>
      <c r="J79" s="298">
        <v>20</v>
      </c>
      <c r="K79" s="312"/>
    </row>
    <row r="80" s="1" customFormat="1" ht="15" customHeight="1">
      <c r="B80" s="310"/>
      <c r="C80" s="298" t="s">
        <v>1656</v>
      </c>
      <c r="D80" s="298"/>
      <c r="E80" s="298"/>
      <c r="F80" s="321" t="s">
        <v>1653</v>
      </c>
      <c r="G80" s="322"/>
      <c r="H80" s="298" t="s">
        <v>1657</v>
      </c>
      <c r="I80" s="298" t="s">
        <v>1655</v>
      </c>
      <c r="J80" s="298">
        <v>120</v>
      </c>
      <c r="K80" s="312"/>
    </row>
    <row r="81" s="1" customFormat="1" ht="15" customHeight="1">
      <c r="B81" s="323"/>
      <c r="C81" s="298" t="s">
        <v>1658</v>
      </c>
      <c r="D81" s="298"/>
      <c r="E81" s="298"/>
      <c r="F81" s="321" t="s">
        <v>1659</v>
      </c>
      <c r="G81" s="322"/>
      <c r="H81" s="298" t="s">
        <v>1660</v>
      </c>
      <c r="I81" s="298" t="s">
        <v>1655</v>
      </c>
      <c r="J81" s="298">
        <v>50</v>
      </c>
      <c r="K81" s="312"/>
    </row>
    <row r="82" s="1" customFormat="1" ht="15" customHeight="1">
      <c r="B82" s="323"/>
      <c r="C82" s="298" t="s">
        <v>1661</v>
      </c>
      <c r="D82" s="298"/>
      <c r="E82" s="298"/>
      <c r="F82" s="321" t="s">
        <v>1653</v>
      </c>
      <c r="G82" s="322"/>
      <c r="H82" s="298" t="s">
        <v>1662</v>
      </c>
      <c r="I82" s="298" t="s">
        <v>1663</v>
      </c>
      <c r="J82" s="298"/>
      <c r="K82" s="312"/>
    </row>
    <row r="83" s="1" customFormat="1" ht="15" customHeight="1">
      <c r="B83" s="323"/>
      <c r="C83" s="324" t="s">
        <v>1664</v>
      </c>
      <c r="D83" s="324"/>
      <c r="E83" s="324"/>
      <c r="F83" s="325" t="s">
        <v>1659</v>
      </c>
      <c r="G83" s="324"/>
      <c r="H83" s="324" t="s">
        <v>1665</v>
      </c>
      <c r="I83" s="324" t="s">
        <v>1655</v>
      </c>
      <c r="J83" s="324">
        <v>15</v>
      </c>
      <c r="K83" s="312"/>
    </row>
    <row r="84" s="1" customFormat="1" ht="15" customHeight="1">
      <c r="B84" s="323"/>
      <c r="C84" s="324" t="s">
        <v>1666</v>
      </c>
      <c r="D84" s="324"/>
      <c r="E84" s="324"/>
      <c r="F84" s="325" t="s">
        <v>1659</v>
      </c>
      <c r="G84" s="324"/>
      <c r="H84" s="324" t="s">
        <v>1667</v>
      </c>
      <c r="I84" s="324" t="s">
        <v>1655</v>
      </c>
      <c r="J84" s="324">
        <v>15</v>
      </c>
      <c r="K84" s="312"/>
    </row>
    <row r="85" s="1" customFormat="1" ht="15" customHeight="1">
      <c r="B85" s="323"/>
      <c r="C85" s="324" t="s">
        <v>1668</v>
      </c>
      <c r="D85" s="324"/>
      <c r="E85" s="324"/>
      <c r="F85" s="325" t="s">
        <v>1659</v>
      </c>
      <c r="G85" s="324"/>
      <c r="H85" s="324" t="s">
        <v>1669</v>
      </c>
      <c r="I85" s="324" t="s">
        <v>1655</v>
      </c>
      <c r="J85" s="324">
        <v>20</v>
      </c>
      <c r="K85" s="312"/>
    </row>
    <row r="86" s="1" customFormat="1" ht="15" customHeight="1">
      <c r="B86" s="323"/>
      <c r="C86" s="324" t="s">
        <v>1670</v>
      </c>
      <c r="D86" s="324"/>
      <c r="E86" s="324"/>
      <c r="F86" s="325" t="s">
        <v>1659</v>
      </c>
      <c r="G86" s="324"/>
      <c r="H86" s="324" t="s">
        <v>1671</v>
      </c>
      <c r="I86" s="324" t="s">
        <v>1655</v>
      </c>
      <c r="J86" s="324">
        <v>20</v>
      </c>
      <c r="K86" s="312"/>
    </row>
    <row r="87" s="1" customFormat="1" ht="15" customHeight="1">
      <c r="B87" s="323"/>
      <c r="C87" s="298" t="s">
        <v>1672</v>
      </c>
      <c r="D87" s="298"/>
      <c r="E87" s="298"/>
      <c r="F87" s="321" t="s">
        <v>1659</v>
      </c>
      <c r="G87" s="322"/>
      <c r="H87" s="298" t="s">
        <v>1673</v>
      </c>
      <c r="I87" s="298" t="s">
        <v>1655</v>
      </c>
      <c r="J87" s="298">
        <v>50</v>
      </c>
      <c r="K87" s="312"/>
    </row>
    <row r="88" s="1" customFormat="1" ht="15" customHeight="1">
      <c r="B88" s="323"/>
      <c r="C88" s="298" t="s">
        <v>1674</v>
      </c>
      <c r="D88" s="298"/>
      <c r="E88" s="298"/>
      <c r="F88" s="321" t="s">
        <v>1659</v>
      </c>
      <c r="G88" s="322"/>
      <c r="H88" s="298" t="s">
        <v>1675</v>
      </c>
      <c r="I88" s="298" t="s">
        <v>1655</v>
      </c>
      <c r="J88" s="298">
        <v>20</v>
      </c>
      <c r="K88" s="312"/>
    </row>
    <row r="89" s="1" customFormat="1" ht="15" customHeight="1">
      <c r="B89" s="323"/>
      <c r="C89" s="298" t="s">
        <v>1676</v>
      </c>
      <c r="D89" s="298"/>
      <c r="E89" s="298"/>
      <c r="F89" s="321" t="s">
        <v>1659</v>
      </c>
      <c r="G89" s="322"/>
      <c r="H89" s="298" t="s">
        <v>1677</v>
      </c>
      <c r="I89" s="298" t="s">
        <v>1655</v>
      </c>
      <c r="J89" s="298">
        <v>20</v>
      </c>
      <c r="K89" s="312"/>
    </row>
    <row r="90" s="1" customFormat="1" ht="15" customHeight="1">
      <c r="B90" s="323"/>
      <c r="C90" s="298" t="s">
        <v>1678</v>
      </c>
      <c r="D90" s="298"/>
      <c r="E90" s="298"/>
      <c r="F90" s="321" t="s">
        <v>1659</v>
      </c>
      <c r="G90" s="322"/>
      <c r="H90" s="298" t="s">
        <v>1679</v>
      </c>
      <c r="I90" s="298" t="s">
        <v>1655</v>
      </c>
      <c r="J90" s="298">
        <v>50</v>
      </c>
      <c r="K90" s="312"/>
    </row>
    <row r="91" s="1" customFormat="1" ht="15" customHeight="1">
      <c r="B91" s="323"/>
      <c r="C91" s="298" t="s">
        <v>1680</v>
      </c>
      <c r="D91" s="298"/>
      <c r="E91" s="298"/>
      <c r="F91" s="321" t="s">
        <v>1659</v>
      </c>
      <c r="G91" s="322"/>
      <c r="H91" s="298" t="s">
        <v>1680</v>
      </c>
      <c r="I91" s="298" t="s">
        <v>1655</v>
      </c>
      <c r="J91" s="298">
        <v>50</v>
      </c>
      <c r="K91" s="312"/>
    </row>
    <row r="92" s="1" customFormat="1" ht="15" customHeight="1">
      <c r="B92" s="323"/>
      <c r="C92" s="298" t="s">
        <v>1681</v>
      </c>
      <c r="D92" s="298"/>
      <c r="E92" s="298"/>
      <c r="F92" s="321" t="s">
        <v>1659</v>
      </c>
      <c r="G92" s="322"/>
      <c r="H92" s="298" t="s">
        <v>1682</v>
      </c>
      <c r="I92" s="298" t="s">
        <v>1655</v>
      </c>
      <c r="J92" s="298">
        <v>255</v>
      </c>
      <c r="K92" s="312"/>
    </row>
    <row r="93" s="1" customFormat="1" ht="15" customHeight="1">
      <c r="B93" s="323"/>
      <c r="C93" s="298" t="s">
        <v>1683</v>
      </c>
      <c r="D93" s="298"/>
      <c r="E93" s="298"/>
      <c r="F93" s="321" t="s">
        <v>1653</v>
      </c>
      <c r="G93" s="322"/>
      <c r="H93" s="298" t="s">
        <v>1684</v>
      </c>
      <c r="I93" s="298" t="s">
        <v>1685</v>
      </c>
      <c r="J93" s="298"/>
      <c r="K93" s="312"/>
    </row>
    <row r="94" s="1" customFormat="1" ht="15" customHeight="1">
      <c r="B94" s="323"/>
      <c r="C94" s="298" t="s">
        <v>1686</v>
      </c>
      <c r="D94" s="298"/>
      <c r="E94" s="298"/>
      <c r="F94" s="321" t="s">
        <v>1653</v>
      </c>
      <c r="G94" s="322"/>
      <c r="H94" s="298" t="s">
        <v>1687</v>
      </c>
      <c r="I94" s="298" t="s">
        <v>1688</v>
      </c>
      <c r="J94" s="298"/>
      <c r="K94" s="312"/>
    </row>
    <row r="95" s="1" customFormat="1" ht="15" customHeight="1">
      <c r="B95" s="323"/>
      <c r="C95" s="298" t="s">
        <v>1689</v>
      </c>
      <c r="D95" s="298"/>
      <c r="E95" s="298"/>
      <c r="F95" s="321" t="s">
        <v>1653</v>
      </c>
      <c r="G95" s="322"/>
      <c r="H95" s="298" t="s">
        <v>1689</v>
      </c>
      <c r="I95" s="298" t="s">
        <v>1688</v>
      </c>
      <c r="J95" s="298"/>
      <c r="K95" s="312"/>
    </row>
    <row r="96" s="1" customFormat="1" ht="15" customHeight="1">
      <c r="B96" s="323"/>
      <c r="C96" s="298" t="s">
        <v>38</v>
      </c>
      <c r="D96" s="298"/>
      <c r="E96" s="298"/>
      <c r="F96" s="321" t="s">
        <v>1653</v>
      </c>
      <c r="G96" s="322"/>
      <c r="H96" s="298" t="s">
        <v>1690</v>
      </c>
      <c r="I96" s="298" t="s">
        <v>1688</v>
      </c>
      <c r="J96" s="298"/>
      <c r="K96" s="312"/>
    </row>
    <row r="97" s="1" customFormat="1" ht="15" customHeight="1">
      <c r="B97" s="323"/>
      <c r="C97" s="298" t="s">
        <v>48</v>
      </c>
      <c r="D97" s="298"/>
      <c r="E97" s="298"/>
      <c r="F97" s="321" t="s">
        <v>1653</v>
      </c>
      <c r="G97" s="322"/>
      <c r="H97" s="298" t="s">
        <v>1691</v>
      </c>
      <c r="I97" s="298" t="s">
        <v>1688</v>
      </c>
      <c r="J97" s="298"/>
      <c r="K97" s="312"/>
    </row>
    <row r="98" s="1" customFormat="1" ht="15" customHeight="1">
      <c r="B98" s="326"/>
      <c r="C98" s="327"/>
      <c r="D98" s="327"/>
      <c r="E98" s="327"/>
      <c r="F98" s="327"/>
      <c r="G98" s="327"/>
      <c r="H98" s="327"/>
      <c r="I98" s="327"/>
      <c r="J98" s="327"/>
      <c r="K98" s="328"/>
    </row>
    <row r="99" s="1" customFormat="1" ht="18.75" customHeight="1">
      <c r="B99" s="329"/>
      <c r="C99" s="330"/>
      <c r="D99" s="330"/>
      <c r="E99" s="330"/>
      <c r="F99" s="330"/>
      <c r="G99" s="330"/>
      <c r="H99" s="330"/>
      <c r="I99" s="330"/>
      <c r="J99" s="330"/>
      <c r="K99" s="329"/>
    </row>
    <row r="100" s="1" customFormat="1" ht="18.75" customHeight="1"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</row>
    <row r="101" s="1" customFormat="1" ht="7.5" customHeight="1">
      <c r="B101" s="307"/>
      <c r="C101" s="308"/>
      <c r="D101" s="308"/>
      <c r="E101" s="308"/>
      <c r="F101" s="308"/>
      <c r="G101" s="308"/>
      <c r="H101" s="308"/>
      <c r="I101" s="308"/>
      <c r="J101" s="308"/>
      <c r="K101" s="309"/>
    </row>
    <row r="102" s="1" customFormat="1" ht="45" customHeight="1">
      <c r="B102" s="310"/>
      <c r="C102" s="311" t="s">
        <v>1692</v>
      </c>
      <c r="D102" s="311"/>
      <c r="E102" s="311"/>
      <c r="F102" s="311"/>
      <c r="G102" s="311"/>
      <c r="H102" s="311"/>
      <c r="I102" s="311"/>
      <c r="J102" s="311"/>
      <c r="K102" s="312"/>
    </row>
    <row r="103" s="1" customFormat="1" ht="17.25" customHeight="1">
      <c r="B103" s="310"/>
      <c r="C103" s="313" t="s">
        <v>1647</v>
      </c>
      <c r="D103" s="313"/>
      <c r="E103" s="313"/>
      <c r="F103" s="313" t="s">
        <v>1648</v>
      </c>
      <c r="G103" s="314"/>
      <c r="H103" s="313" t="s">
        <v>54</v>
      </c>
      <c r="I103" s="313" t="s">
        <v>57</v>
      </c>
      <c r="J103" s="313" t="s">
        <v>1649</v>
      </c>
      <c r="K103" s="312"/>
    </row>
    <row r="104" s="1" customFormat="1" ht="17.25" customHeight="1">
      <c r="B104" s="310"/>
      <c r="C104" s="315" t="s">
        <v>1650</v>
      </c>
      <c r="D104" s="315"/>
      <c r="E104" s="315"/>
      <c r="F104" s="316" t="s">
        <v>1651</v>
      </c>
      <c r="G104" s="317"/>
      <c r="H104" s="315"/>
      <c r="I104" s="315"/>
      <c r="J104" s="315" t="s">
        <v>1652</v>
      </c>
      <c r="K104" s="312"/>
    </row>
    <row r="105" s="1" customFormat="1" ht="5.25" customHeight="1">
      <c r="B105" s="310"/>
      <c r="C105" s="313"/>
      <c r="D105" s="313"/>
      <c r="E105" s="313"/>
      <c r="F105" s="313"/>
      <c r="G105" s="331"/>
      <c r="H105" s="313"/>
      <c r="I105" s="313"/>
      <c r="J105" s="313"/>
      <c r="K105" s="312"/>
    </row>
    <row r="106" s="1" customFormat="1" ht="15" customHeight="1">
      <c r="B106" s="310"/>
      <c r="C106" s="298" t="s">
        <v>53</v>
      </c>
      <c r="D106" s="320"/>
      <c r="E106" s="320"/>
      <c r="F106" s="321" t="s">
        <v>1653</v>
      </c>
      <c r="G106" s="298"/>
      <c r="H106" s="298" t="s">
        <v>1693</v>
      </c>
      <c r="I106" s="298" t="s">
        <v>1655</v>
      </c>
      <c r="J106" s="298">
        <v>20</v>
      </c>
      <c r="K106" s="312"/>
    </row>
    <row r="107" s="1" customFormat="1" ht="15" customHeight="1">
      <c r="B107" s="310"/>
      <c r="C107" s="298" t="s">
        <v>1656</v>
      </c>
      <c r="D107" s="298"/>
      <c r="E107" s="298"/>
      <c r="F107" s="321" t="s">
        <v>1653</v>
      </c>
      <c r="G107" s="298"/>
      <c r="H107" s="298" t="s">
        <v>1693</v>
      </c>
      <c r="I107" s="298" t="s">
        <v>1655</v>
      </c>
      <c r="J107" s="298">
        <v>120</v>
      </c>
      <c r="K107" s="312"/>
    </row>
    <row r="108" s="1" customFormat="1" ht="15" customHeight="1">
      <c r="B108" s="323"/>
      <c r="C108" s="298" t="s">
        <v>1658</v>
      </c>
      <c r="D108" s="298"/>
      <c r="E108" s="298"/>
      <c r="F108" s="321" t="s">
        <v>1659</v>
      </c>
      <c r="G108" s="298"/>
      <c r="H108" s="298" t="s">
        <v>1693</v>
      </c>
      <c r="I108" s="298" t="s">
        <v>1655</v>
      </c>
      <c r="J108" s="298">
        <v>50</v>
      </c>
      <c r="K108" s="312"/>
    </row>
    <row r="109" s="1" customFormat="1" ht="15" customHeight="1">
      <c r="B109" s="323"/>
      <c r="C109" s="298" t="s">
        <v>1661</v>
      </c>
      <c r="D109" s="298"/>
      <c r="E109" s="298"/>
      <c r="F109" s="321" t="s">
        <v>1653</v>
      </c>
      <c r="G109" s="298"/>
      <c r="H109" s="298" t="s">
        <v>1693</v>
      </c>
      <c r="I109" s="298" t="s">
        <v>1663</v>
      </c>
      <c r="J109" s="298"/>
      <c r="K109" s="312"/>
    </row>
    <row r="110" s="1" customFormat="1" ht="15" customHeight="1">
      <c r="B110" s="323"/>
      <c r="C110" s="298" t="s">
        <v>1672</v>
      </c>
      <c r="D110" s="298"/>
      <c r="E110" s="298"/>
      <c r="F110" s="321" t="s">
        <v>1659</v>
      </c>
      <c r="G110" s="298"/>
      <c r="H110" s="298" t="s">
        <v>1693</v>
      </c>
      <c r="I110" s="298" t="s">
        <v>1655</v>
      </c>
      <c r="J110" s="298">
        <v>50</v>
      </c>
      <c r="K110" s="312"/>
    </row>
    <row r="111" s="1" customFormat="1" ht="15" customHeight="1">
      <c r="B111" s="323"/>
      <c r="C111" s="298" t="s">
        <v>1680</v>
      </c>
      <c r="D111" s="298"/>
      <c r="E111" s="298"/>
      <c r="F111" s="321" t="s">
        <v>1659</v>
      </c>
      <c r="G111" s="298"/>
      <c r="H111" s="298" t="s">
        <v>1693</v>
      </c>
      <c r="I111" s="298" t="s">
        <v>1655</v>
      </c>
      <c r="J111" s="298">
        <v>50</v>
      </c>
      <c r="K111" s="312"/>
    </row>
    <row r="112" s="1" customFormat="1" ht="15" customHeight="1">
      <c r="B112" s="323"/>
      <c r="C112" s="298" t="s">
        <v>1678</v>
      </c>
      <c r="D112" s="298"/>
      <c r="E112" s="298"/>
      <c r="F112" s="321" t="s">
        <v>1659</v>
      </c>
      <c r="G112" s="298"/>
      <c r="H112" s="298" t="s">
        <v>1693</v>
      </c>
      <c r="I112" s="298" t="s">
        <v>1655</v>
      </c>
      <c r="J112" s="298">
        <v>50</v>
      </c>
      <c r="K112" s="312"/>
    </row>
    <row r="113" s="1" customFormat="1" ht="15" customHeight="1">
      <c r="B113" s="323"/>
      <c r="C113" s="298" t="s">
        <v>53</v>
      </c>
      <c r="D113" s="298"/>
      <c r="E113" s="298"/>
      <c r="F113" s="321" t="s">
        <v>1653</v>
      </c>
      <c r="G113" s="298"/>
      <c r="H113" s="298" t="s">
        <v>1694</v>
      </c>
      <c r="I113" s="298" t="s">
        <v>1655</v>
      </c>
      <c r="J113" s="298">
        <v>20</v>
      </c>
      <c r="K113" s="312"/>
    </row>
    <row r="114" s="1" customFormat="1" ht="15" customHeight="1">
      <c r="B114" s="323"/>
      <c r="C114" s="298" t="s">
        <v>1695</v>
      </c>
      <c r="D114" s="298"/>
      <c r="E114" s="298"/>
      <c r="F114" s="321" t="s">
        <v>1653</v>
      </c>
      <c r="G114" s="298"/>
      <c r="H114" s="298" t="s">
        <v>1696</v>
      </c>
      <c r="I114" s="298" t="s">
        <v>1655</v>
      </c>
      <c r="J114" s="298">
        <v>120</v>
      </c>
      <c r="K114" s="312"/>
    </row>
    <row r="115" s="1" customFormat="1" ht="15" customHeight="1">
      <c r="B115" s="323"/>
      <c r="C115" s="298" t="s">
        <v>38</v>
      </c>
      <c r="D115" s="298"/>
      <c r="E115" s="298"/>
      <c r="F115" s="321" t="s">
        <v>1653</v>
      </c>
      <c r="G115" s="298"/>
      <c r="H115" s="298" t="s">
        <v>1697</v>
      </c>
      <c r="I115" s="298" t="s">
        <v>1688</v>
      </c>
      <c r="J115" s="298"/>
      <c r="K115" s="312"/>
    </row>
    <row r="116" s="1" customFormat="1" ht="15" customHeight="1">
      <c r="B116" s="323"/>
      <c r="C116" s="298" t="s">
        <v>48</v>
      </c>
      <c r="D116" s="298"/>
      <c r="E116" s="298"/>
      <c r="F116" s="321" t="s">
        <v>1653</v>
      </c>
      <c r="G116" s="298"/>
      <c r="H116" s="298" t="s">
        <v>1698</v>
      </c>
      <c r="I116" s="298" t="s">
        <v>1688</v>
      </c>
      <c r="J116" s="298"/>
      <c r="K116" s="312"/>
    </row>
    <row r="117" s="1" customFormat="1" ht="15" customHeight="1">
      <c r="B117" s="323"/>
      <c r="C117" s="298" t="s">
        <v>57</v>
      </c>
      <c r="D117" s="298"/>
      <c r="E117" s="298"/>
      <c r="F117" s="321" t="s">
        <v>1653</v>
      </c>
      <c r="G117" s="298"/>
      <c r="H117" s="298" t="s">
        <v>1699</v>
      </c>
      <c r="I117" s="298" t="s">
        <v>1700</v>
      </c>
      <c r="J117" s="298"/>
      <c r="K117" s="312"/>
    </row>
    <row r="118" s="1" customFormat="1" ht="15" customHeight="1">
      <c r="B118" s="326"/>
      <c r="C118" s="332"/>
      <c r="D118" s="332"/>
      <c r="E118" s="332"/>
      <c r="F118" s="332"/>
      <c r="G118" s="332"/>
      <c r="H118" s="332"/>
      <c r="I118" s="332"/>
      <c r="J118" s="332"/>
      <c r="K118" s="328"/>
    </row>
    <row r="119" s="1" customFormat="1" ht="18.75" customHeight="1">
      <c r="B119" s="333"/>
      <c r="C119" s="334"/>
      <c r="D119" s="334"/>
      <c r="E119" s="334"/>
      <c r="F119" s="335"/>
      <c r="G119" s="334"/>
      <c r="H119" s="334"/>
      <c r="I119" s="334"/>
      <c r="J119" s="334"/>
      <c r="K119" s="333"/>
    </row>
    <row r="120" s="1" customFormat="1" ht="18.75" customHeight="1"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</row>
    <row r="121" s="1" customFormat="1" ht="7.5" customHeight="1">
      <c r="B121" s="336"/>
      <c r="C121" s="337"/>
      <c r="D121" s="337"/>
      <c r="E121" s="337"/>
      <c r="F121" s="337"/>
      <c r="G121" s="337"/>
      <c r="H121" s="337"/>
      <c r="I121" s="337"/>
      <c r="J121" s="337"/>
      <c r="K121" s="338"/>
    </row>
    <row r="122" s="1" customFormat="1" ht="45" customHeight="1">
      <c r="B122" s="339"/>
      <c r="C122" s="289" t="s">
        <v>1701</v>
      </c>
      <c r="D122" s="289"/>
      <c r="E122" s="289"/>
      <c r="F122" s="289"/>
      <c r="G122" s="289"/>
      <c r="H122" s="289"/>
      <c r="I122" s="289"/>
      <c r="J122" s="289"/>
      <c r="K122" s="340"/>
    </row>
    <row r="123" s="1" customFormat="1" ht="17.25" customHeight="1">
      <c r="B123" s="341"/>
      <c r="C123" s="313" t="s">
        <v>1647</v>
      </c>
      <c r="D123" s="313"/>
      <c r="E123" s="313"/>
      <c r="F123" s="313" t="s">
        <v>1648</v>
      </c>
      <c r="G123" s="314"/>
      <c r="H123" s="313" t="s">
        <v>54</v>
      </c>
      <c r="I123" s="313" t="s">
        <v>57</v>
      </c>
      <c r="J123" s="313" t="s">
        <v>1649</v>
      </c>
      <c r="K123" s="342"/>
    </row>
    <row r="124" s="1" customFormat="1" ht="17.25" customHeight="1">
      <c r="B124" s="341"/>
      <c r="C124" s="315" t="s">
        <v>1650</v>
      </c>
      <c r="D124" s="315"/>
      <c r="E124" s="315"/>
      <c r="F124" s="316" t="s">
        <v>1651</v>
      </c>
      <c r="G124" s="317"/>
      <c r="H124" s="315"/>
      <c r="I124" s="315"/>
      <c r="J124" s="315" t="s">
        <v>1652</v>
      </c>
      <c r="K124" s="342"/>
    </row>
    <row r="125" s="1" customFormat="1" ht="5.25" customHeight="1">
      <c r="B125" s="343"/>
      <c r="C125" s="318"/>
      <c r="D125" s="318"/>
      <c r="E125" s="318"/>
      <c r="F125" s="318"/>
      <c r="G125" s="344"/>
      <c r="H125" s="318"/>
      <c r="I125" s="318"/>
      <c r="J125" s="318"/>
      <c r="K125" s="345"/>
    </row>
    <row r="126" s="1" customFormat="1" ht="15" customHeight="1">
      <c r="B126" s="343"/>
      <c r="C126" s="298" t="s">
        <v>1656</v>
      </c>
      <c r="D126" s="320"/>
      <c r="E126" s="320"/>
      <c r="F126" s="321" t="s">
        <v>1653</v>
      </c>
      <c r="G126" s="298"/>
      <c r="H126" s="298" t="s">
        <v>1693</v>
      </c>
      <c r="I126" s="298" t="s">
        <v>1655</v>
      </c>
      <c r="J126" s="298">
        <v>120</v>
      </c>
      <c r="K126" s="346"/>
    </row>
    <row r="127" s="1" customFormat="1" ht="15" customHeight="1">
      <c r="B127" s="343"/>
      <c r="C127" s="298" t="s">
        <v>1702</v>
      </c>
      <c r="D127" s="298"/>
      <c r="E127" s="298"/>
      <c r="F127" s="321" t="s">
        <v>1653</v>
      </c>
      <c r="G127" s="298"/>
      <c r="H127" s="298" t="s">
        <v>1703</v>
      </c>
      <c r="I127" s="298" t="s">
        <v>1655</v>
      </c>
      <c r="J127" s="298" t="s">
        <v>1704</v>
      </c>
      <c r="K127" s="346"/>
    </row>
    <row r="128" s="1" customFormat="1" ht="15" customHeight="1">
      <c r="B128" s="343"/>
      <c r="C128" s="298" t="s">
        <v>1601</v>
      </c>
      <c r="D128" s="298"/>
      <c r="E128" s="298"/>
      <c r="F128" s="321" t="s">
        <v>1653</v>
      </c>
      <c r="G128" s="298"/>
      <c r="H128" s="298" t="s">
        <v>1705</v>
      </c>
      <c r="I128" s="298" t="s">
        <v>1655</v>
      </c>
      <c r="J128" s="298" t="s">
        <v>1704</v>
      </c>
      <c r="K128" s="346"/>
    </row>
    <row r="129" s="1" customFormat="1" ht="15" customHeight="1">
      <c r="B129" s="343"/>
      <c r="C129" s="298" t="s">
        <v>1664</v>
      </c>
      <c r="D129" s="298"/>
      <c r="E129" s="298"/>
      <c r="F129" s="321" t="s">
        <v>1659</v>
      </c>
      <c r="G129" s="298"/>
      <c r="H129" s="298" t="s">
        <v>1665</v>
      </c>
      <c r="I129" s="298" t="s">
        <v>1655</v>
      </c>
      <c r="J129" s="298">
        <v>15</v>
      </c>
      <c r="K129" s="346"/>
    </row>
    <row r="130" s="1" customFormat="1" ht="15" customHeight="1">
      <c r="B130" s="343"/>
      <c r="C130" s="324" t="s">
        <v>1666</v>
      </c>
      <c r="D130" s="324"/>
      <c r="E130" s="324"/>
      <c r="F130" s="325" t="s">
        <v>1659</v>
      </c>
      <c r="G130" s="324"/>
      <c r="H130" s="324" t="s">
        <v>1667</v>
      </c>
      <c r="I130" s="324" t="s">
        <v>1655</v>
      </c>
      <c r="J130" s="324">
        <v>15</v>
      </c>
      <c r="K130" s="346"/>
    </row>
    <row r="131" s="1" customFormat="1" ht="15" customHeight="1">
      <c r="B131" s="343"/>
      <c r="C131" s="324" t="s">
        <v>1668</v>
      </c>
      <c r="D131" s="324"/>
      <c r="E131" s="324"/>
      <c r="F131" s="325" t="s">
        <v>1659</v>
      </c>
      <c r="G131" s="324"/>
      <c r="H131" s="324" t="s">
        <v>1669</v>
      </c>
      <c r="I131" s="324" t="s">
        <v>1655</v>
      </c>
      <c r="J131" s="324">
        <v>20</v>
      </c>
      <c r="K131" s="346"/>
    </row>
    <row r="132" s="1" customFormat="1" ht="15" customHeight="1">
      <c r="B132" s="343"/>
      <c r="C132" s="324" t="s">
        <v>1670</v>
      </c>
      <c r="D132" s="324"/>
      <c r="E132" s="324"/>
      <c r="F132" s="325" t="s">
        <v>1659</v>
      </c>
      <c r="G132" s="324"/>
      <c r="H132" s="324" t="s">
        <v>1671</v>
      </c>
      <c r="I132" s="324" t="s">
        <v>1655</v>
      </c>
      <c r="J132" s="324">
        <v>20</v>
      </c>
      <c r="K132" s="346"/>
    </row>
    <row r="133" s="1" customFormat="1" ht="15" customHeight="1">
      <c r="B133" s="343"/>
      <c r="C133" s="298" t="s">
        <v>1658</v>
      </c>
      <c r="D133" s="298"/>
      <c r="E133" s="298"/>
      <c r="F133" s="321" t="s">
        <v>1659</v>
      </c>
      <c r="G133" s="298"/>
      <c r="H133" s="298" t="s">
        <v>1693</v>
      </c>
      <c r="I133" s="298" t="s">
        <v>1655</v>
      </c>
      <c r="J133" s="298">
        <v>50</v>
      </c>
      <c r="K133" s="346"/>
    </row>
    <row r="134" s="1" customFormat="1" ht="15" customHeight="1">
      <c r="B134" s="343"/>
      <c r="C134" s="298" t="s">
        <v>1672</v>
      </c>
      <c r="D134" s="298"/>
      <c r="E134" s="298"/>
      <c r="F134" s="321" t="s">
        <v>1659</v>
      </c>
      <c r="G134" s="298"/>
      <c r="H134" s="298" t="s">
        <v>1693</v>
      </c>
      <c r="I134" s="298" t="s">
        <v>1655</v>
      </c>
      <c r="J134" s="298">
        <v>50</v>
      </c>
      <c r="K134" s="346"/>
    </row>
    <row r="135" s="1" customFormat="1" ht="15" customHeight="1">
      <c r="B135" s="343"/>
      <c r="C135" s="298" t="s">
        <v>1678</v>
      </c>
      <c r="D135" s="298"/>
      <c r="E135" s="298"/>
      <c r="F135" s="321" t="s">
        <v>1659</v>
      </c>
      <c r="G135" s="298"/>
      <c r="H135" s="298" t="s">
        <v>1693</v>
      </c>
      <c r="I135" s="298" t="s">
        <v>1655</v>
      </c>
      <c r="J135" s="298">
        <v>50</v>
      </c>
      <c r="K135" s="346"/>
    </row>
    <row r="136" s="1" customFormat="1" ht="15" customHeight="1">
      <c r="B136" s="343"/>
      <c r="C136" s="298" t="s">
        <v>1680</v>
      </c>
      <c r="D136" s="298"/>
      <c r="E136" s="298"/>
      <c r="F136" s="321" t="s">
        <v>1659</v>
      </c>
      <c r="G136" s="298"/>
      <c r="H136" s="298" t="s">
        <v>1693</v>
      </c>
      <c r="I136" s="298" t="s">
        <v>1655</v>
      </c>
      <c r="J136" s="298">
        <v>50</v>
      </c>
      <c r="K136" s="346"/>
    </row>
    <row r="137" s="1" customFormat="1" ht="15" customHeight="1">
      <c r="B137" s="343"/>
      <c r="C137" s="298" t="s">
        <v>1681</v>
      </c>
      <c r="D137" s="298"/>
      <c r="E137" s="298"/>
      <c r="F137" s="321" t="s">
        <v>1659</v>
      </c>
      <c r="G137" s="298"/>
      <c r="H137" s="298" t="s">
        <v>1706</v>
      </c>
      <c r="I137" s="298" t="s">
        <v>1655</v>
      </c>
      <c r="J137" s="298">
        <v>255</v>
      </c>
      <c r="K137" s="346"/>
    </row>
    <row r="138" s="1" customFormat="1" ht="15" customHeight="1">
      <c r="B138" s="343"/>
      <c r="C138" s="298" t="s">
        <v>1683</v>
      </c>
      <c r="D138" s="298"/>
      <c r="E138" s="298"/>
      <c r="F138" s="321" t="s">
        <v>1653</v>
      </c>
      <c r="G138" s="298"/>
      <c r="H138" s="298" t="s">
        <v>1707</v>
      </c>
      <c r="I138" s="298" t="s">
        <v>1685</v>
      </c>
      <c r="J138" s="298"/>
      <c r="K138" s="346"/>
    </row>
    <row r="139" s="1" customFormat="1" ht="15" customHeight="1">
      <c r="B139" s="343"/>
      <c r="C139" s="298" t="s">
        <v>1686</v>
      </c>
      <c r="D139" s="298"/>
      <c r="E139" s="298"/>
      <c r="F139" s="321" t="s">
        <v>1653</v>
      </c>
      <c r="G139" s="298"/>
      <c r="H139" s="298" t="s">
        <v>1708</v>
      </c>
      <c r="I139" s="298" t="s">
        <v>1688</v>
      </c>
      <c r="J139" s="298"/>
      <c r="K139" s="346"/>
    </row>
    <row r="140" s="1" customFormat="1" ht="15" customHeight="1">
      <c r="B140" s="343"/>
      <c r="C140" s="298" t="s">
        <v>1689</v>
      </c>
      <c r="D140" s="298"/>
      <c r="E140" s="298"/>
      <c r="F140" s="321" t="s">
        <v>1653</v>
      </c>
      <c r="G140" s="298"/>
      <c r="H140" s="298" t="s">
        <v>1689</v>
      </c>
      <c r="I140" s="298" t="s">
        <v>1688</v>
      </c>
      <c r="J140" s="298"/>
      <c r="K140" s="346"/>
    </row>
    <row r="141" s="1" customFormat="1" ht="15" customHeight="1">
      <c r="B141" s="343"/>
      <c r="C141" s="298" t="s">
        <v>38</v>
      </c>
      <c r="D141" s="298"/>
      <c r="E141" s="298"/>
      <c r="F141" s="321" t="s">
        <v>1653</v>
      </c>
      <c r="G141" s="298"/>
      <c r="H141" s="298" t="s">
        <v>1709</v>
      </c>
      <c r="I141" s="298" t="s">
        <v>1688</v>
      </c>
      <c r="J141" s="298"/>
      <c r="K141" s="346"/>
    </row>
    <row r="142" s="1" customFormat="1" ht="15" customHeight="1">
      <c r="B142" s="343"/>
      <c r="C142" s="298" t="s">
        <v>1710</v>
      </c>
      <c r="D142" s="298"/>
      <c r="E142" s="298"/>
      <c r="F142" s="321" t="s">
        <v>1653</v>
      </c>
      <c r="G142" s="298"/>
      <c r="H142" s="298" t="s">
        <v>1711</v>
      </c>
      <c r="I142" s="298" t="s">
        <v>1688</v>
      </c>
      <c r="J142" s="298"/>
      <c r="K142" s="346"/>
    </row>
    <row r="143" s="1" customFormat="1" ht="15" customHeight="1">
      <c r="B143" s="347"/>
      <c r="C143" s="348"/>
      <c r="D143" s="348"/>
      <c r="E143" s="348"/>
      <c r="F143" s="348"/>
      <c r="G143" s="348"/>
      <c r="H143" s="348"/>
      <c r="I143" s="348"/>
      <c r="J143" s="348"/>
      <c r="K143" s="349"/>
    </row>
    <row r="144" s="1" customFormat="1" ht="18.75" customHeight="1">
      <c r="B144" s="334"/>
      <c r="C144" s="334"/>
      <c r="D144" s="334"/>
      <c r="E144" s="334"/>
      <c r="F144" s="335"/>
      <c r="G144" s="334"/>
      <c r="H144" s="334"/>
      <c r="I144" s="334"/>
      <c r="J144" s="334"/>
      <c r="K144" s="334"/>
    </row>
    <row r="145" s="1" customFormat="1" ht="18.75" customHeight="1"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</row>
    <row r="146" s="1" customFormat="1" ht="7.5" customHeight="1">
      <c r="B146" s="307"/>
      <c r="C146" s="308"/>
      <c r="D146" s="308"/>
      <c r="E146" s="308"/>
      <c r="F146" s="308"/>
      <c r="G146" s="308"/>
      <c r="H146" s="308"/>
      <c r="I146" s="308"/>
      <c r="J146" s="308"/>
      <c r="K146" s="309"/>
    </row>
    <row r="147" s="1" customFormat="1" ht="45" customHeight="1">
      <c r="B147" s="310"/>
      <c r="C147" s="311" t="s">
        <v>1712</v>
      </c>
      <c r="D147" s="311"/>
      <c r="E147" s="311"/>
      <c r="F147" s="311"/>
      <c r="G147" s="311"/>
      <c r="H147" s="311"/>
      <c r="I147" s="311"/>
      <c r="J147" s="311"/>
      <c r="K147" s="312"/>
    </row>
    <row r="148" s="1" customFormat="1" ht="17.25" customHeight="1">
      <c r="B148" s="310"/>
      <c r="C148" s="313" t="s">
        <v>1647</v>
      </c>
      <c r="D148" s="313"/>
      <c r="E148" s="313"/>
      <c r="F148" s="313" t="s">
        <v>1648</v>
      </c>
      <c r="G148" s="314"/>
      <c r="H148" s="313" t="s">
        <v>54</v>
      </c>
      <c r="I148" s="313" t="s">
        <v>57</v>
      </c>
      <c r="J148" s="313" t="s">
        <v>1649</v>
      </c>
      <c r="K148" s="312"/>
    </row>
    <row r="149" s="1" customFormat="1" ht="17.25" customHeight="1">
      <c r="B149" s="310"/>
      <c r="C149" s="315" t="s">
        <v>1650</v>
      </c>
      <c r="D149" s="315"/>
      <c r="E149" s="315"/>
      <c r="F149" s="316" t="s">
        <v>1651</v>
      </c>
      <c r="G149" s="317"/>
      <c r="H149" s="315"/>
      <c r="I149" s="315"/>
      <c r="J149" s="315" t="s">
        <v>1652</v>
      </c>
      <c r="K149" s="312"/>
    </row>
    <row r="150" s="1" customFormat="1" ht="5.25" customHeight="1">
      <c r="B150" s="323"/>
      <c r="C150" s="318"/>
      <c r="D150" s="318"/>
      <c r="E150" s="318"/>
      <c r="F150" s="318"/>
      <c r="G150" s="319"/>
      <c r="H150" s="318"/>
      <c r="I150" s="318"/>
      <c r="J150" s="318"/>
      <c r="K150" s="346"/>
    </row>
    <row r="151" s="1" customFormat="1" ht="15" customHeight="1">
      <c r="B151" s="323"/>
      <c r="C151" s="350" t="s">
        <v>1656</v>
      </c>
      <c r="D151" s="298"/>
      <c r="E151" s="298"/>
      <c r="F151" s="351" t="s">
        <v>1653</v>
      </c>
      <c r="G151" s="298"/>
      <c r="H151" s="350" t="s">
        <v>1693</v>
      </c>
      <c r="I151" s="350" t="s">
        <v>1655</v>
      </c>
      <c r="J151" s="350">
        <v>120</v>
      </c>
      <c r="K151" s="346"/>
    </row>
    <row r="152" s="1" customFormat="1" ht="15" customHeight="1">
      <c r="B152" s="323"/>
      <c r="C152" s="350" t="s">
        <v>1702</v>
      </c>
      <c r="D152" s="298"/>
      <c r="E152" s="298"/>
      <c r="F152" s="351" t="s">
        <v>1653</v>
      </c>
      <c r="G152" s="298"/>
      <c r="H152" s="350" t="s">
        <v>1713</v>
      </c>
      <c r="I152" s="350" t="s">
        <v>1655</v>
      </c>
      <c r="J152" s="350" t="s">
        <v>1704</v>
      </c>
      <c r="K152" s="346"/>
    </row>
    <row r="153" s="1" customFormat="1" ht="15" customHeight="1">
      <c r="B153" s="323"/>
      <c r="C153" s="350" t="s">
        <v>1601</v>
      </c>
      <c r="D153" s="298"/>
      <c r="E153" s="298"/>
      <c r="F153" s="351" t="s">
        <v>1653</v>
      </c>
      <c r="G153" s="298"/>
      <c r="H153" s="350" t="s">
        <v>1714</v>
      </c>
      <c r="I153" s="350" t="s">
        <v>1655</v>
      </c>
      <c r="J153" s="350" t="s">
        <v>1704</v>
      </c>
      <c r="K153" s="346"/>
    </row>
    <row r="154" s="1" customFormat="1" ht="15" customHeight="1">
      <c r="B154" s="323"/>
      <c r="C154" s="350" t="s">
        <v>1658</v>
      </c>
      <c r="D154" s="298"/>
      <c r="E154" s="298"/>
      <c r="F154" s="351" t="s">
        <v>1659</v>
      </c>
      <c r="G154" s="298"/>
      <c r="H154" s="350" t="s">
        <v>1693</v>
      </c>
      <c r="I154" s="350" t="s">
        <v>1655</v>
      </c>
      <c r="J154" s="350">
        <v>50</v>
      </c>
      <c r="K154" s="346"/>
    </row>
    <row r="155" s="1" customFormat="1" ht="15" customHeight="1">
      <c r="B155" s="323"/>
      <c r="C155" s="350" t="s">
        <v>1661</v>
      </c>
      <c r="D155" s="298"/>
      <c r="E155" s="298"/>
      <c r="F155" s="351" t="s">
        <v>1653</v>
      </c>
      <c r="G155" s="298"/>
      <c r="H155" s="350" t="s">
        <v>1693</v>
      </c>
      <c r="I155" s="350" t="s">
        <v>1663</v>
      </c>
      <c r="J155" s="350"/>
      <c r="K155" s="346"/>
    </row>
    <row r="156" s="1" customFormat="1" ht="15" customHeight="1">
      <c r="B156" s="323"/>
      <c r="C156" s="350" t="s">
        <v>1672</v>
      </c>
      <c r="D156" s="298"/>
      <c r="E156" s="298"/>
      <c r="F156" s="351" t="s">
        <v>1659</v>
      </c>
      <c r="G156" s="298"/>
      <c r="H156" s="350" t="s">
        <v>1693</v>
      </c>
      <c r="I156" s="350" t="s">
        <v>1655</v>
      </c>
      <c r="J156" s="350">
        <v>50</v>
      </c>
      <c r="K156" s="346"/>
    </row>
    <row r="157" s="1" customFormat="1" ht="15" customHeight="1">
      <c r="B157" s="323"/>
      <c r="C157" s="350" t="s">
        <v>1680</v>
      </c>
      <c r="D157" s="298"/>
      <c r="E157" s="298"/>
      <c r="F157" s="351" t="s">
        <v>1659</v>
      </c>
      <c r="G157" s="298"/>
      <c r="H157" s="350" t="s">
        <v>1693</v>
      </c>
      <c r="I157" s="350" t="s">
        <v>1655</v>
      </c>
      <c r="J157" s="350">
        <v>50</v>
      </c>
      <c r="K157" s="346"/>
    </row>
    <row r="158" s="1" customFormat="1" ht="15" customHeight="1">
      <c r="B158" s="323"/>
      <c r="C158" s="350" t="s">
        <v>1678</v>
      </c>
      <c r="D158" s="298"/>
      <c r="E158" s="298"/>
      <c r="F158" s="351" t="s">
        <v>1659</v>
      </c>
      <c r="G158" s="298"/>
      <c r="H158" s="350" t="s">
        <v>1693</v>
      </c>
      <c r="I158" s="350" t="s">
        <v>1655</v>
      </c>
      <c r="J158" s="350">
        <v>50</v>
      </c>
      <c r="K158" s="346"/>
    </row>
    <row r="159" s="1" customFormat="1" ht="15" customHeight="1">
      <c r="B159" s="323"/>
      <c r="C159" s="350" t="s">
        <v>111</v>
      </c>
      <c r="D159" s="298"/>
      <c r="E159" s="298"/>
      <c r="F159" s="351" t="s">
        <v>1653</v>
      </c>
      <c r="G159" s="298"/>
      <c r="H159" s="350" t="s">
        <v>1715</v>
      </c>
      <c r="I159" s="350" t="s">
        <v>1655</v>
      </c>
      <c r="J159" s="350" t="s">
        <v>1716</v>
      </c>
      <c r="K159" s="346"/>
    </row>
    <row r="160" s="1" customFormat="1" ht="15" customHeight="1">
      <c r="B160" s="323"/>
      <c r="C160" s="350" t="s">
        <v>1717</v>
      </c>
      <c r="D160" s="298"/>
      <c r="E160" s="298"/>
      <c r="F160" s="351" t="s">
        <v>1653</v>
      </c>
      <c r="G160" s="298"/>
      <c r="H160" s="350" t="s">
        <v>1718</v>
      </c>
      <c r="I160" s="350" t="s">
        <v>1688</v>
      </c>
      <c r="J160" s="350"/>
      <c r="K160" s="346"/>
    </row>
    <row r="161" s="1" customFormat="1" ht="15" customHeight="1">
      <c r="B161" s="352"/>
      <c r="C161" s="332"/>
      <c r="D161" s="332"/>
      <c r="E161" s="332"/>
      <c r="F161" s="332"/>
      <c r="G161" s="332"/>
      <c r="H161" s="332"/>
      <c r="I161" s="332"/>
      <c r="J161" s="332"/>
      <c r="K161" s="353"/>
    </row>
    <row r="162" s="1" customFormat="1" ht="18.75" customHeight="1">
      <c r="B162" s="334"/>
      <c r="C162" s="344"/>
      <c r="D162" s="344"/>
      <c r="E162" s="344"/>
      <c r="F162" s="354"/>
      <c r="G162" s="344"/>
      <c r="H162" s="344"/>
      <c r="I162" s="344"/>
      <c r="J162" s="344"/>
      <c r="K162" s="334"/>
    </row>
    <row r="163" s="1" customFormat="1" ht="18.75" customHeight="1"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</row>
    <row r="164" s="1" customFormat="1" ht="7.5" customHeight="1">
      <c r="B164" s="285"/>
      <c r="C164" s="286"/>
      <c r="D164" s="286"/>
      <c r="E164" s="286"/>
      <c r="F164" s="286"/>
      <c r="G164" s="286"/>
      <c r="H164" s="286"/>
      <c r="I164" s="286"/>
      <c r="J164" s="286"/>
      <c r="K164" s="287"/>
    </row>
    <row r="165" s="1" customFormat="1" ht="45" customHeight="1">
      <c r="B165" s="288"/>
      <c r="C165" s="289" t="s">
        <v>1719</v>
      </c>
      <c r="D165" s="289"/>
      <c r="E165" s="289"/>
      <c r="F165" s="289"/>
      <c r="G165" s="289"/>
      <c r="H165" s="289"/>
      <c r="I165" s="289"/>
      <c r="J165" s="289"/>
      <c r="K165" s="290"/>
    </row>
    <row r="166" s="1" customFormat="1" ht="17.25" customHeight="1">
      <c r="B166" s="288"/>
      <c r="C166" s="313" t="s">
        <v>1647</v>
      </c>
      <c r="D166" s="313"/>
      <c r="E166" s="313"/>
      <c r="F166" s="313" t="s">
        <v>1648</v>
      </c>
      <c r="G166" s="355"/>
      <c r="H166" s="356" t="s">
        <v>54</v>
      </c>
      <c r="I166" s="356" t="s">
        <v>57</v>
      </c>
      <c r="J166" s="313" t="s">
        <v>1649</v>
      </c>
      <c r="K166" s="290"/>
    </row>
    <row r="167" s="1" customFormat="1" ht="17.25" customHeight="1">
      <c r="B167" s="291"/>
      <c r="C167" s="315" t="s">
        <v>1650</v>
      </c>
      <c r="D167" s="315"/>
      <c r="E167" s="315"/>
      <c r="F167" s="316" t="s">
        <v>1651</v>
      </c>
      <c r="G167" s="357"/>
      <c r="H167" s="358"/>
      <c r="I167" s="358"/>
      <c r="J167" s="315" t="s">
        <v>1652</v>
      </c>
      <c r="K167" s="293"/>
    </row>
    <row r="168" s="1" customFormat="1" ht="5.25" customHeight="1">
      <c r="B168" s="323"/>
      <c r="C168" s="318"/>
      <c r="D168" s="318"/>
      <c r="E168" s="318"/>
      <c r="F168" s="318"/>
      <c r="G168" s="319"/>
      <c r="H168" s="318"/>
      <c r="I168" s="318"/>
      <c r="J168" s="318"/>
      <c r="K168" s="346"/>
    </row>
    <row r="169" s="1" customFormat="1" ht="15" customHeight="1">
      <c r="B169" s="323"/>
      <c r="C169" s="298" t="s">
        <v>1656</v>
      </c>
      <c r="D169" s="298"/>
      <c r="E169" s="298"/>
      <c r="F169" s="321" t="s">
        <v>1653</v>
      </c>
      <c r="G169" s="298"/>
      <c r="H169" s="298" t="s">
        <v>1693</v>
      </c>
      <c r="I169" s="298" t="s">
        <v>1655</v>
      </c>
      <c r="J169" s="298">
        <v>120</v>
      </c>
      <c r="K169" s="346"/>
    </row>
    <row r="170" s="1" customFormat="1" ht="15" customHeight="1">
      <c r="B170" s="323"/>
      <c r="C170" s="298" t="s">
        <v>1702</v>
      </c>
      <c r="D170" s="298"/>
      <c r="E170" s="298"/>
      <c r="F170" s="321" t="s">
        <v>1653</v>
      </c>
      <c r="G170" s="298"/>
      <c r="H170" s="298" t="s">
        <v>1703</v>
      </c>
      <c r="I170" s="298" t="s">
        <v>1655</v>
      </c>
      <c r="J170" s="298" t="s">
        <v>1704</v>
      </c>
      <c r="K170" s="346"/>
    </row>
    <row r="171" s="1" customFormat="1" ht="15" customHeight="1">
      <c r="B171" s="323"/>
      <c r="C171" s="298" t="s">
        <v>1601</v>
      </c>
      <c r="D171" s="298"/>
      <c r="E171" s="298"/>
      <c r="F171" s="321" t="s">
        <v>1653</v>
      </c>
      <c r="G171" s="298"/>
      <c r="H171" s="298" t="s">
        <v>1720</v>
      </c>
      <c r="I171" s="298" t="s">
        <v>1655</v>
      </c>
      <c r="J171" s="298" t="s">
        <v>1704</v>
      </c>
      <c r="K171" s="346"/>
    </row>
    <row r="172" s="1" customFormat="1" ht="15" customHeight="1">
      <c r="B172" s="323"/>
      <c r="C172" s="298" t="s">
        <v>1658</v>
      </c>
      <c r="D172" s="298"/>
      <c r="E172" s="298"/>
      <c r="F172" s="321" t="s">
        <v>1659</v>
      </c>
      <c r="G172" s="298"/>
      <c r="H172" s="298" t="s">
        <v>1720</v>
      </c>
      <c r="I172" s="298" t="s">
        <v>1655</v>
      </c>
      <c r="J172" s="298">
        <v>50</v>
      </c>
      <c r="K172" s="346"/>
    </row>
    <row r="173" s="1" customFormat="1" ht="15" customHeight="1">
      <c r="B173" s="323"/>
      <c r="C173" s="298" t="s">
        <v>1661</v>
      </c>
      <c r="D173" s="298"/>
      <c r="E173" s="298"/>
      <c r="F173" s="321" t="s">
        <v>1653</v>
      </c>
      <c r="G173" s="298"/>
      <c r="H173" s="298" t="s">
        <v>1720</v>
      </c>
      <c r="I173" s="298" t="s">
        <v>1663</v>
      </c>
      <c r="J173" s="298"/>
      <c r="K173" s="346"/>
    </row>
    <row r="174" s="1" customFormat="1" ht="15" customHeight="1">
      <c r="B174" s="323"/>
      <c r="C174" s="298" t="s">
        <v>1672</v>
      </c>
      <c r="D174" s="298"/>
      <c r="E174" s="298"/>
      <c r="F174" s="321" t="s">
        <v>1659</v>
      </c>
      <c r="G174" s="298"/>
      <c r="H174" s="298" t="s">
        <v>1720</v>
      </c>
      <c r="I174" s="298" t="s">
        <v>1655</v>
      </c>
      <c r="J174" s="298">
        <v>50</v>
      </c>
      <c r="K174" s="346"/>
    </row>
    <row r="175" s="1" customFormat="1" ht="15" customHeight="1">
      <c r="B175" s="323"/>
      <c r="C175" s="298" t="s">
        <v>1680</v>
      </c>
      <c r="D175" s="298"/>
      <c r="E175" s="298"/>
      <c r="F175" s="321" t="s">
        <v>1659</v>
      </c>
      <c r="G175" s="298"/>
      <c r="H175" s="298" t="s">
        <v>1720</v>
      </c>
      <c r="I175" s="298" t="s">
        <v>1655</v>
      </c>
      <c r="J175" s="298">
        <v>50</v>
      </c>
      <c r="K175" s="346"/>
    </row>
    <row r="176" s="1" customFormat="1" ht="15" customHeight="1">
      <c r="B176" s="323"/>
      <c r="C176" s="298" t="s">
        <v>1678</v>
      </c>
      <c r="D176" s="298"/>
      <c r="E176" s="298"/>
      <c r="F176" s="321" t="s">
        <v>1659</v>
      </c>
      <c r="G176" s="298"/>
      <c r="H176" s="298" t="s">
        <v>1720</v>
      </c>
      <c r="I176" s="298" t="s">
        <v>1655</v>
      </c>
      <c r="J176" s="298">
        <v>50</v>
      </c>
      <c r="K176" s="346"/>
    </row>
    <row r="177" s="1" customFormat="1" ht="15" customHeight="1">
      <c r="B177" s="323"/>
      <c r="C177" s="298" t="s">
        <v>126</v>
      </c>
      <c r="D177" s="298"/>
      <c r="E177" s="298"/>
      <c r="F177" s="321" t="s">
        <v>1653</v>
      </c>
      <c r="G177" s="298"/>
      <c r="H177" s="298" t="s">
        <v>1721</v>
      </c>
      <c r="I177" s="298" t="s">
        <v>1722</v>
      </c>
      <c r="J177" s="298"/>
      <c r="K177" s="346"/>
    </row>
    <row r="178" s="1" customFormat="1" ht="15" customHeight="1">
      <c r="B178" s="323"/>
      <c r="C178" s="298" t="s">
        <v>57</v>
      </c>
      <c r="D178" s="298"/>
      <c r="E178" s="298"/>
      <c r="F178" s="321" t="s">
        <v>1653</v>
      </c>
      <c r="G178" s="298"/>
      <c r="H178" s="298" t="s">
        <v>1723</v>
      </c>
      <c r="I178" s="298" t="s">
        <v>1724</v>
      </c>
      <c r="J178" s="298">
        <v>1</v>
      </c>
      <c r="K178" s="346"/>
    </row>
    <row r="179" s="1" customFormat="1" ht="15" customHeight="1">
      <c r="B179" s="323"/>
      <c r="C179" s="298" t="s">
        <v>53</v>
      </c>
      <c r="D179" s="298"/>
      <c r="E179" s="298"/>
      <c r="F179" s="321" t="s">
        <v>1653</v>
      </c>
      <c r="G179" s="298"/>
      <c r="H179" s="298" t="s">
        <v>1725</v>
      </c>
      <c r="I179" s="298" t="s">
        <v>1655</v>
      </c>
      <c r="J179" s="298">
        <v>20</v>
      </c>
      <c r="K179" s="346"/>
    </row>
    <row r="180" s="1" customFormat="1" ht="15" customHeight="1">
      <c r="B180" s="323"/>
      <c r="C180" s="298" t="s">
        <v>54</v>
      </c>
      <c r="D180" s="298"/>
      <c r="E180" s="298"/>
      <c r="F180" s="321" t="s">
        <v>1653</v>
      </c>
      <c r="G180" s="298"/>
      <c r="H180" s="298" t="s">
        <v>1726</v>
      </c>
      <c r="I180" s="298" t="s">
        <v>1655</v>
      </c>
      <c r="J180" s="298">
        <v>255</v>
      </c>
      <c r="K180" s="346"/>
    </row>
    <row r="181" s="1" customFormat="1" ht="15" customHeight="1">
      <c r="B181" s="323"/>
      <c r="C181" s="298" t="s">
        <v>127</v>
      </c>
      <c r="D181" s="298"/>
      <c r="E181" s="298"/>
      <c r="F181" s="321" t="s">
        <v>1653</v>
      </c>
      <c r="G181" s="298"/>
      <c r="H181" s="298" t="s">
        <v>1617</v>
      </c>
      <c r="I181" s="298" t="s">
        <v>1655</v>
      </c>
      <c r="J181" s="298">
        <v>10</v>
      </c>
      <c r="K181" s="346"/>
    </row>
    <row r="182" s="1" customFormat="1" ht="15" customHeight="1">
      <c r="B182" s="323"/>
      <c r="C182" s="298" t="s">
        <v>128</v>
      </c>
      <c r="D182" s="298"/>
      <c r="E182" s="298"/>
      <c r="F182" s="321" t="s">
        <v>1653</v>
      </c>
      <c r="G182" s="298"/>
      <c r="H182" s="298" t="s">
        <v>1727</v>
      </c>
      <c r="I182" s="298" t="s">
        <v>1688</v>
      </c>
      <c r="J182" s="298"/>
      <c r="K182" s="346"/>
    </row>
    <row r="183" s="1" customFormat="1" ht="15" customHeight="1">
      <c r="B183" s="323"/>
      <c r="C183" s="298" t="s">
        <v>1728</v>
      </c>
      <c r="D183" s="298"/>
      <c r="E183" s="298"/>
      <c r="F183" s="321" t="s">
        <v>1653</v>
      </c>
      <c r="G183" s="298"/>
      <c r="H183" s="298" t="s">
        <v>1729</v>
      </c>
      <c r="I183" s="298" t="s">
        <v>1688</v>
      </c>
      <c r="J183" s="298"/>
      <c r="K183" s="346"/>
    </row>
    <row r="184" s="1" customFormat="1" ht="15" customHeight="1">
      <c r="B184" s="323"/>
      <c r="C184" s="298" t="s">
        <v>1717</v>
      </c>
      <c r="D184" s="298"/>
      <c r="E184" s="298"/>
      <c r="F184" s="321" t="s">
        <v>1653</v>
      </c>
      <c r="G184" s="298"/>
      <c r="H184" s="298" t="s">
        <v>1730</v>
      </c>
      <c r="I184" s="298" t="s">
        <v>1688</v>
      </c>
      <c r="J184" s="298"/>
      <c r="K184" s="346"/>
    </row>
    <row r="185" s="1" customFormat="1" ht="15" customHeight="1">
      <c r="B185" s="323"/>
      <c r="C185" s="298" t="s">
        <v>130</v>
      </c>
      <c r="D185" s="298"/>
      <c r="E185" s="298"/>
      <c r="F185" s="321" t="s">
        <v>1659</v>
      </c>
      <c r="G185" s="298"/>
      <c r="H185" s="298" t="s">
        <v>1731</v>
      </c>
      <c r="I185" s="298" t="s">
        <v>1655</v>
      </c>
      <c r="J185" s="298">
        <v>50</v>
      </c>
      <c r="K185" s="346"/>
    </row>
    <row r="186" s="1" customFormat="1" ht="15" customHeight="1">
      <c r="B186" s="323"/>
      <c r="C186" s="298" t="s">
        <v>1732</v>
      </c>
      <c r="D186" s="298"/>
      <c r="E186" s="298"/>
      <c r="F186" s="321" t="s">
        <v>1659</v>
      </c>
      <c r="G186" s="298"/>
      <c r="H186" s="298" t="s">
        <v>1733</v>
      </c>
      <c r="I186" s="298" t="s">
        <v>1734</v>
      </c>
      <c r="J186" s="298"/>
      <c r="K186" s="346"/>
    </row>
    <row r="187" s="1" customFormat="1" ht="15" customHeight="1">
      <c r="B187" s="323"/>
      <c r="C187" s="298" t="s">
        <v>1735</v>
      </c>
      <c r="D187" s="298"/>
      <c r="E187" s="298"/>
      <c r="F187" s="321" t="s">
        <v>1659</v>
      </c>
      <c r="G187" s="298"/>
      <c r="H187" s="298" t="s">
        <v>1736</v>
      </c>
      <c r="I187" s="298" t="s">
        <v>1734</v>
      </c>
      <c r="J187" s="298"/>
      <c r="K187" s="346"/>
    </row>
    <row r="188" s="1" customFormat="1" ht="15" customHeight="1">
      <c r="B188" s="323"/>
      <c r="C188" s="298" t="s">
        <v>1737</v>
      </c>
      <c r="D188" s="298"/>
      <c r="E188" s="298"/>
      <c r="F188" s="321" t="s">
        <v>1659</v>
      </c>
      <c r="G188" s="298"/>
      <c r="H188" s="298" t="s">
        <v>1738</v>
      </c>
      <c r="I188" s="298" t="s">
        <v>1734</v>
      </c>
      <c r="J188" s="298"/>
      <c r="K188" s="346"/>
    </row>
    <row r="189" s="1" customFormat="1" ht="15" customHeight="1">
      <c r="B189" s="323"/>
      <c r="C189" s="359" t="s">
        <v>1739</v>
      </c>
      <c r="D189" s="298"/>
      <c r="E189" s="298"/>
      <c r="F189" s="321" t="s">
        <v>1659</v>
      </c>
      <c r="G189" s="298"/>
      <c r="H189" s="298" t="s">
        <v>1740</v>
      </c>
      <c r="I189" s="298" t="s">
        <v>1741</v>
      </c>
      <c r="J189" s="360" t="s">
        <v>1742</v>
      </c>
      <c r="K189" s="346"/>
    </row>
    <row r="190" s="18" customFormat="1" ht="15" customHeight="1">
      <c r="B190" s="361"/>
      <c r="C190" s="362" t="s">
        <v>1743</v>
      </c>
      <c r="D190" s="363"/>
      <c r="E190" s="363"/>
      <c r="F190" s="364" t="s">
        <v>1659</v>
      </c>
      <c r="G190" s="363"/>
      <c r="H190" s="363" t="s">
        <v>1744</v>
      </c>
      <c r="I190" s="363" t="s">
        <v>1741</v>
      </c>
      <c r="J190" s="365" t="s">
        <v>1742</v>
      </c>
      <c r="K190" s="366"/>
    </row>
    <row r="191" s="1" customFormat="1" ht="15" customHeight="1">
      <c r="B191" s="323"/>
      <c r="C191" s="359" t="s">
        <v>42</v>
      </c>
      <c r="D191" s="298"/>
      <c r="E191" s="298"/>
      <c r="F191" s="321" t="s">
        <v>1653</v>
      </c>
      <c r="G191" s="298"/>
      <c r="H191" s="295" t="s">
        <v>1745</v>
      </c>
      <c r="I191" s="298" t="s">
        <v>1746</v>
      </c>
      <c r="J191" s="298"/>
      <c r="K191" s="346"/>
    </row>
    <row r="192" s="1" customFormat="1" ht="15" customHeight="1">
      <c r="B192" s="323"/>
      <c r="C192" s="359" t="s">
        <v>1747</v>
      </c>
      <c r="D192" s="298"/>
      <c r="E192" s="298"/>
      <c r="F192" s="321" t="s">
        <v>1653</v>
      </c>
      <c r="G192" s="298"/>
      <c r="H192" s="298" t="s">
        <v>1748</v>
      </c>
      <c r="I192" s="298" t="s">
        <v>1688</v>
      </c>
      <c r="J192" s="298"/>
      <c r="K192" s="346"/>
    </row>
    <row r="193" s="1" customFormat="1" ht="15" customHeight="1">
      <c r="B193" s="323"/>
      <c r="C193" s="359" t="s">
        <v>1749</v>
      </c>
      <c r="D193" s="298"/>
      <c r="E193" s="298"/>
      <c r="F193" s="321" t="s">
        <v>1653</v>
      </c>
      <c r="G193" s="298"/>
      <c r="H193" s="298" t="s">
        <v>1750</v>
      </c>
      <c r="I193" s="298" t="s">
        <v>1688</v>
      </c>
      <c r="J193" s="298"/>
      <c r="K193" s="346"/>
    </row>
    <row r="194" s="1" customFormat="1" ht="15" customHeight="1">
      <c r="B194" s="323"/>
      <c r="C194" s="359" t="s">
        <v>1751</v>
      </c>
      <c r="D194" s="298"/>
      <c r="E194" s="298"/>
      <c r="F194" s="321" t="s">
        <v>1659</v>
      </c>
      <c r="G194" s="298"/>
      <c r="H194" s="298" t="s">
        <v>1752</v>
      </c>
      <c r="I194" s="298" t="s">
        <v>1688</v>
      </c>
      <c r="J194" s="298"/>
      <c r="K194" s="346"/>
    </row>
    <row r="195" s="1" customFormat="1" ht="15" customHeight="1">
      <c r="B195" s="352"/>
      <c r="C195" s="367"/>
      <c r="D195" s="332"/>
      <c r="E195" s="332"/>
      <c r="F195" s="332"/>
      <c r="G195" s="332"/>
      <c r="H195" s="332"/>
      <c r="I195" s="332"/>
      <c r="J195" s="332"/>
      <c r="K195" s="353"/>
    </row>
    <row r="196" s="1" customFormat="1" ht="18.75" customHeight="1">
      <c r="B196" s="334"/>
      <c r="C196" s="344"/>
      <c r="D196" s="344"/>
      <c r="E196" s="344"/>
      <c r="F196" s="354"/>
      <c r="G196" s="344"/>
      <c r="H196" s="344"/>
      <c r="I196" s="344"/>
      <c r="J196" s="344"/>
      <c r="K196" s="334"/>
    </row>
    <row r="197" s="1" customFormat="1" ht="18.75" customHeight="1">
      <c r="B197" s="334"/>
      <c r="C197" s="344"/>
      <c r="D197" s="344"/>
      <c r="E197" s="344"/>
      <c r="F197" s="354"/>
      <c r="G197" s="344"/>
      <c r="H197" s="344"/>
      <c r="I197" s="344"/>
      <c r="J197" s="344"/>
      <c r="K197" s="334"/>
    </row>
    <row r="198" s="1" customFormat="1" ht="18.75" customHeight="1">
      <c r="B198" s="306"/>
      <c r="C198" s="306"/>
      <c r="D198" s="306"/>
      <c r="E198" s="306"/>
      <c r="F198" s="306"/>
      <c r="G198" s="306"/>
      <c r="H198" s="306"/>
      <c r="I198" s="306"/>
      <c r="J198" s="306"/>
      <c r="K198" s="306"/>
    </row>
    <row r="199" s="1" customFormat="1" ht="13.5">
      <c r="B199" s="285"/>
      <c r="C199" s="286"/>
      <c r="D199" s="286"/>
      <c r="E199" s="286"/>
      <c r="F199" s="286"/>
      <c r="G199" s="286"/>
      <c r="H199" s="286"/>
      <c r="I199" s="286"/>
      <c r="J199" s="286"/>
      <c r="K199" s="287"/>
    </row>
    <row r="200" s="1" customFormat="1" ht="21">
      <c r="B200" s="288"/>
      <c r="C200" s="289" t="s">
        <v>1753</v>
      </c>
      <c r="D200" s="289"/>
      <c r="E200" s="289"/>
      <c r="F200" s="289"/>
      <c r="G200" s="289"/>
      <c r="H200" s="289"/>
      <c r="I200" s="289"/>
      <c r="J200" s="289"/>
      <c r="K200" s="290"/>
    </row>
    <row r="201" s="1" customFormat="1" ht="25.5" customHeight="1">
      <c r="B201" s="288"/>
      <c r="C201" s="368" t="s">
        <v>1754</v>
      </c>
      <c r="D201" s="368"/>
      <c r="E201" s="368"/>
      <c r="F201" s="368" t="s">
        <v>1755</v>
      </c>
      <c r="G201" s="369"/>
      <c r="H201" s="368" t="s">
        <v>1756</v>
      </c>
      <c r="I201" s="368"/>
      <c r="J201" s="368"/>
      <c r="K201" s="290"/>
    </row>
    <row r="202" s="1" customFormat="1" ht="5.25" customHeight="1">
      <c r="B202" s="323"/>
      <c r="C202" s="318"/>
      <c r="D202" s="318"/>
      <c r="E202" s="318"/>
      <c r="F202" s="318"/>
      <c r="G202" s="344"/>
      <c r="H202" s="318"/>
      <c r="I202" s="318"/>
      <c r="J202" s="318"/>
      <c r="K202" s="346"/>
    </row>
    <row r="203" s="1" customFormat="1" ht="15" customHeight="1">
      <c r="B203" s="323"/>
      <c r="C203" s="298" t="s">
        <v>1746</v>
      </c>
      <c r="D203" s="298"/>
      <c r="E203" s="298"/>
      <c r="F203" s="321" t="s">
        <v>43</v>
      </c>
      <c r="G203" s="298"/>
      <c r="H203" s="298" t="s">
        <v>1757</v>
      </c>
      <c r="I203" s="298"/>
      <c r="J203" s="298"/>
      <c r="K203" s="346"/>
    </row>
    <row r="204" s="1" customFormat="1" ht="15" customHeight="1">
      <c r="B204" s="323"/>
      <c r="C204" s="298"/>
      <c r="D204" s="298"/>
      <c r="E204" s="298"/>
      <c r="F204" s="321" t="s">
        <v>44</v>
      </c>
      <c r="G204" s="298"/>
      <c r="H204" s="298" t="s">
        <v>1758</v>
      </c>
      <c r="I204" s="298"/>
      <c r="J204" s="298"/>
      <c r="K204" s="346"/>
    </row>
    <row r="205" s="1" customFormat="1" ht="15" customHeight="1">
      <c r="B205" s="323"/>
      <c r="C205" s="298"/>
      <c r="D205" s="298"/>
      <c r="E205" s="298"/>
      <c r="F205" s="321" t="s">
        <v>47</v>
      </c>
      <c r="G205" s="298"/>
      <c r="H205" s="298" t="s">
        <v>1759</v>
      </c>
      <c r="I205" s="298"/>
      <c r="J205" s="298"/>
      <c r="K205" s="346"/>
    </row>
    <row r="206" s="1" customFormat="1" ht="15" customHeight="1">
      <c r="B206" s="323"/>
      <c r="C206" s="298"/>
      <c r="D206" s="298"/>
      <c r="E206" s="298"/>
      <c r="F206" s="321" t="s">
        <v>45</v>
      </c>
      <c r="G206" s="298"/>
      <c r="H206" s="298" t="s">
        <v>1760</v>
      </c>
      <c r="I206" s="298"/>
      <c r="J206" s="298"/>
      <c r="K206" s="346"/>
    </row>
    <row r="207" s="1" customFormat="1" ht="15" customHeight="1">
      <c r="B207" s="323"/>
      <c r="C207" s="298"/>
      <c r="D207" s="298"/>
      <c r="E207" s="298"/>
      <c r="F207" s="321" t="s">
        <v>46</v>
      </c>
      <c r="G207" s="298"/>
      <c r="H207" s="298" t="s">
        <v>1761</v>
      </c>
      <c r="I207" s="298"/>
      <c r="J207" s="298"/>
      <c r="K207" s="346"/>
    </row>
    <row r="208" s="1" customFormat="1" ht="15" customHeight="1">
      <c r="B208" s="323"/>
      <c r="C208" s="298"/>
      <c r="D208" s="298"/>
      <c r="E208" s="298"/>
      <c r="F208" s="321"/>
      <c r="G208" s="298"/>
      <c r="H208" s="298"/>
      <c r="I208" s="298"/>
      <c r="J208" s="298"/>
      <c r="K208" s="346"/>
    </row>
    <row r="209" s="1" customFormat="1" ht="15" customHeight="1">
      <c r="B209" s="323"/>
      <c r="C209" s="298" t="s">
        <v>1700</v>
      </c>
      <c r="D209" s="298"/>
      <c r="E209" s="298"/>
      <c r="F209" s="321" t="s">
        <v>79</v>
      </c>
      <c r="G209" s="298"/>
      <c r="H209" s="298" t="s">
        <v>1762</v>
      </c>
      <c r="I209" s="298"/>
      <c r="J209" s="298"/>
      <c r="K209" s="346"/>
    </row>
    <row r="210" s="1" customFormat="1" ht="15" customHeight="1">
      <c r="B210" s="323"/>
      <c r="C210" s="298"/>
      <c r="D210" s="298"/>
      <c r="E210" s="298"/>
      <c r="F210" s="321" t="s">
        <v>1595</v>
      </c>
      <c r="G210" s="298"/>
      <c r="H210" s="298" t="s">
        <v>1596</v>
      </c>
      <c r="I210" s="298"/>
      <c r="J210" s="298"/>
      <c r="K210" s="346"/>
    </row>
    <row r="211" s="1" customFormat="1" ht="15" customHeight="1">
      <c r="B211" s="323"/>
      <c r="C211" s="298"/>
      <c r="D211" s="298"/>
      <c r="E211" s="298"/>
      <c r="F211" s="321" t="s">
        <v>1593</v>
      </c>
      <c r="G211" s="298"/>
      <c r="H211" s="298" t="s">
        <v>1763</v>
      </c>
      <c r="I211" s="298"/>
      <c r="J211" s="298"/>
      <c r="K211" s="346"/>
    </row>
    <row r="212" s="1" customFormat="1" ht="15" customHeight="1">
      <c r="B212" s="370"/>
      <c r="C212" s="298"/>
      <c r="D212" s="298"/>
      <c r="E212" s="298"/>
      <c r="F212" s="321" t="s">
        <v>1597</v>
      </c>
      <c r="G212" s="359"/>
      <c r="H212" s="350" t="s">
        <v>1598</v>
      </c>
      <c r="I212" s="350"/>
      <c r="J212" s="350"/>
      <c r="K212" s="371"/>
    </row>
    <row r="213" s="1" customFormat="1" ht="15" customHeight="1">
      <c r="B213" s="370"/>
      <c r="C213" s="298"/>
      <c r="D213" s="298"/>
      <c r="E213" s="298"/>
      <c r="F213" s="321" t="s">
        <v>1599</v>
      </c>
      <c r="G213" s="359"/>
      <c r="H213" s="350" t="s">
        <v>1764</v>
      </c>
      <c r="I213" s="350"/>
      <c r="J213" s="350"/>
      <c r="K213" s="371"/>
    </row>
    <row r="214" s="1" customFormat="1" ht="15" customHeight="1">
      <c r="B214" s="370"/>
      <c r="C214" s="298"/>
      <c r="D214" s="298"/>
      <c r="E214" s="298"/>
      <c r="F214" s="321"/>
      <c r="G214" s="359"/>
      <c r="H214" s="350"/>
      <c r="I214" s="350"/>
      <c r="J214" s="350"/>
      <c r="K214" s="371"/>
    </row>
    <row r="215" s="1" customFormat="1" ht="15" customHeight="1">
      <c r="B215" s="370"/>
      <c r="C215" s="298" t="s">
        <v>1724</v>
      </c>
      <c r="D215" s="298"/>
      <c r="E215" s="298"/>
      <c r="F215" s="321">
        <v>1</v>
      </c>
      <c r="G215" s="359"/>
      <c r="H215" s="350" t="s">
        <v>1765</v>
      </c>
      <c r="I215" s="350"/>
      <c r="J215" s="350"/>
      <c r="K215" s="371"/>
    </row>
    <row r="216" s="1" customFormat="1" ht="15" customHeight="1">
      <c r="B216" s="370"/>
      <c r="C216" s="298"/>
      <c r="D216" s="298"/>
      <c r="E216" s="298"/>
      <c r="F216" s="321">
        <v>2</v>
      </c>
      <c r="G216" s="359"/>
      <c r="H216" s="350" t="s">
        <v>1766</v>
      </c>
      <c r="I216" s="350"/>
      <c r="J216" s="350"/>
      <c r="K216" s="371"/>
    </row>
    <row r="217" s="1" customFormat="1" ht="15" customHeight="1">
      <c r="B217" s="370"/>
      <c r="C217" s="298"/>
      <c r="D217" s="298"/>
      <c r="E217" s="298"/>
      <c r="F217" s="321">
        <v>3</v>
      </c>
      <c r="G217" s="359"/>
      <c r="H217" s="350" t="s">
        <v>1767</v>
      </c>
      <c r="I217" s="350"/>
      <c r="J217" s="350"/>
      <c r="K217" s="371"/>
    </row>
    <row r="218" s="1" customFormat="1" ht="15" customHeight="1">
      <c r="B218" s="370"/>
      <c r="C218" s="298"/>
      <c r="D218" s="298"/>
      <c r="E218" s="298"/>
      <c r="F218" s="321">
        <v>4</v>
      </c>
      <c r="G218" s="359"/>
      <c r="H218" s="350" t="s">
        <v>1768</v>
      </c>
      <c r="I218" s="350"/>
      <c r="J218" s="350"/>
      <c r="K218" s="371"/>
    </row>
    <row r="219" s="1" customFormat="1" ht="12.75" customHeight="1">
      <c r="B219" s="372"/>
      <c r="C219" s="373"/>
      <c r="D219" s="373"/>
      <c r="E219" s="373"/>
      <c r="F219" s="373"/>
      <c r="G219" s="373"/>
      <c r="H219" s="373"/>
      <c r="I219" s="373"/>
      <c r="J219" s="373"/>
      <c r="K219" s="37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DESKTOP-R19VL48\Jára</dc:creator>
  <cp:lastModifiedBy>DESKTOP-R19VL48\Jára</cp:lastModifiedBy>
  <dcterms:created xsi:type="dcterms:W3CDTF">2024-06-17T10:14:54Z</dcterms:created>
  <dcterms:modified xsi:type="dcterms:W3CDTF">2024-06-17T10:15:03Z</dcterms:modified>
</cp:coreProperties>
</file>