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roslav\Desktop\Nová složka\"/>
    </mc:Choice>
  </mc:AlternateContent>
  <bookViews>
    <workbookView xWindow="0" yWindow="0" windowWidth="0" windowHeight="0"/>
  </bookViews>
  <sheets>
    <sheet name="Rekapitulace stavby" sheetId="1" r:id="rId1"/>
    <sheet name="0292 - Výpravní budova AN..." sheetId="2" r:id="rId2"/>
    <sheet name="0291 - Výpravní budova AN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'0292 - Výpravní budova AN...'!$C$137:$K$223</definedName>
    <definedName name="_xlnm.Print_Area" localSheetId="1">'0292 - Výpravní budova AN...'!$C$4:$J$76,'0292 - Výpravní budova AN...'!$C$82:$J$119,'0292 - Výpravní budova AN...'!$C$125:$J$223</definedName>
    <definedName name="_xlnm.Print_Titles" localSheetId="1">'0292 - Výpravní budova AN...'!$137:$137</definedName>
    <definedName name="_xlnm._FilterDatabase" localSheetId="2" hidden="1">'0291 - Výpravní budova AN...'!$C$130:$K$224</definedName>
    <definedName name="_xlnm.Print_Area" localSheetId="2">'0291 - Výpravní budova AN...'!$C$4:$J$76,'0291 - Výpravní budova AN...'!$C$82:$J$112,'0291 - Výpravní budova AN...'!$C$118:$J$224</definedName>
    <definedName name="_xlnm.Print_Titles" localSheetId="2">'0291 - Výpravní budova AN...'!$130:$130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5"/>
  <c r="E123"/>
  <c r="F89"/>
  <c r="E87"/>
  <c r="J24"/>
  <c r="E24"/>
  <c r="J92"/>
  <c r="J23"/>
  <c r="J21"/>
  <c r="E21"/>
  <c r="J91"/>
  <c r="J20"/>
  <c r="J18"/>
  <c r="E18"/>
  <c r="F128"/>
  <c r="J17"/>
  <c r="J15"/>
  <c r="E15"/>
  <c r="F91"/>
  <c r="J14"/>
  <c r="J12"/>
  <c r="J125"/>
  <c r="E7"/>
  <c r="E85"/>
  <c i="1" r="AY95"/>
  <c i="2" r="J37"/>
  <c r="J36"/>
  <c r="J35"/>
  <c i="1" r="AX95"/>
  <c i="2"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T213"/>
  <c r="R214"/>
  <c r="R213"/>
  <c r="P214"/>
  <c r="P213"/>
  <c r="BI211"/>
  <c r="BH211"/>
  <c r="BG211"/>
  <c r="BF211"/>
  <c r="T211"/>
  <c r="T210"/>
  <c r="T209"/>
  <c r="R211"/>
  <c r="R210"/>
  <c r="R209"/>
  <c r="P211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F132"/>
  <c r="E130"/>
  <c r="F89"/>
  <c r="E87"/>
  <c r="J24"/>
  <c r="E24"/>
  <c r="J135"/>
  <c r="J23"/>
  <c r="J21"/>
  <c r="E21"/>
  <c r="J134"/>
  <c r="J20"/>
  <c r="J18"/>
  <c r="E18"/>
  <c r="F135"/>
  <c r="J17"/>
  <c r="J15"/>
  <c r="E15"/>
  <c r="F134"/>
  <c r="J14"/>
  <c r="J12"/>
  <c r="J132"/>
  <c r="E7"/>
  <c r="E128"/>
  <c i="1" r="L90"/>
  <c r="AM90"/>
  <c r="AM89"/>
  <c r="L89"/>
  <c r="AM87"/>
  <c r="L87"/>
  <c r="L85"/>
  <c r="L84"/>
  <c i="2" r="J223"/>
  <c r="J222"/>
  <c r="BK218"/>
  <c r="J217"/>
  <c r="BK214"/>
  <c r="BK208"/>
  <c r="BK206"/>
  <c r="J205"/>
  <c r="BK202"/>
  <c r="J200"/>
  <c r="BK198"/>
  <c r="J196"/>
  <c r="J193"/>
  <c r="BK186"/>
  <c r="J181"/>
  <c r="BK175"/>
  <c r="BK171"/>
  <c r="J167"/>
  <c r="J163"/>
  <c r="BK157"/>
  <c r="BK151"/>
  <c r="J148"/>
  <c r="J145"/>
  <c r="BK142"/>
  <c i="3" r="BK223"/>
  <c r="J214"/>
  <c r="BK193"/>
  <c r="J183"/>
  <c r="BK168"/>
  <c r="BK152"/>
  <c r="J220"/>
  <c r="BK207"/>
  <c r="J162"/>
  <c r="J215"/>
  <c r="BK196"/>
  <c r="BK156"/>
  <c r="J205"/>
  <c r="J194"/>
  <c r="BK163"/>
  <c r="J144"/>
  <c r="BK135"/>
  <c r="J188"/>
  <c r="J174"/>
  <c r="BK148"/>
  <c r="BK171"/>
  <c r="J197"/>
  <c r="BK155"/>
  <c i="2" r="F37"/>
  <c r="J195"/>
  <c r="BK188"/>
  <c r="J183"/>
  <c r="BK178"/>
  <c r="J175"/>
  <c r="BK170"/>
  <c r="J166"/>
  <c r="J161"/>
  <c r="J155"/>
  <c r="J150"/>
  <c r="BK146"/>
  <c r="J143"/>
  <c i="3" r="BK224"/>
  <c r="BK219"/>
  <c r="BK213"/>
  <c r="J191"/>
  <c r="J171"/>
  <c r="BK162"/>
  <c r="J137"/>
  <c r="BK211"/>
  <c r="BK200"/>
  <c r="J160"/>
  <c r="J211"/>
  <c r="BK186"/>
  <c r="BK149"/>
  <c r="J200"/>
  <c r="BK183"/>
  <c r="BK153"/>
  <c r="J136"/>
  <c r="BK194"/>
  <c r="BK179"/>
  <c r="BK145"/>
  <c r="J169"/>
  <c r="J201"/>
  <c r="J154"/>
  <c i="2" r="F34"/>
  <c r="J197"/>
  <c r="BK194"/>
  <c r="J188"/>
  <c r="J185"/>
  <c r="J180"/>
  <c r="J176"/>
  <c r="J171"/>
  <c r="BK166"/>
  <c r="BK162"/>
  <c r="J157"/>
  <c r="J154"/>
  <c r="BK149"/>
  <c r="BK144"/>
  <c i="3" r="BK220"/>
  <c r="BK212"/>
  <c r="BK189"/>
  <c r="BK169"/>
  <c r="BK161"/>
  <c r="J221"/>
  <c r="BK210"/>
  <c r="BK190"/>
  <c r="J135"/>
  <c r="J203"/>
  <c r="J153"/>
  <c r="J139"/>
  <c r="BK197"/>
  <c r="J156"/>
  <c r="J143"/>
  <c r="J204"/>
  <c r="J193"/>
  <c r="J164"/>
  <c r="BK144"/>
  <c r="J170"/>
  <c r="J192"/>
  <c r="J150"/>
  <c i="1" r="AS94"/>
  <c i="2" r="BK220"/>
  <c r="J218"/>
  <c r="BK216"/>
  <c r="J214"/>
  <c r="J211"/>
  <c r="BK207"/>
  <c r="J206"/>
  <c r="BK203"/>
  <c r="J202"/>
  <c r="BK199"/>
  <c r="BK196"/>
  <c r="BK190"/>
  <c r="J187"/>
  <c r="BK181"/>
  <c r="J177"/>
  <c r="J174"/>
  <c r="J170"/>
  <c r="J165"/>
  <c r="BK159"/>
  <c r="BK155"/>
  <c r="J151"/>
  <c r="J147"/>
  <c r="J144"/>
  <c r="J141"/>
  <c i="3" r="J223"/>
  <c r="BK216"/>
  <c r="J207"/>
  <c r="BK176"/>
  <c r="J163"/>
  <c r="BK146"/>
  <c r="J213"/>
  <c r="BK205"/>
  <c r="J173"/>
  <c r="J216"/>
  <c r="BK198"/>
  <c r="BK172"/>
  <c r="J141"/>
  <c r="BK188"/>
  <c r="BK165"/>
  <c r="BK142"/>
  <c r="J202"/>
  <c r="BK180"/>
  <c r="J161"/>
  <c r="BK136"/>
  <c r="J148"/>
  <c r="BK191"/>
  <c r="J142"/>
  <c i="2" r="BK223"/>
  <c r="BK222"/>
  <c r="J220"/>
  <c r="BK217"/>
  <c r="J216"/>
  <c r="BK211"/>
  <c r="J208"/>
  <c r="J207"/>
  <c r="BK205"/>
  <c r="J203"/>
  <c r="BK200"/>
  <c r="J199"/>
  <c r="BK195"/>
  <c r="J190"/>
  <c r="BK185"/>
  <c r="J182"/>
  <c r="J178"/>
  <c r="BK172"/>
  <c r="J168"/>
  <c r="BK163"/>
  <c r="J159"/>
  <c r="BK153"/>
  <c r="BK148"/>
  <c r="BK143"/>
  <c r="F36"/>
  <c i="3" r="BK204"/>
  <c r="BK160"/>
  <c r="BK143"/>
  <c r="BK201"/>
  <c r="J168"/>
  <c r="J149"/>
  <c r="J138"/>
  <c r="J196"/>
  <c r="J172"/>
  <c r="J146"/>
  <c r="BK173"/>
  <c r="BK157"/>
  <c r="J179"/>
  <c i="2" r="J34"/>
  <c r="J198"/>
  <c r="BK193"/>
  <c r="BK187"/>
  <c r="BK183"/>
  <c r="BK180"/>
  <c r="BK176"/>
  <c r="J172"/>
  <c r="BK168"/>
  <c r="BK165"/>
  <c r="J162"/>
  <c r="BK156"/>
  <c r="BK154"/>
  <c r="BK150"/>
  <c r="BK147"/>
  <c r="BK145"/>
  <c r="BK141"/>
  <c i="3" r="J224"/>
  <c r="J219"/>
  <c r="J210"/>
  <c r="BK187"/>
  <c r="BK174"/>
  <c r="BK167"/>
  <c r="BK154"/>
  <c r="BK138"/>
  <c r="J212"/>
  <c r="J209"/>
  <c r="J199"/>
  <c r="BK170"/>
  <c r="BK139"/>
  <c r="J208"/>
  <c r="J189"/>
  <c r="J152"/>
  <c r="BK137"/>
  <c r="J198"/>
  <c r="BK184"/>
  <c r="J155"/>
  <c r="BK141"/>
  <c r="BK199"/>
  <c r="J181"/>
  <c r="J167"/>
  <c r="BK159"/>
  <c r="BK192"/>
  <c r="J159"/>
  <c r="BK134"/>
  <c r="J157"/>
  <c i="2" r="F35"/>
  <c r="BK197"/>
  <c r="J194"/>
  <c r="J186"/>
  <c r="BK182"/>
  <c r="BK177"/>
  <c r="BK174"/>
  <c r="BK167"/>
  <c r="BK161"/>
  <c r="J156"/>
  <c r="J153"/>
  <c r="J149"/>
  <c r="J146"/>
  <c r="J142"/>
  <c i="3" r="BK221"/>
  <c r="BK215"/>
  <c r="BK203"/>
  <c r="J186"/>
  <c r="BK164"/>
  <c r="J147"/>
  <c r="BK214"/>
  <c r="BK208"/>
  <c r="BK181"/>
  <c r="J145"/>
  <c r="BK209"/>
  <c r="J187"/>
  <c r="BK150"/>
  <c r="BK202"/>
  <c r="J180"/>
  <c r="BK147"/>
  <c r="J134"/>
  <c r="J184"/>
  <c r="J165"/>
  <c r="J158"/>
  <c r="J176"/>
  <c r="BK158"/>
  <c r="J190"/>
  <c i="2" l="1" r="R152"/>
  <c r="R164"/>
  <c r="R173"/>
  <c r="P192"/>
  <c r="T140"/>
  <c r="T160"/>
  <c r="T169"/>
  <c r="P179"/>
  <c r="BK184"/>
  <c r="J184"/>
  <c r="J106"/>
  <c r="BK192"/>
  <c r="J192"/>
  <c r="J109"/>
  <c r="BK201"/>
  <c r="J201"/>
  <c r="J110"/>
  <c r="R201"/>
  <c r="R204"/>
  <c r="R215"/>
  <c r="R212"/>
  <c r="P152"/>
  <c r="BK164"/>
  <c r="J164"/>
  <c r="J102"/>
  <c r="R169"/>
  <c r="P184"/>
  <c i="3" r="P151"/>
  <c i="2" r="BK140"/>
  <c r="J140"/>
  <c r="J98"/>
  <c r="T152"/>
  <c r="T164"/>
  <c r="P173"/>
  <c r="T179"/>
  <c r="T192"/>
  <c r="P204"/>
  <c i="3" r="P140"/>
  <c r="T195"/>
  <c r="BK133"/>
  <c r="J133"/>
  <c r="J98"/>
  <c r="T133"/>
  <c r="R140"/>
  <c r="R151"/>
  <c r="T166"/>
  <c r="BK182"/>
  <c r="J182"/>
  <c r="J105"/>
  <c r="R182"/>
  <c r="T182"/>
  <c r="T185"/>
  <c r="P195"/>
  <c r="BK206"/>
  <c r="J206"/>
  <c r="J108"/>
  <c r="BK218"/>
  <c i="2" r="P140"/>
  <c r="R160"/>
  <c r="P169"/>
  <c r="BK179"/>
  <c r="J179"/>
  <c r="J105"/>
  <c r="R184"/>
  <c r="BK204"/>
  <c r="J204"/>
  <c r="J111"/>
  <c i="3" r="P133"/>
  <c r="T151"/>
  <c r="R178"/>
  <c r="R185"/>
  <c r="R206"/>
  <c i="2" r="R140"/>
  <c r="P160"/>
  <c r="BK169"/>
  <c r="J169"/>
  <c r="J103"/>
  <c r="T173"/>
  <c r="T184"/>
  <c r="T201"/>
  <c i="3" r="BK140"/>
  <c r="J140"/>
  <c r="J99"/>
  <c r="BK151"/>
  <c r="J151"/>
  <c r="J100"/>
  <c r="BK166"/>
  <c r="J166"/>
  <c r="J101"/>
  <c r="R166"/>
  <c r="BK178"/>
  <c r="J178"/>
  <c r="J104"/>
  <c r="T178"/>
  <c r="P182"/>
  <c r="BK185"/>
  <c r="J185"/>
  <c r="J106"/>
  <c r="BK195"/>
  <c r="J195"/>
  <c r="J107"/>
  <c r="R195"/>
  <c r="T206"/>
  <c r="P218"/>
  <c r="R218"/>
  <c r="P222"/>
  <c i="2" r="BK152"/>
  <c r="J152"/>
  <c r="J99"/>
  <c r="BK160"/>
  <c r="J160"/>
  <c r="J101"/>
  <c r="P164"/>
  <c r="BK173"/>
  <c r="J173"/>
  <c r="J104"/>
  <c r="R179"/>
  <c r="R192"/>
  <c r="R191"/>
  <c r="P201"/>
  <c r="T204"/>
  <c r="BK215"/>
  <c r="J215"/>
  <c r="J116"/>
  <c r="P215"/>
  <c r="P212"/>
  <c r="T215"/>
  <c r="BK221"/>
  <c r="J221"/>
  <c r="J118"/>
  <c r="P221"/>
  <c r="R221"/>
  <c r="T221"/>
  <c i="3" r="R133"/>
  <c r="R132"/>
  <c r="T140"/>
  <c r="P166"/>
  <c r="P178"/>
  <c r="P177"/>
  <c r="P185"/>
  <c r="P206"/>
  <c r="T218"/>
  <c r="BK222"/>
  <c r="J222"/>
  <c r="J111"/>
  <c r="R222"/>
  <c r="T222"/>
  <c i="2" r="BK158"/>
  <c r="J158"/>
  <c r="J100"/>
  <c r="BK213"/>
  <c r="J213"/>
  <c r="J115"/>
  <c r="BK189"/>
  <c r="J189"/>
  <c r="J107"/>
  <c i="3" r="BK175"/>
  <c r="J175"/>
  <c r="J102"/>
  <c i="2" r="BK210"/>
  <c r="J210"/>
  <c r="J113"/>
  <c r="BK219"/>
  <c r="J219"/>
  <c r="J117"/>
  <c r="BK212"/>
  <c r="J212"/>
  <c r="J114"/>
  <c i="3" r="BE152"/>
  <c r="BE159"/>
  <c r="BE161"/>
  <c r="BE163"/>
  <c r="BE165"/>
  <c r="BE198"/>
  <c r="F92"/>
  <c r="BE136"/>
  <c r="BE138"/>
  <c r="BE146"/>
  <c r="BE156"/>
  <c r="BE180"/>
  <c r="BE188"/>
  <c r="BE190"/>
  <c r="J89"/>
  <c r="J128"/>
  <c r="BE135"/>
  <c r="BE139"/>
  <c r="BE141"/>
  <c r="BE142"/>
  <c r="BE143"/>
  <c r="BE147"/>
  <c r="BE149"/>
  <c r="BE176"/>
  <c r="BE197"/>
  <c r="BE205"/>
  <c r="E121"/>
  <c r="F127"/>
  <c r="BE137"/>
  <c r="BE145"/>
  <c r="BE154"/>
  <c r="BE162"/>
  <c r="BE164"/>
  <c r="BE167"/>
  <c r="BE168"/>
  <c r="BE169"/>
  <c r="BE171"/>
  <c r="BE174"/>
  <c r="BE179"/>
  <c r="BE189"/>
  <c r="BE191"/>
  <c r="BE194"/>
  <c r="BE199"/>
  <c r="BE200"/>
  <c r="BE201"/>
  <c r="BE203"/>
  <c r="BE207"/>
  <c i="2" r="BK191"/>
  <c r="J191"/>
  <c r="J108"/>
  <c i="3" r="BE134"/>
  <c r="BE148"/>
  <c r="BE170"/>
  <c r="BE183"/>
  <c r="BE192"/>
  <c r="BE193"/>
  <c r="BE213"/>
  <c r="J127"/>
  <c r="BE153"/>
  <c r="BE155"/>
  <c r="BE157"/>
  <c r="BE158"/>
  <c r="BE184"/>
  <c r="BE186"/>
  <c r="BE187"/>
  <c r="BE196"/>
  <c r="BE216"/>
  <c r="BE224"/>
  <c r="BE144"/>
  <c r="BE150"/>
  <c r="BE160"/>
  <c r="BE172"/>
  <c r="BE173"/>
  <c r="BE181"/>
  <c r="BE202"/>
  <c r="BE204"/>
  <c r="BE208"/>
  <c r="BE209"/>
  <c r="BE210"/>
  <c r="BE211"/>
  <c r="BE212"/>
  <c r="BE214"/>
  <c r="BE215"/>
  <c r="BE219"/>
  <c r="BE220"/>
  <c r="BE221"/>
  <c r="BE223"/>
  <c i="1" r="AW95"/>
  <c i="2" r="E85"/>
  <c r="J89"/>
  <c r="F91"/>
  <c r="J91"/>
  <c r="F92"/>
  <c r="J92"/>
  <c r="BE141"/>
  <c r="BE142"/>
  <c r="BE143"/>
  <c r="BE144"/>
  <c r="BE145"/>
  <c r="BE146"/>
  <c r="BE147"/>
  <c r="BE148"/>
  <c r="BE149"/>
  <c r="BE150"/>
  <c r="BE151"/>
  <c r="BE153"/>
  <c r="BE154"/>
  <c r="BE155"/>
  <c r="BE156"/>
  <c r="BE157"/>
  <c r="BE159"/>
  <c r="BE161"/>
  <c r="BE162"/>
  <c r="BE163"/>
  <c r="BE165"/>
  <c r="BE166"/>
  <c r="BE167"/>
  <c r="BE168"/>
  <c r="BE170"/>
  <c r="BE171"/>
  <c r="BE172"/>
  <c r="BE174"/>
  <c r="BE175"/>
  <c r="BE176"/>
  <c r="BE177"/>
  <c r="BE178"/>
  <c r="BE180"/>
  <c r="BE181"/>
  <c r="BE182"/>
  <c r="BE183"/>
  <c r="BE185"/>
  <c r="BE186"/>
  <c r="BE187"/>
  <c r="BE188"/>
  <c r="BE190"/>
  <c r="BE193"/>
  <c r="BE194"/>
  <c r="BE195"/>
  <c r="BE196"/>
  <c r="BE197"/>
  <c r="BE198"/>
  <c r="BE199"/>
  <c r="BE200"/>
  <c r="BE202"/>
  <c r="BE203"/>
  <c r="BE205"/>
  <c r="BE206"/>
  <c r="BE207"/>
  <c r="BE208"/>
  <c r="BE211"/>
  <c r="BE214"/>
  <c r="BE216"/>
  <c r="BE217"/>
  <c r="BE218"/>
  <c r="BE220"/>
  <c r="BE222"/>
  <c r="BE223"/>
  <c i="1" r="BB95"/>
  <c r="BA95"/>
  <c r="BC95"/>
  <c r="BD95"/>
  <c i="3" r="F35"/>
  <c i="1" r="BB96"/>
  <c r="BB94"/>
  <c r="AX94"/>
  <c i="3" r="J34"/>
  <c i="1" r="AW96"/>
  <c i="3" r="F37"/>
  <c i="1" r="BD96"/>
  <c r="BD94"/>
  <c r="W33"/>
  <c i="3" r="F36"/>
  <c i="1" r="BC96"/>
  <c r="BC94"/>
  <c r="W32"/>
  <c i="3" r="F34"/>
  <c i="1" r="BA96"/>
  <c r="BA94"/>
  <c r="W30"/>
  <c i="3" l="1" r="P217"/>
  <c r="T177"/>
  <c r="BK217"/>
  <c r="J217"/>
  <c r="J109"/>
  <c r="R217"/>
  <c i="2" r="R139"/>
  <c r="R138"/>
  <c i="3" r="T132"/>
  <c i="2" r="T191"/>
  <c i="3" r="T217"/>
  <c r="R177"/>
  <c r="R131"/>
  <c i="2" r="P139"/>
  <c r="T212"/>
  <c i="3" r="P132"/>
  <c r="P131"/>
  <c i="1" r="AU96"/>
  <c i="2" r="T139"/>
  <c r="P191"/>
  <c r="BK209"/>
  <c r="J209"/>
  <c r="J112"/>
  <c r="BK139"/>
  <c r="J139"/>
  <c r="J97"/>
  <c i="3" r="BK177"/>
  <c r="J177"/>
  <c r="J103"/>
  <c r="J218"/>
  <c r="J110"/>
  <c r="BK132"/>
  <c r="J132"/>
  <c r="J97"/>
  <c i="2" r="BK138"/>
  <c r="J138"/>
  <c r="J96"/>
  <c i="3" r="F33"/>
  <c i="1" r="AZ96"/>
  <c i="2" r="J33"/>
  <c i="1" r="AV95"/>
  <c r="AT95"/>
  <c i="3" r="J33"/>
  <c i="1" r="AV96"/>
  <c r="AT96"/>
  <c r="W31"/>
  <c r="AW94"/>
  <c r="AK30"/>
  <c r="AY94"/>
  <c i="2" r="F33"/>
  <c i="1" r="AZ95"/>
  <c i="2" l="1" r="T138"/>
  <c r="P138"/>
  <c i="1" r="AU95"/>
  <c i="3" r="T131"/>
  <c r="BK131"/>
  <c r="J131"/>
  <c i="1" r="AU94"/>
  <c i="2" r="J30"/>
  <c i="1" r="AG95"/>
  <c i="3" r="J30"/>
  <c i="1" r="AG96"/>
  <c r="AZ94"/>
  <c r="W29"/>
  <c i="3" l="1" r="J39"/>
  <c r="J96"/>
  <c i="2" r="J39"/>
  <c i="1" r="AN95"/>
  <c r="AN96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<sst xmlns="http://schemas.openxmlformats.org/spreadsheetml/2006/main">
  <si>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</si>
  <si>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</si>
  <si>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</si>
  <si>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</si>
  <si>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</si>
  <si>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{17383f9b-0149-4f6f-9293-927bca0f451c}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</si>
  <si>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</si>
  <si>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</si>
  <si>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</si>
  <si>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</si>
  <si>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</si>
  <si>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</si>
  <si>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</si>
  <si>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</si>
  <si>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</si>
  <si>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</si>
  <si>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</si>
  <si>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Výpravní budova AN</t>
  </si>
  <si>
    <t>KSO:</t>
  </si>
  <si>
    <t>CC-CZ:</t>
  </si>
  <si>
    <t>Místo:</t>
  </si>
  <si>
    <t xml:space="preserve"> </t>
  </si>
  <si>
    <t>Datum:</t>
  </si>
  <si>
    <t>3. 5. 2023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</si>
  <si>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</si>
  <si>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</si>
  <si>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</si>
  <si>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</si>
  <si>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</si>
  <si>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</si>
  <si>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</si>
  <si>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</si>
  <si>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</si>
  <si>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</si>
  <si>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</si>
  <si>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</si>
  <si>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</si>
  <si>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</si>
  <si>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</si>
  <si>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</si>
  <si>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</si>
  <si>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</si>
  <si>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</si>
  <si>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</si>
  <si>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</si>
  <si>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</si>
  <si>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</si>
  <si>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</si>
  <si>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</si>
  <si>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</si>
  <si>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</si>
  <si>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</si>
  <si>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</si>
  <si>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</si>
  <si>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</si>
  <si>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</si>
  <si>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</si>
  <si>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</si>
  <si>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</si>
  <si>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</si>
  <si>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</si>
  <si>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</si>
  <si>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</si>
  <si>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</si>
  <si>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</si>
  <si>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</si>
  <si>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</si>
  <si>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</si>
  <si>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</si>
  <si>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</si>
  <si>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</si>
  <si>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</si>
  <si>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</si>
  <si>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</si>
  <si>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</si>
  <si>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</si>
  <si>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</si>
  <si>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</si>
  <si>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0292</t>
  </si>
  <si>
    <t>Výpravní budova AN - venkovní úpravy</t>
  </si>
  <si>
    <t>STA</t>
  </si>
  <si>
    <t>1</t>
  </si>
  <si>
    <t>{9c17aba2-3bfc-4051-bfbd-20849e9b65d7}</t>
  </si>
  <si>
    <t>2</t>
  </si>
  <si>
    <t>0291</t>
  </si>
  <si>
    <t>Výpravní budova AN - sanace 1PP</t>
  </si>
  <si>
    <t>{6fe4f060-25af-4829-af61-1bdde218653c}</t>
  </si>
  <si>
    <t>KRYCÍ LIST SOUPISU PRACÍ</t>
  </si>
  <si>
    <t>Objekt:</t>
  </si>
  <si>
    <t>0292 - Výpravní budova AN - venkovní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</si>
  <si>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</si>
  <si>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</si>
  <si>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</si>
  <si>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</si>
  <si>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</si>
  <si>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</si>
  <si>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</si>
  <si>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</si>
  <si>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</si>
  <si>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</si>
  <si>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</si>
  <si>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</si>
  <si>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</si>
  <si>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</si>
  <si>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</si>
  <si>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</si>
  <si>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</si>
  <si>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</si>
  <si>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</si>
  <si>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764 - Konstrukce klempířské</t>
  </si>
  <si>
    <t>M - Práce a dodávky M</t>
  </si>
  <si>
    <t xml:space="preserve">    46-M - Zemní práce při extr.mont.pracích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</si>
  <si>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</si>
  <si>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</si>
  <si>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</si>
  <si>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</si>
  <si>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</si>
  <si>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</si>
  <si>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</si>
  <si>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</si>
  <si>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</si>
  <si>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</si>
  <si>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</si>
  <si>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</si>
  <si>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</si>
  <si>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</si>
  <si>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</si>
  <si>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</si>
  <si>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</si>
  <si>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</si>
  <si>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</si>
  <si>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</si>
  <si>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</si>
  <si>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</si>
  <si>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</si>
  <si>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</si>
  <si>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</si>
  <si>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</si>
  <si>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</si>
  <si>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113152111</t>
  </si>
  <si>
    <t>Odstranění podkladů zpevněných ploch z kameniva těženého</t>
  </si>
  <si>
    <t>m3</t>
  </si>
  <si>
    <t>3</t>
  </si>
  <si>
    <t>113152112</t>
  </si>
  <si>
    <t>Odstranění podkladů zpevněných ploch z kameniva drceného</t>
  </si>
  <si>
    <t>6</t>
  </si>
  <si>
    <t>119001422</t>
  </si>
  <si>
    <t>Dočasné zajištění kabelů a kabelových tratí z 6 volně ložených kabelů</t>
  </si>
  <si>
    <t>m</t>
  </si>
  <si>
    <t>8</t>
  </si>
  <si>
    <t>5</t>
  </si>
  <si>
    <t>122211101</t>
  </si>
  <si>
    <t>Odkopávky a prokopávky v hornině třídy těžitelnosti I, skupiny 3 ručně</t>
  </si>
  <si>
    <t>10</t>
  </si>
  <si>
    <t>162451126</t>
  </si>
  <si>
    <t>Vodorovné přemístění přes 1 500 do 2000 m výkopku/sypaniny z horniny třídy těžitelnosti II skupiny 4 a 5</t>
  </si>
  <si>
    <t>12</t>
  </si>
  <si>
    <t>7</t>
  </si>
  <si>
    <t>167111102</t>
  </si>
  <si>
    <t>Nakládání výkopku z hornin třídy těžitelnosti II skupiny 4 a 5 ručně</t>
  </si>
  <si>
    <t>14</t>
  </si>
  <si>
    <t>171111105</t>
  </si>
  <si>
    <t>Uložení sypaniny z hornin nesoudržných kamenitých do násypů zhutněných ručně</t>
  </si>
  <si>
    <t>16</t>
  </si>
  <si>
    <t>9</t>
  </si>
  <si>
    <t>171152501</t>
  </si>
  <si>
    <t>Zhutnění podloží z hornin soudržných nebo nesoudržných pod násypy</t>
  </si>
  <si>
    <t>18</t>
  </si>
  <si>
    <t>171201221</t>
  </si>
  <si>
    <t>Poplatek za uložení na skládce (skládkovné) zeminy a kamení kód odpadu 17 05 04</t>
  </si>
  <si>
    <t>t</t>
  </si>
  <si>
    <t>20</t>
  </si>
  <si>
    <t>11</t>
  </si>
  <si>
    <t>171251201</t>
  </si>
  <si>
    <t>Uložení sypaniny na skládky nebo meziskládky</t>
  </si>
  <si>
    <t>22</t>
  </si>
  <si>
    <t>Zakládání</t>
  </si>
  <si>
    <t>212572121</t>
  </si>
  <si>
    <t>Lože pro trativody z kameniva drobného těženého</t>
  </si>
  <si>
    <t>24</t>
  </si>
  <si>
    <t>13</t>
  </si>
  <si>
    <t>212751104</t>
  </si>
  <si>
    <t>Trativod z drenážních trubek flexibilních PVC-U SN 4 perforace 360° včetně lože otevřený výkop DN 100 pro meliorace</t>
  </si>
  <si>
    <t>26</t>
  </si>
  <si>
    <t>213141131</t>
  </si>
  <si>
    <t>Zřízení vrstvy z geotextilie ve sklonu přes 1:2 do 1:1 š do 3 m</t>
  </si>
  <si>
    <t>28</t>
  </si>
  <si>
    <t>M</t>
  </si>
  <si>
    <t>69311080</t>
  </si>
  <si>
    <t>geotextilie netkaná separační, ochranná, filtrační, drenážní PES 200g/m2</t>
  </si>
  <si>
    <t>30</t>
  </si>
  <si>
    <t>291111111</t>
  </si>
  <si>
    <t>Podklad pro zpevněné plochy z kameniva drceného 0 až 63 mm</t>
  </si>
  <si>
    <t>32</t>
  </si>
  <si>
    <t>Svislé a kompletní konstrukce</t>
  </si>
  <si>
    <t>17</t>
  </si>
  <si>
    <t>359901212</t>
  </si>
  <si>
    <t>Monitoring stoky jakékoli výšky na stávající kanalizaci</t>
  </si>
  <si>
    <t>34</t>
  </si>
  <si>
    <t>Vodorovné konstrukce</t>
  </si>
  <si>
    <t>451573111</t>
  </si>
  <si>
    <t>Lože pod potrubí otevřený výkop ze štěrkopísku</t>
  </si>
  <si>
    <t>36</t>
  </si>
  <si>
    <t>19</t>
  </si>
  <si>
    <t>452311141</t>
  </si>
  <si>
    <t>Podkladní desky z betonu prostého bez zvýšených nároků na prostředí tř. C 16/20 otevřený výkop (spád.mazanina se žlábkem)</t>
  </si>
  <si>
    <t>38</t>
  </si>
  <si>
    <t>452351101</t>
  </si>
  <si>
    <t>Bednění podkladních desek nebo bloků nebo sedlového lože otevřený výkop</t>
  </si>
  <si>
    <t>40</t>
  </si>
  <si>
    <t>Komunikace pozemní</t>
  </si>
  <si>
    <t>564720001</t>
  </si>
  <si>
    <t>Podklad z kameniva hrubého drceného vel. 8-16 mm plochy do 100 m2 tl 80 mm</t>
  </si>
  <si>
    <t>42</t>
  </si>
  <si>
    <t>571907114</t>
  </si>
  <si>
    <t>Posyp krytu kamenivem drceným nebo těženým přes 45 do 50 kg/m2</t>
  </si>
  <si>
    <t>44</t>
  </si>
  <si>
    <t>23</t>
  </si>
  <si>
    <t>596211120</t>
  </si>
  <si>
    <t>Kladení zámkové dlažby komunikací pro pěší ručně tl 60 mm skupiny B pl do 50 m2</t>
  </si>
  <si>
    <t>46</t>
  </si>
  <si>
    <t>59245018</t>
  </si>
  <si>
    <t>dlažba tvar obdélník betonová 200x100x60mm přírodní (doplnění)</t>
  </si>
  <si>
    <t>48</t>
  </si>
  <si>
    <t>Úpravy povrchů, podlahy a osazování výplní</t>
  </si>
  <si>
    <t>25</t>
  </si>
  <si>
    <t>622151021</t>
  </si>
  <si>
    <t>Penetrační akrylátový nátěr vnějších mozaikových tenkovrstvých omítek stěn</t>
  </si>
  <si>
    <t>50</t>
  </si>
  <si>
    <t>622325112</t>
  </si>
  <si>
    <t>Oprava vnější vápenné hladké omítky členitosti 1 stěn v rozsahu přes 10 do 30 %</t>
  </si>
  <si>
    <t>52</t>
  </si>
  <si>
    <t>27</t>
  </si>
  <si>
    <t>622511102</t>
  </si>
  <si>
    <t>Tenkovrstvá akrylátová mozaiková jemnozrnná omítka vnějších stěn</t>
  </si>
  <si>
    <t>54</t>
  </si>
  <si>
    <t>Trubní vedení</t>
  </si>
  <si>
    <t>871265211R</t>
  </si>
  <si>
    <t>Kanalizační potrubí z tvrdého PVC - zaústění do stávajících šachet</t>
  </si>
  <si>
    <t>ks</t>
  </si>
  <si>
    <t>56</t>
  </si>
  <si>
    <t>29</t>
  </si>
  <si>
    <t>871265231</t>
  </si>
  <si>
    <t>Kanalizační potrubí z tvrdého PVC jednovrstvé tuhost třídy SN10 DN 110</t>
  </si>
  <si>
    <t>58</t>
  </si>
  <si>
    <t>877260310</t>
  </si>
  <si>
    <t>Montáž kolen na kanalizačním potrubí z PP trub hladkých plnostěnných DN 100</t>
  </si>
  <si>
    <t>kus</t>
  </si>
  <si>
    <t>60</t>
  </si>
  <si>
    <t>31</t>
  </si>
  <si>
    <t>28617170</t>
  </si>
  <si>
    <t xml:space="preserve">koleno kanalizační PP SN16 30°, 45, 15  DN 100</t>
  </si>
  <si>
    <t>62</t>
  </si>
  <si>
    <t>892353922</t>
  </si>
  <si>
    <t xml:space="preserve">Proplach kanalizačního  potrubí , vyčištění  při opravách do DN 200</t>
  </si>
  <si>
    <t>64</t>
  </si>
  <si>
    <t>Ostatní konstrukce a práce, bourání</t>
  </si>
  <si>
    <t>33</t>
  </si>
  <si>
    <t>976085311</t>
  </si>
  <si>
    <t>Vybourání kanalizačních rámů včetně poklopů nebo mříží pl do 0,6 m2</t>
  </si>
  <si>
    <t>66</t>
  </si>
  <si>
    <t>978015341</t>
  </si>
  <si>
    <t>Otlučení (osekání) vnější vápenné nebo vápenocementové omítky stupně členitosti 1 a 2 v rozsahu přes 20 do 30 %</t>
  </si>
  <si>
    <t>68</t>
  </si>
  <si>
    <t>35</t>
  </si>
  <si>
    <t>985131111</t>
  </si>
  <si>
    <t>Očištění ploch stěn, rubu kleneb a podlah tlakovou vodou</t>
  </si>
  <si>
    <t>70</t>
  </si>
  <si>
    <t>985131311R</t>
  </si>
  <si>
    <t>Úprava odhaleného základového zdiva, očištění , vyspravení MVC maltou pro hydroizolační vrstvu</t>
  </si>
  <si>
    <t>72</t>
  </si>
  <si>
    <t>997</t>
  </si>
  <si>
    <t>Přesun sutě</t>
  </si>
  <si>
    <t>37</t>
  </si>
  <si>
    <t>997013113</t>
  </si>
  <si>
    <t>Vnitrostaveništní doprava suti a vybouraných hmot pro budovy v přes 9 do 12 m s použitím mechanizace</t>
  </si>
  <si>
    <t>74</t>
  </si>
  <si>
    <t>997013501</t>
  </si>
  <si>
    <t>Odvoz suti a vybouraných hmot na skládku nebo meziskládku do 1 km se složením</t>
  </si>
  <si>
    <t>76</t>
  </si>
  <si>
    <t>39</t>
  </si>
  <si>
    <t>997013509</t>
  </si>
  <si>
    <t>Příplatek k odvozu suti a vybouraných hmot na skládku ZKD 1 km přes 1 km</t>
  </si>
  <si>
    <t>78</t>
  </si>
  <si>
    <t>997013603</t>
  </si>
  <si>
    <t>Poplatek za uložení na skládce (skládkovné) stavebního odpadu cihelného kód odpadu 17 01 02</t>
  </si>
  <si>
    <t>80</t>
  </si>
  <si>
    <t>998</t>
  </si>
  <si>
    <t>Přesun hmot</t>
  </si>
  <si>
    <t>41</t>
  </si>
  <si>
    <t>998011002</t>
  </si>
  <si>
    <t>Přesun hmot pro budovy zděné v přes 6 do 12 m</t>
  </si>
  <si>
    <t>82</t>
  </si>
  <si>
    <t>PSV</t>
  </si>
  <si>
    <t>Práce a dodávky PSV</t>
  </si>
  <si>
    <t>711</t>
  </si>
  <si>
    <t>Izolace proti vodě, vlhkosti a plynům</t>
  </si>
  <si>
    <t>711112001</t>
  </si>
  <si>
    <t>Provedení izolace proti zemní vlhkosti svislé za studena nátěrem penetračním</t>
  </si>
  <si>
    <t>84</t>
  </si>
  <si>
    <t>43</t>
  </si>
  <si>
    <t>11163150</t>
  </si>
  <si>
    <t>lak penetrační asfaltový</t>
  </si>
  <si>
    <t>86</t>
  </si>
  <si>
    <t>711142559</t>
  </si>
  <si>
    <t>Provedení izolace proti zemní vlhkosti pásy přitavením svislé NAIP</t>
  </si>
  <si>
    <t>88</t>
  </si>
  <si>
    <t>45</t>
  </si>
  <si>
    <t>DEK.1010151880</t>
  </si>
  <si>
    <t>GLASTEK 40 SPECIAL MINERAL (role/7,5m2)</t>
  </si>
  <si>
    <t>90</t>
  </si>
  <si>
    <t>711161115</t>
  </si>
  <si>
    <t>Izolace proti zemní vlhkosti nopovou fólií vodorovná, nopek v 20,0 mm, tl do 1,0 mm</t>
  </si>
  <si>
    <t>92</t>
  </si>
  <si>
    <t>47</t>
  </si>
  <si>
    <t>711161384</t>
  </si>
  <si>
    <t>Izolace proti zemní vlhkosti nopovou fólií ukončení provětrávací lištou</t>
  </si>
  <si>
    <t>94</t>
  </si>
  <si>
    <t>711161389</t>
  </si>
  <si>
    <t>Izolace proti zemní vlhkosti nopovou fólií utěsnění spár tmelem elastickým</t>
  </si>
  <si>
    <t>96</t>
  </si>
  <si>
    <t>49</t>
  </si>
  <si>
    <t>998711202</t>
  </si>
  <si>
    <t>Přesun hmot procentní pro izolace proti vodě, vlhkosti a plynům v objektech v přes 6 do 12 m</t>
  </si>
  <si>
    <t>%</t>
  </si>
  <si>
    <t>98</t>
  </si>
  <si>
    <t>721</t>
  </si>
  <si>
    <t>Zdravotechnika - vnitřní kanalizace</t>
  </si>
  <si>
    <t>721242115</t>
  </si>
  <si>
    <t>Lapač střešních splavenin z PP s kulovým kloubem na odtoku DN 110</t>
  </si>
  <si>
    <t>100</t>
  </si>
  <si>
    <t>51</t>
  </si>
  <si>
    <t>998721202</t>
  </si>
  <si>
    <t>Přesun hmot procentní pro vnitřní kanalizace v objektech v přes 6 do 12 m</t>
  </si>
  <si>
    <t>102</t>
  </si>
  <si>
    <t>764</t>
  </si>
  <si>
    <t>Konstrukce klempířské</t>
  </si>
  <si>
    <t>764244403</t>
  </si>
  <si>
    <t>Oplechování horních ploch a nadezdívek bez rohů z TiZn předzvětralého plechu kotvené rš 250 mm (oprava)</t>
  </si>
  <si>
    <t>104</t>
  </si>
  <si>
    <t>53</t>
  </si>
  <si>
    <t>764248404</t>
  </si>
  <si>
    <t>Oplechování římsy rovné mechanicky kotvené z TiZn předzvětralého plechu rš 330 mm (oprava)</t>
  </si>
  <si>
    <t>106</t>
  </si>
  <si>
    <t>764548423</t>
  </si>
  <si>
    <t>Svody kruhové včetně objímek, kolen, odskoků z TiZn předzvětralého plechu průměru 100 mm (oprava )</t>
  </si>
  <si>
    <t>108</t>
  </si>
  <si>
    <t>55</t>
  </si>
  <si>
    <t>998764202</t>
  </si>
  <si>
    <t>Přesun hmot procentní pro konstrukce klempířské v objektech v přes 6 do 12 m</t>
  </si>
  <si>
    <t>110</t>
  </si>
  <si>
    <t>Práce a dodávky M</t>
  </si>
  <si>
    <t>46-M</t>
  </si>
  <si>
    <t>Zemní práce při extr.mont.pracích</t>
  </si>
  <si>
    <t>460911122</t>
  </si>
  <si>
    <t>Očištění dlaždic betonových tvarovaných nebo zámkových z rozebraných dlažeb(pro zpětné použití)</t>
  </si>
  <si>
    <t>112</t>
  </si>
  <si>
    <t>VRN</t>
  </si>
  <si>
    <t>Vedlejší rozpočtové náklady</t>
  </si>
  <si>
    <t>VRN2</t>
  </si>
  <si>
    <t>Příprava staveniště</t>
  </si>
  <si>
    <t>57</t>
  </si>
  <si>
    <t>022002000</t>
  </si>
  <si>
    <t>Lávky pro pěší</t>
  </si>
  <si>
    <t>114</t>
  </si>
  <si>
    <t>VRN3</t>
  </si>
  <si>
    <t>Zařízení staveniště</t>
  </si>
  <si>
    <t>031002000</t>
  </si>
  <si>
    <t>Oplocení staveniště</t>
  </si>
  <si>
    <t>116</t>
  </si>
  <si>
    <t>59</t>
  </si>
  <si>
    <t>035002000</t>
  </si>
  <si>
    <t>Pronájmy , zábory</t>
  </si>
  <si>
    <t>118</t>
  </si>
  <si>
    <t>039002000</t>
  </si>
  <si>
    <t>Zrušení zařízení staveniště</t>
  </si>
  <si>
    <t>pl…</t>
  </si>
  <si>
    <t>120</t>
  </si>
  <si>
    <t>VRN4</t>
  </si>
  <si>
    <t>Inženýrská činnost</t>
  </si>
  <si>
    <t>61</t>
  </si>
  <si>
    <t>049002000</t>
  </si>
  <si>
    <t>Vytýčení inženýrských sítí</t>
  </si>
  <si>
    <t>kpl</t>
  </si>
  <si>
    <t>122</t>
  </si>
  <si>
    <t>VRN7</t>
  </si>
  <si>
    <t>Provozní vlivy</t>
  </si>
  <si>
    <t>071002000</t>
  </si>
  <si>
    <t>Provoz investora, třetích osob - práce při provozu</t>
  </si>
  <si>
    <t>124</t>
  </si>
  <si>
    <t>63</t>
  </si>
  <si>
    <t>073002000</t>
  </si>
  <si>
    <t>Ztížený pohyb vozidel v centrech měst</t>
  </si>
  <si>
    <t>126</t>
  </si>
  <si>
    <t>0291 - Výpravní budova AN - sanace 1PP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</si>
  <si>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</si>
  <si>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</si>
  <si>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</si>
  <si>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</si>
  <si>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319201321</t>
  </si>
  <si>
    <t>Vyrovnání nerovného povrchu zdiva tl do 30 mm maltou</t>
  </si>
  <si>
    <t>319202114</t>
  </si>
  <si>
    <t>Dodatečná izolace zdiva tl přes 450 do 600 mm nízkotlakou injektáží silikonovou mikroemulzí (schodiště)</t>
  </si>
  <si>
    <t>319202115</t>
  </si>
  <si>
    <t>Dodatečná izolace zdiva tl přes 600 do 900 mm nízkotlakou injektáží silikonovou mikroemulzí (obvodové a nosné zdi)</t>
  </si>
  <si>
    <t>319202211</t>
  </si>
  <si>
    <t>Dodatečná izolace zdiva tl do 150 mm beztlakou injektáží silikonovou mikroemulzí (příčky)</t>
  </si>
  <si>
    <t>319202214</t>
  </si>
  <si>
    <t xml:space="preserve">Dodatečná izolace zdiva  beztlakou injektáží silikonovou mikroemulzí (plošně , šachovnicově , zdivo do výše 1,5m)</t>
  </si>
  <si>
    <t>319202R</t>
  </si>
  <si>
    <t>Montáž a dodávka zaslepení otvorů po injektáži systémovou maltou</t>
  </si>
  <si>
    <t>611316123</t>
  </si>
  <si>
    <t>Sanační omítka vápenná jednovrstvá vnitřních kleneb nebo skořepin nanášená ručně</t>
  </si>
  <si>
    <t>612131151</t>
  </si>
  <si>
    <t>Sanační postřik vnitřních stěn nanášený celoplošně ručně</t>
  </si>
  <si>
    <t>612316121</t>
  </si>
  <si>
    <t>Sanační omítka vápenná jednovrstvá vnitřních stěn nanášená ručně</t>
  </si>
  <si>
    <t>612822011</t>
  </si>
  <si>
    <t>Kapilárně aktivní omítka vnitřních stěn tloušťky do 15 mm včetně sklovláknitého pletiva</t>
  </si>
  <si>
    <t>612822021</t>
  </si>
  <si>
    <t>Potažení štukem kapilárně aktivní omítky tloušťky do 2 mm</t>
  </si>
  <si>
    <t>61318R</t>
  </si>
  <si>
    <t>Oprava omítky v místech injektáže bez plošné úpravy</t>
  </si>
  <si>
    <t>619991011</t>
  </si>
  <si>
    <t>Obalení konstrukcí a prvků fólií přilepenou lepící páskou</t>
  </si>
  <si>
    <t>619991021</t>
  </si>
  <si>
    <t>Oblepení rámů a keramických soklů lepící páskou</t>
  </si>
  <si>
    <t>622143005</t>
  </si>
  <si>
    <t>Montáž omítníků plastových, pozinkovaných nebo dřevěných</t>
  </si>
  <si>
    <t>61418000</t>
  </si>
  <si>
    <t>omítník dřevěný</t>
  </si>
  <si>
    <t>952901111</t>
  </si>
  <si>
    <t>Vyčištění budov bytové a občanské výstavby při výšce podlaží do 4 m</t>
  </si>
  <si>
    <t>953000R</t>
  </si>
  <si>
    <t>Úprava vovovodu, kanalizace a elektroinstalace po odbourání příček (předpoklad)</t>
  </si>
  <si>
    <t>962031136</t>
  </si>
  <si>
    <t>Bourání příček z tvárnic nebo příčkovek tl do 150 mm - předstěny</t>
  </si>
  <si>
    <t>965042241</t>
  </si>
  <si>
    <t>Bourání podkladů pod dlažby nebo mazanin betonových nebo z litého asfaltu tl přes 100 mm pl přes 4 m2</t>
  </si>
  <si>
    <t>965049112</t>
  </si>
  <si>
    <t>Příplatek k bourání betonových mazanin za bourání mazanin se svařovanou sítí tl přes 100 mm</t>
  </si>
  <si>
    <t>965081223</t>
  </si>
  <si>
    <t>Bourání podlah z dlaždic keramických nebo xylolitových tl přes 10 mm plochy přes 1 m2</t>
  </si>
  <si>
    <t>965081611</t>
  </si>
  <si>
    <t>Odsekání soklíků rovných</t>
  </si>
  <si>
    <t>965082923</t>
  </si>
  <si>
    <t>Odstranění násypů pod podlahami tl do 100 mm pl přes 2 m2</t>
  </si>
  <si>
    <t>967023693</t>
  </si>
  <si>
    <t>Přisekání kamenných nebo jiných ploch s tvrdým povrchem pl přes 2 m2</t>
  </si>
  <si>
    <t>967031132</t>
  </si>
  <si>
    <t>Přisekání rovných ostění v cihelném zdivu na MV nebo MVC</t>
  </si>
  <si>
    <t>967031732</t>
  </si>
  <si>
    <t>Přisekání plošné zdiva z cihel pálených na MV nebo MVC tl do 100 mm</t>
  </si>
  <si>
    <t>978013191</t>
  </si>
  <si>
    <t>Otlučení (osekání) vnitřní vápenné nebo vápenocementové omítky stěn v rozsahu přes 50 do 100 %</t>
  </si>
  <si>
    <t>978059541</t>
  </si>
  <si>
    <t>Odsekání a odebrání obkladů stěn z vnitřních obkládaček plochy přes 1 m2</t>
  </si>
  <si>
    <t>985131311</t>
  </si>
  <si>
    <t>Ruční dočištění ploch stěn, rubu kleneb a podlah ocelových kartáči</t>
  </si>
  <si>
    <t>997013213</t>
  </si>
  <si>
    <t>Vnitrostaveništní doprava suti a vybouraných hmot pro budovy v přes 9 do 12 m ručně</t>
  </si>
  <si>
    <t>997013601</t>
  </si>
  <si>
    <t>Poplatek za uložení na skládce (skládkovné) stavebního odpadu betonového kód odpadu 17 01 01</t>
  </si>
  <si>
    <t>997013602</t>
  </si>
  <si>
    <t>Poplatek za uložení na skládce (skládkovné) stavebního odpadu železobetonového kód odpadu 17 01 01</t>
  </si>
  <si>
    <t>997013607</t>
  </si>
  <si>
    <t>Poplatek za uložení na skládce (skládkovné) stavebního odpadu keramického kód odpadu 17 01 03</t>
  </si>
  <si>
    <t>997013609</t>
  </si>
  <si>
    <t>Poplatek za uložení na skládce (skládkovné) stavebního odpadu ze směsí nebo oddělených frakcí betonu, cihel a keramických výrobků kód odpadu 17 01 07</t>
  </si>
  <si>
    <t>997013631</t>
  </si>
  <si>
    <t>Poplatek za uložení na skládce (skládkovné) stavebního odpadu směsného kód odpadu 17 09 04</t>
  </si>
  <si>
    <t>711411052</t>
  </si>
  <si>
    <t>Provedení izolace proti vodě za studena na vodorovné ploše tekutou lepenkou</t>
  </si>
  <si>
    <t>SMB.204600001</t>
  </si>
  <si>
    <t>AQUAFIN-2K/M-PLUS, 35kg</t>
  </si>
  <si>
    <t>kg</t>
  </si>
  <si>
    <t>766</t>
  </si>
  <si>
    <t>Konstrukce truhlářské</t>
  </si>
  <si>
    <t>766691914</t>
  </si>
  <si>
    <t>Vyvěšení nebo zavěšení dřevěných křídel dveří pl do 2 m2</t>
  </si>
  <si>
    <t>998766202</t>
  </si>
  <si>
    <t>Přesun hmot procentní pro kce truhlářské v objektech v přes 6 do 12 m</t>
  </si>
  <si>
    <t>771</t>
  </si>
  <si>
    <t>Podlahy z dlaždic</t>
  </si>
  <si>
    <t>771111011</t>
  </si>
  <si>
    <t>Vysátí podkladu před pokládkou dlažby</t>
  </si>
  <si>
    <t>771121011</t>
  </si>
  <si>
    <t>Nátěr penetrační na podlahu</t>
  </si>
  <si>
    <t>771151012</t>
  </si>
  <si>
    <t>Samonivelační stěrka podlah pevnosti 20 MPa tl přes 3 do 5 mm</t>
  </si>
  <si>
    <t>771474111</t>
  </si>
  <si>
    <t>Montáž soklů z dlaždic keramických rovných flexibilní lepidlo v do 65 mm</t>
  </si>
  <si>
    <t>LSS.TSAS4061</t>
  </si>
  <si>
    <t xml:space="preserve">sokl TAURUS GRANIT  béžová 598x95x10mm</t>
  </si>
  <si>
    <t>771573112</t>
  </si>
  <si>
    <t>Montáž podlah keramických hladkých lepených standardním lepidlem do 9 ks/m2</t>
  </si>
  <si>
    <t>59761011</t>
  </si>
  <si>
    <t>dlažba keramická slinutá hladká do interiéru i exteriéru do 9ks/m2 (TAURUS R9)</t>
  </si>
  <si>
    <t>771592011</t>
  </si>
  <si>
    <t>Čištění vnitřních ploch podlah nebo schodišť po položení dlažby chemickými prostředky</t>
  </si>
  <si>
    <t>998771202</t>
  </si>
  <si>
    <t>Přesun hmot procentní pro podlahy z dlaždic v objektech v přes 6 do 12 m</t>
  </si>
  <si>
    <t>781</t>
  </si>
  <si>
    <t>Dokončovací práce - obklady</t>
  </si>
  <si>
    <t>781111011</t>
  </si>
  <si>
    <t>Ometení (oprášení) stěny při přípravě podkladu</t>
  </si>
  <si>
    <t>781121011</t>
  </si>
  <si>
    <t>Nátěr penetrační na stěnu</t>
  </si>
  <si>
    <t>781131112</t>
  </si>
  <si>
    <t>Izolace pod obklad nátěrem nebo stěrkou ve dvou vrstvách</t>
  </si>
  <si>
    <t>781151031</t>
  </si>
  <si>
    <t>Celoplošné vyrovnání podkladu stěrkou tl 3 mm</t>
  </si>
  <si>
    <t>781151041</t>
  </si>
  <si>
    <t>Příplatek k cenám celoplošné vyrovnání stěrkou za každý další 1 mm přes tl 3 mm</t>
  </si>
  <si>
    <t>781474111</t>
  </si>
  <si>
    <t>Montáž obkladů vnitřních keramických hladkých přes 6 do 9 ks/m2 lepených flexibilním lepidlem</t>
  </si>
  <si>
    <t>LSS.WAA1N007</t>
  </si>
  <si>
    <t>obkládačka COLOR ONE světle béžová 198x198x6,5mm</t>
  </si>
  <si>
    <t>781494111</t>
  </si>
  <si>
    <t>Plastové profily rohové lepené flexibilním lepidlem</t>
  </si>
  <si>
    <t>781495211</t>
  </si>
  <si>
    <t>Čištění vnitřních ploch stěn po provedení obkladu chemickými prostředky</t>
  </si>
  <si>
    <t>998781202</t>
  </si>
  <si>
    <t>Přesun hmot procentní pro obklady keramické v objektech v přes 6 do 12 m</t>
  </si>
  <si>
    <t>784</t>
  </si>
  <si>
    <t>Dokončovací práce - malby a tapety</t>
  </si>
  <si>
    <t>784111001</t>
  </si>
  <si>
    <t>Oprášení (ometení ) podkladu v místnostech v do 3,80 m</t>
  </si>
  <si>
    <t>128</t>
  </si>
  <si>
    <t>65</t>
  </si>
  <si>
    <t>784111007</t>
  </si>
  <si>
    <t>Oprášení (ometení ) podkladu na schodišti podlaží v do 3,80 m</t>
  </si>
  <si>
    <t>130</t>
  </si>
  <si>
    <t>784141001</t>
  </si>
  <si>
    <t>Ošetření plísní napadených ploch včetně odstranění plísní v místnostech v do 3,80 m</t>
  </si>
  <si>
    <t>132</t>
  </si>
  <si>
    <t>67</t>
  </si>
  <si>
    <t>784161001</t>
  </si>
  <si>
    <t>Tmelení spar a rohů šířky do 3 mm akrylátovým tmelem v místnostech v do 3,80 m</t>
  </si>
  <si>
    <t>134</t>
  </si>
  <si>
    <t>784171101</t>
  </si>
  <si>
    <t>Zakrytí vnitřních podlah včetně pozdějšího odkrytí</t>
  </si>
  <si>
    <t>136</t>
  </si>
  <si>
    <t>69</t>
  </si>
  <si>
    <t>HST.5907758504932</t>
  </si>
  <si>
    <t>zakrývací fólie 4 x 5 m silná 21 µm</t>
  </si>
  <si>
    <t>138</t>
  </si>
  <si>
    <t>HST.8595140120197</t>
  </si>
  <si>
    <t>krepová páska s fólií vnitřní cq 1800 mm / 33 m</t>
  </si>
  <si>
    <t>140</t>
  </si>
  <si>
    <t>71</t>
  </si>
  <si>
    <t>HST.8595140122009</t>
  </si>
  <si>
    <t xml:space="preserve">textilní páska s fólií venkovní cq  300 mm / 20 m</t>
  </si>
  <si>
    <t>142</t>
  </si>
  <si>
    <t>784331001</t>
  </si>
  <si>
    <t>Dvojnásobné bílé protiplísňové malby v místnostech v do 3,80 m</t>
  </si>
  <si>
    <t>144</t>
  </si>
  <si>
    <t>73</t>
  </si>
  <si>
    <t>784331007</t>
  </si>
  <si>
    <t>Dvojnásobné bílé protiplísňové malby na schodišti podlaží v do 3,80 m</t>
  </si>
  <si>
    <t>146</t>
  </si>
  <si>
    <t>148</t>
  </si>
  <si>
    <t>75</t>
  </si>
  <si>
    <t>150</t>
  </si>
  <si>
    <t>152</t>
  </si>
  <si>
    <t>77</t>
  </si>
  <si>
    <t>154</t>
  </si>
  <si>
    <t>156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</si>
</sst>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029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 xml:space="preserve"> Výpravní budova AN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3. 5. 2023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'0292 - Výpravní budova AN...'!J30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'0292 - Výpravní budova AN...'!P138</f>
        <v>0</v>
      </c>
      <c r="AV95" s="125">
        <f>'0292 - Výpravní budova AN...'!J33</f>
        <v>0</v>
      </c>
      <c r="AW95" s="125">
        <f>'0292 - Výpravní budova AN...'!J34</f>
        <v>0</v>
      </c>
      <c r="AX95" s="125">
        <f>'0292 - Výpravní budova AN...'!J35</f>
        <v>0</v>
      </c>
      <c r="AY95" s="125">
        <f>'0292 - Výpravní budova AN...'!J36</f>
        <v>0</v>
      </c>
      <c r="AZ95" s="125">
        <f>'0292 - Výpravní budova AN...'!F33</f>
        <v>0</v>
      </c>
      <c r="BA95" s="125">
        <f>'0292 - Výpravní budova AN...'!F34</f>
        <v>0</v>
      </c>
      <c r="BB95" s="125">
        <f>'0292 - Výpravní budova AN...'!F35</f>
        <v>0</v>
      </c>
      <c r="BC95" s="125">
        <f>'0292 - Výpravní budova AN...'!F36</f>
        <v>0</v>
      </c>
      <c r="BD95" s="127">
        <f>'0292 - Výpravní budova AN...'!F37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16.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'0291 - Výpravní budova AN...'!J30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9">
        <v>0</v>
      </c>
      <c r="AT96" s="130">
        <f>ROUND(SUM(AV96:AW96),2)</f>
        <v>0</v>
      </c>
      <c r="AU96" s="131">
        <f>'0291 - Výpravní budova AN...'!P131</f>
        <v>0</v>
      </c>
      <c r="AV96" s="130">
        <f>'0291 - Výpravní budova AN...'!J33</f>
        <v>0</v>
      </c>
      <c r="AW96" s="130">
        <f>'0291 - Výpravní budova AN...'!J34</f>
        <v>0</v>
      </c>
      <c r="AX96" s="130">
        <f>'0291 - Výpravní budova AN...'!J35</f>
        <v>0</v>
      </c>
      <c r="AY96" s="130">
        <f>'0291 - Výpravní budova AN...'!J36</f>
        <v>0</v>
      </c>
      <c r="AZ96" s="130">
        <f>'0291 - Výpravní budova AN...'!F33</f>
        <v>0</v>
      </c>
      <c r="BA96" s="130">
        <f>'0291 - Výpravní budova AN...'!F34</f>
        <v>0</v>
      </c>
      <c r="BB96" s="130">
        <f>'0291 - Výpravní budova AN...'!F35</f>
        <v>0</v>
      </c>
      <c r="BC96" s="130">
        <f>'0291 - Výpravní budova AN...'!F36</f>
        <v>0</v>
      </c>
      <c r="BD96" s="132">
        <f>'0291 - Výpravní budova AN...'!F37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G8NIKaNYs8qzsMcVEe4+RrzKzX/+VKlCx/Szu7qpIos4PY9cXFi5+Nto3Y/U9+BMesIOVcJubEdudQka6w08PQ==" hashValue="GM9j/KQOIsWbaoMLv7GGfVH4guWH54b99xrlG2i1k86mA+fkA+IQdyXcoHfb0RZQmbtdk1KOGkgNuPQcFBr+O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292 - Výpravní budova AN...'!C2" display="/"/>
    <hyperlink ref="A96" location="'0291 - Výpravní budova A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87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 xml:space="preserve"> Výpravní budova AN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3. 5. 2023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ROUND(J138,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ROUND((SUM(BE138:BE223)),  2)</f>
        <v>0</v>
      </c>
      <c r="G33" s="35"/>
      <c r="H33" s="35"/>
      <c r="I33" s="152">
        <v>0.20999999999999999</v>
      </c>
      <c r="J33" s="151">
        <f>ROUND(((SUM(BE138:BE223))*I33),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ROUND((SUM(BF138:BF223)),  2)</f>
        <v>0</v>
      </c>
      <c r="G34" s="35"/>
      <c r="H34" s="35"/>
      <c r="I34" s="152">
        <v>0.14999999999999999</v>
      </c>
      <c r="J34" s="151">
        <f>ROUND(((SUM(BF138:BF223))*I34),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ROUND((SUM(BG138:BG223)),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ROUND((SUM(BH138:BH223)),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ROUND((SUM(BI138:BI223)),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 xml:space="preserve"> Výpravní budova AN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0292 - Výpravní budova AN - venkovní úpravy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3. 5. 2023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91</v>
      </c>
      <c r="D94" s="173"/>
      <c r="E94" s="173"/>
      <c r="F94" s="173"/>
      <c r="G94" s="173"/>
      <c r="H94" s="173"/>
      <c r="I94" s="173"/>
      <c r="J94" s="174" t="s">
        <v>92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93</v>
      </c>
      <c r="D96" s="37"/>
      <c r="E96" s="37"/>
      <c r="F96" s="37"/>
      <c r="G96" s="37"/>
      <c r="H96" s="37"/>
      <c r="I96" s="37"/>
      <c r="J96" s="107">
        <f>J138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6"/>
      <c r="C97" s="177"/>
      <c r="D97" s="178" t="s">
        <v>95</v>
      </c>
      <c r="E97" s="179"/>
      <c r="F97" s="179"/>
      <c r="G97" s="179"/>
      <c r="H97" s="179"/>
      <c r="I97" s="179"/>
      <c r="J97" s="180">
        <f>J139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96</v>
      </c>
      <c r="E98" s="185"/>
      <c r="F98" s="185"/>
      <c r="G98" s="185"/>
      <c r="H98" s="185"/>
      <c r="I98" s="185"/>
      <c r="J98" s="186">
        <f>J140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97</v>
      </c>
      <c r="E99" s="185"/>
      <c r="F99" s="185"/>
      <c r="G99" s="185"/>
      <c r="H99" s="185"/>
      <c r="I99" s="185"/>
      <c r="J99" s="186">
        <f>J152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98</v>
      </c>
      <c r="E100" s="185"/>
      <c r="F100" s="185"/>
      <c r="G100" s="185"/>
      <c r="H100" s="185"/>
      <c r="I100" s="185"/>
      <c r="J100" s="186">
        <f>J158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99</v>
      </c>
      <c r="E101" s="185"/>
      <c r="F101" s="185"/>
      <c r="G101" s="185"/>
      <c r="H101" s="185"/>
      <c r="I101" s="185"/>
      <c r="J101" s="186">
        <f>J160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100</v>
      </c>
      <c r="E102" s="185"/>
      <c r="F102" s="185"/>
      <c r="G102" s="185"/>
      <c r="H102" s="185"/>
      <c r="I102" s="185"/>
      <c r="J102" s="186">
        <f>J164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101</v>
      </c>
      <c r="E103" s="185"/>
      <c r="F103" s="185"/>
      <c r="G103" s="185"/>
      <c r="H103" s="185"/>
      <c r="I103" s="185"/>
      <c r="J103" s="186">
        <f>J169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102</v>
      </c>
      <c r="E104" s="185"/>
      <c r="F104" s="185"/>
      <c r="G104" s="185"/>
      <c r="H104" s="185"/>
      <c r="I104" s="185"/>
      <c r="J104" s="186">
        <f>J173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103</v>
      </c>
      <c r="E105" s="185"/>
      <c r="F105" s="185"/>
      <c r="G105" s="185"/>
      <c r="H105" s="185"/>
      <c r="I105" s="185"/>
      <c r="J105" s="186">
        <f>J179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104</v>
      </c>
      <c r="E106" s="185"/>
      <c r="F106" s="185"/>
      <c r="G106" s="185"/>
      <c r="H106" s="185"/>
      <c r="I106" s="185"/>
      <c r="J106" s="186">
        <f>J184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105</v>
      </c>
      <c r="E107" s="185"/>
      <c r="F107" s="185"/>
      <c r="G107" s="185"/>
      <c r="H107" s="185"/>
      <c r="I107" s="185"/>
      <c r="J107" s="186">
        <f>J189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6"/>
      <c r="C108" s="177"/>
      <c r="D108" s="178" t="s">
        <v>106</v>
      </c>
      <c r="E108" s="179"/>
      <c r="F108" s="179"/>
      <c r="G108" s="179"/>
      <c r="H108" s="179"/>
      <c r="I108" s="179"/>
      <c r="J108" s="180">
        <f>J191</f>
        <v>0</v>
      </c>
      <c r="K108" s="177"/>
      <c r="L108" s="18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2"/>
      <c r="C109" s="183"/>
      <c r="D109" s="184" t="s">
        <v>107</v>
      </c>
      <c r="E109" s="185"/>
      <c r="F109" s="185"/>
      <c r="G109" s="185"/>
      <c r="H109" s="185"/>
      <c r="I109" s="185"/>
      <c r="J109" s="186">
        <f>J192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108</v>
      </c>
      <c r="E110" s="185"/>
      <c r="F110" s="185"/>
      <c r="G110" s="185"/>
      <c r="H110" s="185"/>
      <c r="I110" s="185"/>
      <c r="J110" s="186">
        <f>J201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109</v>
      </c>
      <c r="E111" s="185"/>
      <c r="F111" s="185"/>
      <c r="G111" s="185"/>
      <c r="H111" s="185"/>
      <c r="I111" s="185"/>
      <c r="J111" s="186">
        <f>J204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76"/>
      <c r="C112" s="177"/>
      <c r="D112" s="178" t="s">
        <v>110</v>
      </c>
      <c r="E112" s="179"/>
      <c r="F112" s="179"/>
      <c r="G112" s="179"/>
      <c r="H112" s="179"/>
      <c r="I112" s="179"/>
      <c r="J112" s="180">
        <f>J209</f>
        <v>0</v>
      </c>
      <c r="K112" s="177"/>
      <c r="L112" s="18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2"/>
      <c r="C113" s="183"/>
      <c r="D113" s="184" t="s">
        <v>111</v>
      </c>
      <c r="E113" s="185"/>
      <c r="F113" s="185"/>
      <c r="G113" s="185"/>
      <c r="H113" s="185"/>
      <c r="I113" s="185"/>
      <c r="J113" s="186">
        <f>J210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76"/>
      <c r="C114" s="177"/>
      <c r="D114" s="178" t="s">
        <v>112</v>
      </c>
      <c r="E114" s="179"/>
      <c r="F114" s="179"/>
      <c r="G114" s="179"/>
      <c r="H114" s="179"/>
      <c r="I114" s="179"/>
      <c r="J114" s="180">
        <f>J212</f>
        <v>0</v>
      </c>
      <c r="K114" s="177"/>
      <c r="L114" s="181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82"/>
      <c r="C115" s="183"/>
      <c r="D115" s="184" t="s">
        <v>113</v>
      </c>
      <c r="E115" s="185"/>
      <c r="F115" s="185"/>
      <c r="G115" s="185"/>
      <c r="H115" s="185"/>
      <c r="I115" s="185"/>
      <c r="J115" s="186">
        <f>J213</f>
        <v>0</v>
      </c>
      <c r="K115" s="183"/>
      <c r="L115" s="18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2"/>
      <c r="C116" s="183"/>
      <c r="D116" s="184" t="s">
        <v>114</v>
      </c>
      <c r="E116" s="185"/>
      <c r="F116" s="185"/>
      <c r="G116" s="185"/>
      <c r="H116" s="185"/>
      <c r="I116" s="185"/>
      <c r="J116" s="186">
        <f>J215</f>
        <v>0</v>
      </c>
      <c r="K116" s="183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2"/>
      <c r="C117" s="183"/>
      <c r="D117" s="184" t="s">
        <v>115</v>
      </c>
      <c r="E117" s="185"/>
      <c r="F117" s="185"/>
      <c r="G117" s="185"/>
      <c r="H117" s="185"/>
      <c r="I117" s="185"/>
      <c r="J117" s="186">
        <f>J219</f>
        <v>0</v>
      </c>
      <c r="K117" s="183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2"/>
      <c r="C118" s="183"/>
      <c r="D118" s="184" t="s">
        <v>116</v>
      </c>
      <c r="E118" s="185"/>
      <c r="F118" s="185"/>
      <c r="G118" s="185"/>
      <c r="H118" s="185"/>
      <c r="I118" s="185"/>
      <c r="J118" s="186">
        <f>J221</f>
        <v>0</v>
      </c>
      <c r="K118" s="183"/>
      <c r="L118" s="18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63"/>
      <c r="C120" s="64"/>
      <c r="D120" s="64"/>
      <c r="E120" s="64"/>
      <c r="F120" s="64"/>
      <c r="G120" s="64"/>
      <c r="H120" s="64"/>
      <c r="I120" s="64"/>
      <c r="J120" s="64"/>
      <c r="K120" s="64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="2" customFormat="1" ht="6.96" customHeight="1">
      <c r="A124" s="35"/>
      <c r="B124" s="65"/>
      <c r="C124" s="66"/>
      <c r="D124" s="66"/>
      <c r="E124" s="66"/>
      <c r="F124" s="66"/>
      <c r="G124" s="66"/>
      <c r="H124" s="66"/>
      <c r="I124" s="66"/>
      <c r="J124" s="66"/>
      <c r="K124" s="66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4.96" customHeight="1">
      <c r="A125" s="35"/>
      <c r="B125" s="36"/>
      <c r="C125" s="20" t="s">
        <v>117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16</v>
      </c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6.5" customHeight="1">
      <c r="A128" s="35"/>
      <c r="B128" s="36"/>
      <c r="C128" s="37"/>
      <c r="D128" s="37"/>
      <c r="E128" s="171" t="str">
        <f>E7</f>
        <v xml:space="preserve"> Výpravní budova AN</v>
      </c>
      <c r="F128" s="29"/>
      <c r="G128" s="29"/>
      <c r="H128" s="29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88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73" t="str">
        <f>E9</f>
        <v>0292 - Výpravní budova AN - venkovní úpravy</v>
      </c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20</v>
      </c>
      <c r="D132" s="37"/>
      <c r="E132" s="37"/>
      <c r="F132" s="24" t="str">
        <f>F12</f>
        <v xml:space="preserve"> </v>
      </c>
      <c r="G132" s="37"/>
      <c r="H132" s="37"/>
      <c r="I132" s="29" t="s">
        <v>22</v>
      </c>
      <c r="J132" s="76" t="str">
        <f>IF(J12="","",J12)</f>
        <v>3. 5. 2023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5.15" customHeight="1">
      <c r="A134" s="35"/>
      <c r="B134" s="36"/>
      <c r="C134" s="29" t="s">
        <v>24</v>
      </c>
      <c r="D134" s="37"/>
      <c r="E134" s="37"/>
      <c r="F134" s="24" t="str">
        <f>E15</f>
        <v xml:space="preserve"> </v>
      </c>
      <c r="G134" s="37"/>
      <c r="H134" s="37"/>
      <c r="I134" s="29" t="s">
        <v>29</v>
      </c>
      <c r="J134" s="33" t="str">
        <f>E21</f>
        <v xml:space="preserve"> 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27</v>
      </c>
      <c r="D135" s="37"/>
      <c r="E135" s="37"/>
      <c r="F135" s="24" t="str">
        <f>IF(E18="","",E18)</f>
        <v>Vyplň údaj</v>
      </c>
      <c r="G135" s="37"/>
      <c r="H135" s="37"/>
      <c r="I135" s="29" t="s">
        <v>31</v>
      </c>
      <c r="J135" s="33" t="str">
        <f>E24</f>
        <v xml:space="preserve"> 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0.32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11" customFormat="1" ht="29.28" customHeight="1">
      <c r="A137" s="188"/>
      <c r="B137" s="189"/>
      <c r="C137" s="190" t="s">
        <v>118</v>
      </c>
      <c r="D137" s="191" t="s">
        <v>58</v>
      </c>
      <c r="E137" s="191" t="s">
        <v>54</v>
      </c>
      <c r="F137" s="191" t="s">
        <v>55</v>
      </c>
      <c r="G137" s="191" t="s">
        <v>119</v>
      </c>
      <c r="H137" s="191" t="s">
        <v>120</v>
      </c>
      <c r="I137" s="191" t="s">
        <v>121</v>
      </c>
      <c r="J137" s="192" t="s">
        <v>92</v>
      </c>
      <c r="K137" s="193" t="s">
        <v>122</v>
      </c>
      <c r="L137" s="194"/>
      <c r="M137" s="97" t="s">
        <v>1</v>
      </c>
      <c r="N137" s="98" t="s">
        <v>37</v>
      </c>
      <c r="O137" s="98" t="s">
        <v>123</v>
      </c>
      <c r="P137" s="98" t="s">
        <v>124</v>
      </c>
      <c r="Q137" s="98" t="s">
        <v>125</v>
      </c>
      <c r="R137" s="98" t="s">
        <v>126</v>
      </c>
      <c r="S137" s="98" t="s">
        <v>127</v>
      </c>
      <c r="T137" s="99" t="s">
        <v>128</v>
      </c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</row>
    <row r="138" s="2" customFormat="1" ht="22.8" customHeight="1">
      <c r="A138" s="35"/>
      <c r="B138" s="36"/>
      <c r="C138" s="104" t="s">
        <v>129</v>
      </c>
      <c r="D138" s="37"/>
      <c r="E138" s="37"/>
      <c r="F138" s="37"/>
      <c r="G138" s="37"/>
      <c r="H138" s="37"/>
      <c r="I138" s="37"/>
      <c r="J138" s="195">
        <f>BK138</f>
        <v>0</v>
      </c>
      <c r="K138" s="37"/>
      <c r="L138" s="41"/>
      <c r="M138" s="100"/>
      <c r="N138" s="196"/>
      <c r="O138" s="101"/>
      <c r="P138" s="197">
        <f>P139+P191+P209+P212</f>
        <v>0</v>
      </c>
      <c r="Q138" s="101"/>
      <c r="R138" s="197">
        <f>R139+R191+R209+R212</f>
        <v>0</v>
      </c>
      <c r="S138" s="101"/>
      <c r="T138" s="198">
        <f>T139+T191+T209+T212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72</v>
      </c>
      <c r="AU138" s="14" t="s">
        <v>94</v>
      </c>
      <c r="BK138" s="199">
        <f>BK139+BK191+BK209+BK212</f>
        <v>0</v>
      </c>
    </row>
    <row r="139" s="12" customFormat="1" ht="25.92" customHeight="1">
      <c r="A139" s="12"/>
      <c r="B139" s="200"/>
      <c r="C139" s="201"/>
      <c r="D139" s="202" t="s">
        <v>72</v>
      </c>
      <c r="E139" s="203" t="s">
        <v>130</v>
      </c>
      <c r="F139" s="203" t="s">
        <v>131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P140+P152+P158+P160+P164+P169+P173+P179+P184+P189</f>
        <v>0</v>
      </c>
      <c r="Q139" s="208"/>
      <c r="R139" s="209">
        <f>R140+R152+R158+R160+R164+R169+R173+R179+R184+R189</f>
        <v>0</v>
      </c>
      <c r="S139" s="208"/>
      <c r="T139" s="210">
        <f>T140+T152+T158+T160+T164+T169+T173+T179+T184+T189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72</v>
      </c>
      <c r="AU139" s="212" t="s">
        <v>73</v>
      </c>
      <c r="AY139" s="211" t="s">
        <v>132</v>
      </c>
      <c r="BK139" s="213">
        <f>BK140+BK152+BK158+BK160+BK164+BK169+BK173+BK179+BK184+BK189</f>
        <v>0</v>
      </c>
    </row>
    <row r="140" s="12" customFormat="1" ht="22.8" customHeight="1">
      <c r="A140" s="12"/>
      <c r="B140" s="200"/>
      <c r="C140" s="201"/>
      <c r="D140" s="202" t="s">
        <v>72</v>
      </c>
      <c r="E140" s="214" t="s">
        <v>81</v>
      </c>
      <c r="F140" s="214" t="s">
        <v>133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SUM(P141:P151)</f>
        <v>0</v>
      </c>
      <c r="Q140" s="208"/>
      <c r="R140" s="209">
        <f>SUM(R141:R151)</f>
        <v>0</v>
      </c>
      <c r="S140" s="208"/>
      <c r="T140" s="210">
        <f>SUM(T141:T151)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81</v>
      </c>
      <c r="AT140" s="212" t="s">
        <v>72</v>
      </c>
      <c r="AU140" s="212" t="s">
        <v>81</v>
      </c>
      <c r="AY140" s="211" t="s">
        <v>132</v>
      </c>
      <c r="BK140" s="213">
        <f>SUM(BK141:BK151)</f>
        <v>0</v>
      </c>
    </row>
    <row r="141" s="2" customFormat="1" ht="24.15" customHeight="1">
      <c r="A141" s="35"/>
      <c r="B141" s="36"/>
      <c r="C141" s="216" t="s">
        <v>81</v>
      </c>
      <c r="D141" s="216" t="s">
        <v>134</v>
      </c>
      <c r="E141" s="217" t="s">
        <v>135</v>
      </c>
      <c r="F141" s="218" t="s">
        <v>136</v>
      </c>
      <c r="G141" s="219" t="s">
        <v>137</v>
      </c>
      <c r="H141" s="220">
        <v>29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138</v>
      </c>
      <c r="AT141" s="228" t="s">
        <v>134</v>
      </c>
      <c r="AU141" s="228" t="s">
        <v>83</v>
      </c>
      <c r="AY141" s="14" t="s">
        <v>132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81</v>
      </c>
      <c r="BK141" s="229">
        <f>ROUND(I141*H141,2)</f>
        <v>0</v>
      </c>
      <c r="BL141" s="14" t="s">
        <v>138</v>
      </c>
      <c r="BM141" s="228" t="s">
        <v>83</v>
      </c>
    </row>
    <row r="142" s="2" customFormat="1" ht="24.15" customHeight="1">
      <c r="A142" s="35"/>
      <c r="B142" s="36"/>
      <c r="C142" s="216" t="s">
        <v>83</v>
      </c>
      <c r="D142" s="216" t="s">
        <v>134</v>
      </c>
      <c r="E142" s="217" t="s">
        <v>139</v>
      </c>
      <c r="F142" s="218" t="s">
        <v>140</v>
      </c>
      <c r="G142" s="219" t="s">
        <v>141</v>
      </c>
      <c r="H142" s="220">
        <v>6.7999999999999998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38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138</v>
      </c>
      <c r="AT142" s="228" t="s">
        <v>134</v>
      </c>
      <c r="AU142" s="228" t="s">
        <v>83</v>
      </c>
      <c r="AY142" s="14" t="s">
        <v>132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81</v>
      </c>
      <c r="BK142" s="229">
        <f>ROUND(I142*H142,2)</f>
        <v>0</v>
      </c>
      <c r="BL142" s="14" t="s">
        <v>138</v>
      </c>
      <c r="BM142" s="228" t="s">
        <v>138</v>
      </c>
    </row>
    <row r="143" s="2" customFormat="1" ht="24.15" customHeight="1">
      <c r="A143" s="35"/>
      <c r="B143" s="36"/>
      <c r="C143" s="216" t="s">
        <v>142</v>
      </c>
      <c r="D143" s="216" t="s">
        <v>134</v>
      </c>
      <c r="E143" s="217" t="s">
        <v>143</v>
      </c>
      <c r="F143" s="218" t="s">
        <v>144</v>
      </c>
      <c r="G143" s="219" t="s">
        <v>141</v>
      </c>
      <c r="H143" s="220">
        <v>5.0999999999999996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38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138</v>
      </c>
      <c r="AT143" s="228" t="s">
        <v>134</v>
      </c>
      <c r="AU143" s="228" t="s">
        <v>83</v>
      </c>
      <c r="AY143" s="14" t="s">
        <v>132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81</v>
      </c>
      <c r="BK143" s="229">
        <f>ROUND(I143*H143,2)</f>
        <v>0</v>
      </c>
      <c r="BL143" s="14" t="s">
        <v>138</v>
      </c>
      <c r="BM143" s="228" t="s">
        <v>145</v>
      </c>
    </row>
    <row r="144" s="2" customFormat="1" ht="24.15" customHeight="1">
      <c r="A144" s="35"/>
      <c r="B144" s="36"/>
      <c r="C144" s="216" t="s">
        <v>138</v>
      </c>
      <c r="D144" s="216" t="s">
        <v>134</v>
      </c>
      <c r="E144" s="217" t="s">
        <v>146</v>
      </c>
      <c r="F144" s="218" t="s">
        <v>147</v>
      </c>
      <c r="G144" s="219" t="s">
        <v>148</v>
      </c>
      <c r="H144" s="220">
        <v>6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38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138</v>
      </c>
      <c r="AT144" s="228" t="s">
        <v>134</v>
      </c>
      <c r="AU144" s="228" t="s">
        <v>83</v>
      </c>
      <c r="AY144" s="14" t="s">
        <v>132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81</v>
      </c>
      <c r="BK144" s="229">
        <f>ROUND(I144*H144,2)</f>
        <v>0</v>
      </c>
      <c r="BL144" s="14" t="s">
        <v>138</v>
      </c>
      <c r="BM144" s="228" t="s">
        <v>149</v>
      </c>
    </row>
    <row r="145" s="2" customFormat="1" ht="24.15" customHeight="1">
      <c r="A145" s="35"/>
      <c r="B145" s="36"/>
      <c r="C145" s="216" t="s">
        <v>150</v>
      </c>
      <c r="D145" s="216" t="s">
        <v>134</v>
      </c>
      <c r="E145" s="217" t="s">
        <v>151</v>
      </c>
      <c r="F145" s="218" t="s">
        <v>152</v>
      </c>
      <c r="G145" s="219" t="s">
        <v>141</v>
      </c>
      <c r="H145" s="220">
        <v>11.9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38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138</v>
      </c>
      <c r="AT145" s="228" t="s">
        <v>134</v>
      </c>
      <c r="AU145" s="228" t="s">
        <v>83</v>
      </c>
      <c r="AY145" s="14" t="s">
        <v>132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81</v>
      </c>
      <c r="BK145" s="229">
        <f>ROUND(I145*H145,2)</f>
        <v>0</v>
      </c>
      <c r="BL145" s="14" t="s">
        <v>138</v>
      </c>
      <c r="BM145" s="228" t="s">
        <v>153</v>
      </c>
    </row>
    <row r="146" s="2" customFormat="1" ht="37.8" customHeight="1">
      <c r="A146" s="35"/>
      <c r="B146" s="36"/>
      <c r="C146" s="216" t="s">
        <v>145</v>
      </c>
      <c r="D146" s="216" t="s">
        <v>134</v>
      </c>
      <c r="E146" s="217" t="s">
        <v>154</v>
      </c>
      <c r="F146" s="218" t="s">
        <v>155</v>
      </c>
      <c r="G146" s="219" t="s">
        <v>141</v>
      </c>
      <c r="H146" s="220">
        <v>11.9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38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138</v>
      </c>
      <c r="AT146" s="228" t="s">
        <v>134</v>
      </c>
      <c r="AU146" s="228" t="s">
        <v>83</v>
      </c>
      <c r="AY146" s="14" t="s">
        <v>132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81</v>
      </c>
      <c r="BK146" s="229">
        <f>ROUND(I146*H146,2)</f>
        <v>0</v>
      </c>
      <c r="BL146" s="14" t="s">
        <v>138</v>
      </c>
      <c r="BM146" s="228" t="s">
        <v>156</v>
      </c>
    </row>
    <row r="147" s="2" customFormat="1" ht="24.15" customHeight="1">
      <c r="A147" s="35"/>
      <c r="B147" s="36"/>
      <c r="C147" s="216" t="s">
        <v>157</v>
      </c>
      <c r="D147" s="216" t="s">
        <v>134</v>
      </c>
      <c r="E147" s="217" t="s">
        <v>158</v>
      </c>
      <c r="F147" s="218" t="s">
        <v>159</v>
      </c>
      <c r="G147" s="219" t="s">
        <v>141</v>
      </c>
      <c r="H147" s="220">
        <v>11.9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38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138</v>
      </c>
      <c r="AT147" s="228" t="s">
        <v>134</v>
      </c>
      <c r="AU147" s="228" t="s">
        <v>83</v>
      </c>
      <c r="AY147" s="14" t="s">
        <v>132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81</v>
      </c>
      <c r="BK147" s="229">
        <f>ROUND(I147*H147,2)</f>
        <v>0</v>
      </c>
      <c r="BL147" s="14" t="s">
        <v>138</v>
      </c>
      <c r="BM147" s="228" t="s">
        <v>160</v>
      </c>
    </row>
    <row r="148" s="2" customFormat="1" ht="24.15" customHeight="1">
      <c r="A148" s="35"/>
      <c r="B148" s="36"/>
      <c r="C148" s="216" t="s">
        <v>149</v>
      </c>
      <c r="D148" s="216" t="s">
        <v>134</v>
      </c>
      <c r="E148" s="217" t="s">
        <v>161</v>
      </c>
      <c r="F148" s="218" t="s">
        <v>162</v>
      </c>
      <c r="G148" s="219" t="s">
        <v>141</v>
      </c>
      <c r="H148" s="220">
        <v>8.5999999999999996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38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138</v>
      </c>
      <c r="AT148" s="228" t="s">
        <v>134</v>
      </c>
      <c r="AU148" s="228" t="s">
        <v>83</v>
      </c>
      <c r="AY148" s="14" t="s">
        <v>132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81</v>
      </c>
      <c r="BK148" s="229">
        <f>ROUND(I148*H148,2)</f>
        <v>0</v>
      </c>
      <c r="BL148" s="14" t="s">
        <v>138</v>
      </c>
      <c r="BM148" s="228" t="s">
        <v>163</v>
      </c>
    </row>
    <row r="149" s="2" customFormat="1" ht="24.15" customHeight="1">
      <c r="A149" s="35"/>
      <c r="B149" s="36"/>
      <c r="C149" s="216" t="s">
        <v>164</v>
      </c>
      <c r="D149" s="216" t="s">
        <v>134</v>
      </c>
      <c r="E149" s="217" t="s">
        <v>165</v>
      </c>
      <c r="F149" s="218" t="s">
        <v>166</v>
      </c>
      <c r="G149" s="219" t="s">
        <v>137</v>
      </c>
      <c r="H149" s="220">
        <v>34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38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138</v>
      </c>
      <c r="AT149" s="228" t="s">
        <v>134</v>
      </c>
      <c r="AU149" s="228" t="s">
        <v>83</v>
      </c>
      <c r="AY149" s="14" t="s">
        <v>132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81</v>
      </c>
      <c r="BK149" s="229">
        <f>ROUND(I149*H149,2)</f>
        <v>0</v>
      </c>
      <c r="BL149" s="14" t="s">
        <v>138</v>
      </c>
      <c r="BM149" s="228" t="s">
        <v>167</v>
      </c>
    </row>
    <row r="150" s="2" customFormat="1" ht="24.15" customHeight="1">
      <c r="A150" s="35"/>
      <c r="B150" s="36"/>
      <c r="C150" s="216" t="s">
        <v>153</v>
      </c>
      <c r="D150" s="216" t="s">
        <v>134</v>
      </c>
      <c r="E150" s="217" t="s">
        <v>168</v>
      </c>
      <c r="F150" s="218" t="s">
        <v>169</v>
      </c>
      <c r="G150" s="219" t="s">
        <v>170</v>
      </c>
      <c r="H150" s="220">
        <v>19.039999999999999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38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138</v>
      </c>
      <c r="AT150" s="228" t="s">
        <v>134</v>
      </c>
      <c r="AU150" s="228" t="s">
        <v>83</v>
      </c>
      <c r="AY150" s="14" t="s">
        <v>132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81</v>
      </c>
      <c r="BK150" s="229">
        <f>ROUND(I150*H150,2)</f>
        <v>0</v>
      </c>
      <c r="BL150" s="14" t="s">
        <v>138</v>
      </c>
      <c r="BM150" s="228" t="s">
        <v>171</v>
      </c>
    </row>
    <row r="151" s="2" customFormat="1" ht="16.5" customHeight="1">
      <c r="A151" s="35"/>
      <c r="B151" s="36"/>
      <c r="C151" s="216" t="s">
        <v>172</v>
      </c>
      <c r="D151" s="216" t="s">
        <v>134</v>
      </c>
      <c r="E151" s="217" t="s">
        <v>173</v>
      </c>
      <c r="F151" s="218" t="s">
        <v>174</v>
      </c>
      <c r="G151" s="219" t="s">
        <v>141</v>
      </c>
      <c r="H151" s="220">
        <v>11.9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38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138</v>
      </c>
      <c r="AT151" s="228" t="s">
        <v>134</v>
      </c>
      <c r="AU151" s="228" t="s">
        <v>83</v>
      </c>
      <c r="AY151" s="14" t="s">
        <v>132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81</v>
      </c>
      <c r="BK151" s="229">
        <f>ROUND(I151*H151,2)</f>
        <v>0</v>
      </c>
      <c r="BL151" s="14" t="s">
        <v>138</v>
      </c>
      <c r="BM151" s="228" t="s">
        <v>175</v>
      </c>
    </row>
    <row r="152" s="12" customFormat="1" ht="22.8" customHeight="1">
      <c r="A152" s="12"/>
      <c r="B152" s="200"/>
      <c r="C152" s="201"/>
      <c r="D152" s="202" t="s">
        <v>72</v>
      </c>
      <c r="E152" s="214" t="s">
        <v>83</v>
      </c>
      <c r="F152" s="214" t="s">
        <v>176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SUM(P153:P157)</f>
        <v>0</v>
      </c>
      <c r="Q152" s="208"/>
      <c r="R152" s="209">
        <f>SUM(R153:R157)</f>
        <v>0</v>
      </c>
      <c r="S152" s="208"/>
      <c r="T152" s="210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81</v>
      </c>
      <c r="AT152" s="212" t="s">
        <v>72</v>
      </c>
      <c r="AU152" s="212" t="s">
        <v>81</v>
      </c>
      <c r="AY152" s="211" t="s">
        <v>132</v>
      </c>
      <c r="BK152" s="213">
        <f>SUM(BK153:BK157)</f>
        <v>0</v>
      </c>
    </row>
    <row r="153" s="2" customFormat="1" ht="21.75" customHeight="1">
      <c r="A153" s="35"/>
      <c r="B153" s="36"/>
      <c r="C153" s="216" t="s">
        <v>156</v>
      </c>
      <c r="D153" s="216" t="s">
        <v>134</v>
      </c>
      <c r="E153" s="217" t="s">
        <v>177</v>
      </c>
      <c r="F153" s="218" t="s">
        <v>178</v>
      </c>
      <c r="G153" s="219" t="s">
        <v>141</v>
      </c>
      <c r="H153" s="220">
        <v>8.5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38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138</v>
      </c>
      <c r="AT153" s="228" t="s">
        <v>134</v>
      </c>
      <c r="AU153" s="228" t="s">
        <v>83</v>
      </c>
      <c r="AY153" s="14" t="s">
        <v>132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81</v>
      </c>
      <c r="BK153" s="229">
        <f>ROUND(I153*H153,2)</f>
        <v>0</v>
      </c>
      <c r="BL153" s="14" t="s">
        <v>138</v>
      </c>
      <c r="BM153" s="228" t="s">
        <v>179</v>
      </c>
    </row>
    <row r="154" s="2" customFormat="1" ht="37.8" customHeight="1">
      <c r="A154" s="35"/>
      <c r="B154" s="36"/>
      <c r="C154" s="216" t="s">
        <v>180</v>
      </c>
      <c r="D154" s="216" t="s">
        <v>134</v>
      </c>
      <c r="E154" s="217" t="s">
        <v>181</v>
      </c>
      <c r="F154" s="218" t="s">
        <v>182</v>
      </c>
      <c r="G154" s="219" t="s">
        <v>148</v>
      </c>
      <c r="H154" s="220">
        <v>34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38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138</v>
      </c>
      <c r="AT154" s="228" t="s">
        <v>134</v>
      </c>
      <c r="AU154" s="228" t="s">
        <v>83</v>
      </c>
      <c r="AY154" s="14" t="s">
        <v>132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81</v>
      </c>
      <c r="BK154" s="229">
        <f>ROUND(I154*H154,2)</f>
        <v>0</v>
      </c>
      <c r="BL154" s="14" t="s">
        <v>138</v>
      </c>
      <c r="BM154" s="228" t="s">
        <v>183</v>
      </c>
    </row>
    <row r="155" s="2" customFormat="1" ht="24.15" customHeight="1">
      <c r="A155" s="35"/>
      <c r="B155" s="36"/>
      <c r="C155" s="216" t="s">
        <v>160</v>
      </c>
      <c r="D155" s="216" t="s">
        <v>134</v>
      </c>
      <c r="E155" s="217" t="s">
        <v>184</v>
      </c>
      <c r="F155" s="218" t="s">
        <v>185</v>
      </c>
      <c r="G155" s="219" t="s">
        <v>137</v>
      </c>
      <c r="H155" s="220">
        <v>80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38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138</v>
      </c>
      <c r="AT155" s="228" t="s">
        <v>134</v>
      </c>
      <c r="AU155" s="228" t="s">
        <v>83</v>
      </c>
      <c r="AY155" s="14" t="s">
        <v>132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81</v>
      </c>
      <c r="BK155" s="229">
        <f>ROUND(I155*H155,2)</f>
        <v>0</v>
      </c>
      <c r="BL155" s="14" t="s">
        <v>138</v>
      </c>
      <c r="BM155" s="228" t="s">
        <v>186</v>
      </c>
    </row>
    <row r="156" s="2" customFormat="1" ht="24.15" customHeight="1">
      <c r="A156" s="35"/>
      <c r="B156" s="36"/>
      <c r="C156" s="230" t="s">
        <v>8</v>
      </c>
      <c r="D156" s="230" t="s">
        <v>187</v>
      </c>
      <c r="E156" s="231" t="s">
        <v>188</v>
      </c>
      <c r="F156" s="232" t="s">
        <v>189</v>
      </c>
      <c r="G156" s="233" t="s">
        <v>137</v>
      </c>
      <c r="H156" s="234">
        <v>94.760000000000005</v>
      </c>
      <c r="I156" s="235"/>
      <c r="J156" s="236">
        <f>ROUND(I156*H156,2)</f>
        <v>0</v>
      </c>
      <c r="K156" s="237"/>
      <c r="L156" s="238"/>
      <c r="M156" s="239" t="s">
        <v>1</v>
      </c>
      <c r="N156" s="240" t="s">
        <v>38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149</v>
      </c>
      <c r="AT156" s="228" t="s">
        <v>187</v>
      </c>
      <c r="AU156" s="228" t="s">
        <v>83</v>
      </c>
      <c r="AY156" s="14" t="s">
        <v>132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81</v>
      </c>
      <c r="BK156" s="229">
        <f>ROUND(I156*H156,2)</f>
        <v>0</v>
      </c>
      <c r="BL156" s="14" t="s">
        <v>138</v>
      </c>
      <c r="BM156" s="228" t="s">
        <v>190</v>
      </c>
    </row>
    <row r="157" s="2" customFormat="1" ht="24.15" customHeight="1">
      <c r="A157" s="35"/>
      <c r="B157" s="36"/>
      <c r="C157" s="216" t="s">
        <v>163</v>
      </c>
      <c r="D157" s="216" t="s">
        <v>134</v>
      </c>
      <c r="E157" s="217" t="s">
        <v>191</v>
      </c>
      <c r="F157" s="218" t="s">
        <v>192</v>
      </c>
      <c r="G157" s="219" t="s">
        <v>141</v>
      </c>
      <c r="H157" s="220">
        <v>5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38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138</v>
      </c>
      <c r="AT157" s="228" t="s">
        <v>134</v>
      </c>
      <c r="AU157" s="228" t="s">
        <v>83</v>
      </c>
      <c r="AY157" s="14" t="s">
        <v>132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81</v>
      </c>
      <c r="BK157" s="229">
        <f>ROUND(I157*H157,2)</f>
        <v>0</v>
      </c>
      <c r="BL157" s="14" t="s">
        <v>138</v>
      </c>
      <c r="BM157" s="228" t="s">
        <v>193</v>
      </c>
    </row>
    <row r="158" s="12" customFormat="1" ht="22.8" customHeight="1">
      <c r="A158" s="12"/>
      <c r="B158" s="200"/>
      <c r="C158" s="201"/>
      <c r="D158" s="202" t="s">
        <v>72</v>
      </c>
      <c r="E158" s="214" t="s">
        <v>142</v>
      </c>
      <c r="F158" s="214" t="s">
        <v>194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P159</f>
        <v>0</v>
      </c>
      <c r="Q158" s="208"/>
      <c r="R158" s="209">
        <f>R159</f>
        <v>0</v>
      </c>
      <c r="S158" s="208"/>
      <c r="T158" s="210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81</v>
      </c>
      <c r="AT158" s="212" t="s">
        <v>72</v>
      </c>
      <c r="AU158" s="212" t="s">
        <v>81</v>
      </c>
      <c r="AY158" s="211" t="s">
        <v>132</v>
      </c>
      <c r="BK158" s="213">
        <f>BK159</f>
        <v>0</v>
      </c>
    </row>
    <row r="159" s="2" customFormat="1" ht="21.75" customHeight="1">
      <c r="A159" s="35"/>
      <c r="B159" s="36"/>
      <c r="C159" s="216" t="s">
        <v>195</v>
      </c>
      <c r="D159" s="216" t="s">
        <v>134</v>
      </c>
      <c r="E159" s="217" t="s">
        <v>196</v>
      </c>
      <c r="F159" s="218" t="s">
        <v>197</v>
      </c>
      <c r="G159" s="219" t="s">
        <v>148</v>
      </c>
      <c r="H159" s="220">
        <v>10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38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138</v>
      </c>
      <c r="AT159" s="228" t="s">
        <v>134</v>
      </c>
      <c r="AU159" s="228" t="s">
        <v>83</v>
      </c>
      <c r="AY159" s="14" t="s">
        <v>132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81</v>
      </c>
      <c r="BK159" s="229">
        <f>ROUND(I159*H159,2)</f>
        <v>0</v>
      </c>
      <c r="BL159" s="14" t="s">
        <v>138</v>
      </c>
      <c r="BM159" s="228" t="s">
        <v>198</v>
      </c>
    </row>
    <row r="160" s="12" customFormat="1" ht="22.8" customHeight="1">
      <c r="A160" s="12"/>
      <c r="B160" s="200"/>
      <c r="C160" s="201"/>
      <c r="D160" s="202" t="s">
        <v>72</v>
      </c>
      <c r="E160" s="214" t="s">
        <v>138</v>
      </c>
      <c r="F160" s="214" t="s">
        <v>199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81</v>
      </c>
      <c r="AT160" s="212" t="s">
        <v>72</v>
      </c>
      <c r="AU160" s="212" t="s">
        <v>81</v>
      </c>
      <c r="AY160" s="211" t="s">
        <v>132</v>
      </c>
      <c r="BK160" s="213">
        <f>SUM(BK161:BK163)</f>
        <v>0</v>
      </c>
    </row>
    <row r="161" s="2" customFormat="1" ht="16.5" customHeight="1">
      <c r="A161" s="35"/>
      <c r="B161" s="36"/>
      <c r="C161" s="216" t="s">
        <v>167</v>
      </c>
      <c r="D161" s="216" t="s">
        <v>134</v>
      </c>
      <c r="E161" s="217" t="s">
        <v>200</v>
      </c>
      <c r="F161" s="218" t="s">
        <v>201</v>
      </c>
      <c r="G161" s="219" t="s">
        <v>141</v>
      </c>
      <c r="H161" s="220">
        <v>0.80000000000000004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38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138</v>
      </c>
      <c r="AT161" s="228" t="s">
        <v>134</v>
      </c>
      <c r="AU161" s="228" t="s">
        <v>83</v>
      </c>
      <c r="AY161" s="14" t="s">
        <v>132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81</v>
      </c>
      <c r="BK161" s="229">
        <f>ROUND(I161*H161,2)</f>
        <v>0</v>
      </c>
      <c r="BL161" s="14" t="s">
        <v>138</v>
      </c>
      <c r="BM161" s="228" t="s">
        <v>202</v>
      </c>
    </row>
    <row r="162" s="2" customFormat="1" ht="37.8" customHeight="1">
      <c r="A162" s="35"/>
      <c r="B162" s="36"/>
      <c r="C162" s="216" t="s">
        <v>203</v>
      </c>
      <c r="D162" s="216" t="s">
        <v>134</v>
      </c>
      <c r="E162" s="217" t="s">
        <v>204</v>
      </c>
      <c r="F162" s="218" t="s">
        <v>205</v>
      </c>
      <c r="G162" s="219" t="s">
        <v>141</v>
      </c>
      <c r="H162" s="220">
        <v>2.04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38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138</v>
      </c>
      <c r="AT162" s="228" t="s">
        <v>134</v>
      </c>
      <c r="AU162" s="228" t="s">
        <v>83</v>
      </c>
      <c r="AY162" s="14" t="s">
        <v>132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81</v>
      </c>
      <c r="BK162" s="229">
        <f>ROUND(I162*H162,2)</f>
        <v>0</v>
      </c>
      <c r="BL162" s="14" t="s">
        <v>138</v>
      </c>
      <c r="BM162" s="228" t="s">
        <v>206</v>
      </c>
    </row>
    <row r="163" s="2" customFormat="1" ht="24.15" customHeight="1">
      <c r="A163" s="35"/>
      <c r="B163" s="36"/>
      <c r="C163" s="216" t="s">
        <v>171</v>
      </c>
      <c r="D163" s="216" t="s">
        <v>134</v>
      </c>
      <c r="E163" s="217" t="s">
        <v>207</v>
      </c>
      <c r="F163" s="218" t="s">
        <v>208</v>
      </c>
      <c r="G163" s="219" t="s">
        <v>137</v>
      </c>
      <c r="H163" s="220">
        <v>13.6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38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138</v>
      </c>
      <c r="AT163" s="228" t="s">
        <v>134</v>
      </c>
      <c r="AU163" s="228" t="s">
        <v>83</v>
      </c>
      <c r="AY163" s="14" t="s">
        <v>132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81</v>
      </c>
      <c r="BK163" s="229">
        <f>ROUND(I163*H163,2)</f>
        <v>0</v>
      </c>
      <c r="BL163" s="14" t="s">
        <v>138</v>
      </c>
      <c r="BM163" s="228" t="s">
        <v>209</v>
      </c>
    </row>
    <row r="164" s="12" customFormat="1" ht="22.8" customHeight="1">
      <c r="A164" s="12"/>
      <c r="B164" s="200"/>
      <c r="C164" s="201"/>
      <c r="D164" s="202" t="s">
        <v>72</v>
      </c>
      <c r="E164" s="214" t="s">
        <v>150</v>
      </c>
      <c r="F164" s="214" t="s">
        <v>210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SUM(P165:P168)</f>
        <v>0</v>
      </c>
      <c r="Q164" s="208"/>
      <c r="R164" s="209">
        <f>SUM(R165:R168)</f>
        <v>0</v>
      </c>
      <c r="S164" s="208"/>
      <c r="T164" s="210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81</v>
      </c>
      <c r="AT164" s="212" t="s">
        <v>72</v>
      </c>
      <c r="AU164" s="212" t="s">
        <v>81</v>
      </c>
      <c r="AY164" s="211" t="s">
        <v>132</v>
      </c>
      <c r="BK164" s="213">
        <f>SUM(BK165:BK168)</f>
        <v>0</v>
      </c>
    </row>
    <row r="165" s="2" customFormat="1" ht="24.15" customHeight="1">
      <c r="A165" s="35"/>
      <c r="B165" s="36"/>
      <c r="C165" s="216" t="s">
        <v>7</v>
      </c>
      <c r="D165" s="216" t="s">
        <v>134</v>
      </c>
      <c r="E165" s="217" t="s">
        <v>211</v>
      </c>
      <c r="F165" s="218" t="s">
        <v>212</v>
      </c>
      <c r="G165" s="219" t="s">
        <v>137</v>
      </c>
      <c r="H165" s="220">
        <v>34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38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138</v>
      </c>
      <c r="AT165" s="228" t="s">
        <v>134</v>
      </c>
      <c r="AU165" s="228" t="s">
        <v>83</v>
      </c>
      <c r="AY165" s="14" t="s">
        <v>132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81</v>
      </c>
      <c r="BK165" s="229">
        <f>ROUND(I165*H165,2)</f>
        <v>0</v>
      </c>
      <c r="BL165" s="14" t="s">
        <v>138</v>
      </c>
      <c r="BM165" s="228" t="s">
        <v>213</v>
      </c>
    </row>
    <row r="166" s="2" customFormat="1" ht="24.15" customHeight="1">
      <c r="A166" s="35"/>
      <c r="B166" s="36"/>
      <c r="C166" s="216" t="s">
        <v>175</v>
      </c>
      <c r="D166" s="216" t="s">
        <v>134</v>
      </c>
      <c r="E166" s="217" t="s">
        <v>214</v>
      </c>
      <c r="F166" s="218" t="s">
        <v>215</v>
      </c>
      <c r="G166" s="219" t="s">
        <v>137</v>
      </c>
      <c r="H166" s="220">
        <v>30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38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138</v>
      </c>
      <c r="AT166" s="228" t="s">
        <v>134</v>
      </c>
      <c r="AU166" s="228" t="s">
        <v>83</v>
      </c>
      <c r="AY166" s="14" t="s">
        <v>132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81</v>
      </c>
      <c r="BK166" s="229">
        <f>ROUND(I166*H166,2)</f>
        <v>0</v>
      </c>
      <c r="BL166" s="14" t="s">
        <v>138</v>
      </c>
      <c r="BM166" s="228" t="s">
        <v>216</v>
      </c>
    </row>
    <row r="167" s="2" customFormat="1" ht="24.15" customHeight="1">
      <c r="A167" s="35"/>
      <c r="B167" s="36"/>
      <c r="C167" s="216" t="s">
        <v>217</v>
      </c>
      <c r="D167" s="216" t="s">
        <v>134</v>
      </c>
      <c r="E167" s="217" t="s">
        <v>218</v>
      </c>
      <c r="F167" s="218" t="s">
        <v>219</v>
      </c>
      <c r="G167" s="219" t="s">
        <v>137</v>
      </c>
      <c r="H167" s="220">
        <v>34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38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138</v>
      </c>
      <c r="AT167" s="228" t="s">
        <v>134</v>
      </c>
      <c r="AU167" s="228" t="s">
        <v>83</v>
      </c>
      <c r="AY167" s="14" t="s">
        <v>132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81</v>
      </c>
      <c r="BK167" s="229">
        <f>ROUND(I167*H167,2)</f>
        <v>0</v>
      </c>
      <c r="BL167" s="14" t="s">
        <v>138</v>
      </c>
      <c r="BM167" s="228" t="s">
        <v>220</v>
      </c>
    </row>
    <row r="168" s="2" customFormat="1" ht="24.15" customHeight="1">
      <c r="A168" s="35"/>
      <c r="B168" s="36"/>
      <c r="C168" s="230" t="s">
        <v>179</v>
      </c>
      <c r="D168" s="230" t="s">
        <v>187</v>
      </c>
      <c r="E168" s="231" t="s">
        <v>221</v>
      </c>
      <c r="F168" s="232" t="s">
        <v>222</v>
      </c>
      <c r="G168" s="233" t="s">
        <v>137</v>
      </c>
      <c r="H168" s="234">
        <v>4</v>
      </c>
      <c r="I168" s="235"/>
      <c r="J168" s="236">
        <f>ROUND(I168*H168,2)</f>
        <v>0</v>
      </c>
      <c r="K168" s="237"/>
      <c r="L168" s="238"/>
      <c r="M168" s="239" t="s">
        <v>1</v>
      </c>
      <c r="N168" s="240" t="s">
        <v>38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149</v>
      </c>
      <c r="AT168" s="228" t="s">
        <v>187</v>
      </c>
      <c r="AU168" s="228" t="s">
        <v>83</v>
      </c>
      <c r="AY168" s="14" t="s">
        <v>132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81</v>
      </c>
      <c r="BK168" s="229">
        <f>ROUND(I168*H168,2)</f>
        <v>0</v>
      </c>
      <c r="BL168" s="14" t="s">
        <v>138</v>
      </c>
      <c r="BM168" s="228" t="s">
        <v>223</v>
      </c>
    </row>
    <row r="169" s="12" customFormat="1" ht="22.8" customHeight="1">
      <c r="A169" s="12"/>
      <c r="B169" s="200"/>
      <c r="C169" s="201"/>
      <c r="D169" s="202" t="s">
        <v>72</v>
      </c>
      <c r="E169" s="214" t="s">
        <v>145</v>
      </c>
      <c r="F169" s="214" t="s">
        <v>224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SUM(P170:P172)</f>
        <v>0</v>
      </c>
      <c r="Q169" s="208"/>
      <c r="R169" s="209">
        <f>SUM(R170:R172)</f>
        <v>0</v>
      </c>
      <c r="S169" s="208"/>
      <c r="T169" s="21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81</v>
      </c>
      <c r="AT169" s="212" t="s">
        <v>72</v>
      </c>
      <c r="AU169" s="212" t="s">
        <v>81</v>
      </c>
      <c r="AY169" s="211" t="s">
        <v>132</v>
      </c>
      <c r="BK169" s="213">
        <f>SUM(BK170:BK172)</f>
        <v>0</v>
      </c>
    </row>
    <row r="170" s="2" customFormat="1" ht="24.15" customHeight="1">
      <c r="A170" s="35"/>
      <c r="B170" s="36"/>
      <c r="C170" s="216" t="s">
        <v>225</v>
      </c>
      <c r="D170" s="216" t="s">
        <v>134</v>
      </c>
      <c r="E170" s="217" t="s">
        <v>226</v>
      </c>
      <c r="F170" s="218" t="s">
        <v>227</v>
      </c>
      <c r="G170" s="219" t="s">
        <v>137</v>
      </c>
      <c r="H170" s="220">
        <v>17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38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138</v>
      </c>
      <c r="AT170" s="228" t="s">
        <v>134</v>
      </c>
      <c r="AU170" s="228" t="s">
        <v>83</v>
      </c>
      <c r="AY170" s="14" t="s">
        <v>132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81</v>
      </c>
      <c r="BK170" s="229">
        <f>ROUND(I170*H170,2)</f>
        <v>0</v>
      </c>
      <c r="BL170" s="14" t="s">
        <v>138</v>
      </c>
      <c r="BM170" s="228" t="s">
        <v>228</v>
      </c>
    </row>
    <row r="171" s="2" customFormat="1" ht="24.15" customHeight="1">
      <c r="A171" s="35"/>
      <c r="B171" s="36"/>
      <c r="C171" s="216" t="s">
        <v>183</v>
      </c>
      <c r="D171" s="216" t="s">
        <v>134</v>
      </c>
      <c r="E171" s="217" t="s">
        <v>229</v>
      </c>
      <c r="F171" s="218" t="s">
        <v>230</v>
      </c>
      <c r="G171" s="219" t="s">
        <v>137</v>
      </c>
      <c r="H171" s="220">
        <v>17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38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138</v>
      </c>
      <c r="AT171" s="228" t="s">
        <v>134</v>
      </c>
      <c r="AU171" s="228" t="s">
        <v>83</v>
      </c>
      <c r="AY171" s="14" t="s">
        <v>132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81</v>
      </c>
      <c r="BK171" s="229">
        <f>ROUND(I171*H171,2)</f>
        <v>0</v>
      </c>
      <c r="BL171" s="14" t="s">
        <v>138</v>
      </c>
      <c r="BM171" s="228" t="s">
        <v>231</v>
      </c>
    </row>
    <row r="172" s="2" customFormat="1" ht="24.15" customHeight="1">
      <c r="A172" s="35"/>
      <c r="B172" s="36"/>
      <c r="C172" s="216" t="s">
        <v>232</v>
      </c>
      <c r="D172" s="216" t="s">
        <v>134</v>
      </c>
      <c r="E172" s="217" t="s">
        <v>233</v>
      </c>
      <c r="F172" s="218" t="s">
        <v>234</v>
      </c>
      <c r="G172" s="219" t="s">
        <v>137</v>
      </c>
      <c r="H172" s="220">
        <v>17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38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138</v>
      </c>
      <c r="AT172" s="228" t="s">
        <v>134</v>
      </c>
      <c r="AU172" s="228" t="s">
        <v>83</v>
      </c>
      <c r="AY172" s="14" t="s">
        <v>132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81</v>
      </c>
      <c r="BK172" s="229">
        <f>ROUND(I172*H172,2)</f>
        <v>0</v>
      </c>
      <c r="BL172" s="14" t="s">
        <v>138</v>
      </c>
      <c r="BM172" s="228" t="s">
        <v>235</v>
      </c>
    </row>
    <row r="173" s="12" customFormat="1" ht="22.8" customHeight="1">
      <c r="A173" s="12"/>
      <c r="B173" s="200"/>
      <c r="C173" s="201"/>
      <c r="D173" s="202" t="s">
        <v>72</v>
      </c>
      <c r="E173" s="214" t="s">
        <v>149</v>
      </c>
      <c r="F173" s="214" t="s">
        <v>236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SUM(P174:P178)</f>
        <v>0</v>
      </c>
      <c r="Q173" s="208"/>
      <c r="R173" s="209">
        <f>SUM(R174:R178)</f>
        <v>0</v>
      </c>
      <c r="S173" s="208"/>
      <c r="T173" s="210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81</v>
      </c>
      <c r="AT173" s="212" t="s">
        <v>72</v>
      </c>
      <c r="AU173" s="212" t="s">
        <v>81</v>
      </c>
      <c r="AY173" s="211" t="s">
        <v>132</v>
      </c>
      <c r="BK173" s="213">
        <f>SUM(BK174:BK178)</f>
        <v>0</v>
      </c>
    </row>
    <row r="174" s="2" customFormat="1" ht="24.15" customHeight="1">
      <c r="A174" s="35"/>
      <c r="B174" s="36"/>
      <c r="C174" s="216" t="s">
        <v>186</v>
      </c>
      <c r="D174" s="216" t="s">
        <v>134</v>
      </c>
      <c r="E174" s="217" t="s">
        <v>237</v>
      </c>
      <c r="F174" s="218" t="s">
        <v>238</v>
      </c>
      <c r="G174" s="219" t="s">
        <v>239</v>
      </c>
      <c r="H174" s="220">
        <v>2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38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138</v>
      </c>
      <c r="AT174" s="228" t="s">
        <v>134</v>
      </c>
      <c r="AU174" s="228" t="s">
        <v>83</v>
      </c>
      <c r="AY174" s="14" t="s">
        <v>132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81</v>
      </c>
      <c r="BK174" s="229">
        <f>ROUND(I174*H174,2)</f>
        <v>0</v>
      </c>
      <c r="BL174" s="14" t="s">
        <v>138</v>
      </c>
      <c r="BM174" s="228" t="s">
        <v>240</v>
      </c>
    </row>
    <row r="175" s="2" customFormat="1" ht="24.15" customHeight="1">
      <c r="A175" s="35"/>
      <c r="B175" s="36"/>
      <c r="C175" s="216" t="s">
        <v>241</v>
      </c>
      <c r="D175" s="216" t="s">
        <v>134</v>
      </c>
      <c r="E175" s="217" t="s">
        <v>242</v>
      </c>
      <c r="F175" s="218" t="s">
        <v>243</v>
      </c>
      <c r="G175" s="219" t="s">
        <v>148</v>
      </c>
      <c r="H175" s="220">
        <v>4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38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138</v>
      </c>
      <c r="AT175" s="228" t="s">
        <v>134</v>
      </c>
      <c r="AU175" s="228" t="s">
        <v>83</v>
      </c>
      <c r="AY175" s="14" t="s">
        <v>132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81</v>
      </c>
      <c r="BK175" s="229">
        <f>ROUND(I175*H175,2)</f>
        <v>0</v>
      </c>
      <c r="BL175" s="14" t="s">
        <v>138</v>
      </c>
      <c r="BM175" s="228" t="s">
        <v>244</v>
      </c>
    </row>
    <row r="176" s="2" customFormat="1" ht="24.15" customHeight="1">
      <c r="A176" s="35"/>
      <c r="B176" s="36"/>
      <c r="C176" s="216" t="s">
        <v>190</v>
      </c>
      <c r="D176" s="216" t="s">
        <v>134</v>
      </c>
      <c r="E176" s="217" t="s">
        <v>245</v>
      </c>
      <c r="F176" s="218" t="s">
        <v>246</v>
      </c>
      <c r="G176" s="219" t="s">
        <v>247</v>
      </c>
      <c r="H176" s="220">
        <v>8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38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138</v>
      </c>
      <c r="AT176" s="228" t="s">
        <v>134</v>
      </c>
      <c r="AU176" s="228" t="s">
        <v>83</v>
      </c>
      <c r="AY176" s="14" t="s">
        <v>132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81</v>
      </c>
      <c r="BK176" s="229">
        <f>ROUND(I176*H176,2)</f>
        <v>0</v>
      </c>
      <c r="BL176" s="14" t="s">
        <v>138</v>
      </c>
      <c r="BM176" s="228" t="s">
        <v>248</v>
      </c>
    </row>
    <row r="177" s="2" customFormat="1" ht="21.75" customHeight="1">
      <c r="A177" s="35"/>
      <c r="B177" s="36"/>
      <c r="C177" s="230" t="s">
        <v>249</v>
      </c>
      <c r="D177" s="230" t="s">
        <v>187</v>
      </c>
      <c r="E177" s="231" t="s">
        <v>250</v>
      </c>
      <c r="F177" s="232" t="s">
        <v>251</v>
      </c>
      <c r="G177" s="233" t="s">
        <v>247</v>
      </c>
      <c r="H177" s="234">
        <v>8</v>
      </c>
      <c r="I177" s="235"/>
      <c r="J177" s="236">
        <f>ROUND(I177*H177,2)</f>
        <v>0</v>
      </c>
      <c r="K177" s="237"/>
      <c r="L177" s="238"/>
      <c r="M177" s="239" t="s">
        <v>1</v>
      </c>
      <c r="N177" s="240" t="s">
        <v>38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149</v>
      </c>
      <c r="AT177" s="228" t="s">
        <v>187</v>
      </c>
      <c r="AU177" s="228" t="s">
        <v>83</v>
      </c>
      <c r="AY177" s="14" t="s">
        <v>132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81</v>
      </c>
      <c r="BK177" s="229">
        <f>ROUND(I177*H177,2)</f>
        <v>0</v>
      </c>
      <c r="BL177" s="14" t="s">
        <v>138</v>
      </c>
      <c r="BM177" s="228" t="s">
        <v>252</v>
      </c>
    </row>
    <row r="178" s="2" customFormat="1" ht="24.15" customHeight="1">
      <c r="A178" s="35"/>
      <c r="B178" s="36"/>
      <c r="C178" s="216" t="s">
        <v>193</v>
      </c>
      <c r="D178" s="216" t="s">
        <v>134</v>
      </c>
      <c r="E178" s="217" t="s">
        <v>253</v>
      </c>
      <c r="F178" s="218" t="s">
        <v>254</v>
      </c>
      <c r="G178" s="219" t="s">
        <v>148</v>
      </c>
      <c r="H178" s="220">
        <v>10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38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138</v>
      </c>
      <c r="AT178" s="228" t="s">
        <v>134</v>
      </c>
      <c r="AU178" s="228" t="s">
        <v>83</v>
      </c>
      <c r="AY178" s="14" t="s">
        <v>132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81</v>
      </c>
      <c r="BK178" s="229">
        <f>ROUND(I178*H178,2)</f>
        <v>0</v>
      </c>
      <c r="BL178" s="14" t="s">
        <v>138</v>
      </c>
      <c r="BM178" s="228" t="s">
        <v>255</v>
      </c>
    </row>
    <row r="179" s="12" customFormat="1" ht="22.8" customHeight="1">
      <c r="A179" s="12"/>
      <c r="B179" s="200"/>
      <c r="C179" s="201"/>
      <c r="D179" s="202" t="s">
        <v>72</v>
      </c>
      <c r="E179" s="214" t="s">
        <v>164</v>
      </c>
      <c r="F179" s="214" t="s">
        <v>256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SUM(P180:P183)</f>
        <v>0</v>
      </c>
      <c r="Q179" s="208"/>
      <c r="R179" s="209">
        <f>SUM(R180:R183)</f>
        <v>0</v>
      </c>
      <c r="S179" s="208"/>
      <c r="T179" s="210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81</v>
      </c>
      <c r="AT179" s="212" t="s">
        <v>72</v>
      </c>
      <c r="AU179" s="212" t="s">
        <v>81</v>
      </c>
      <c r="AY179" s="211" t="s">
        <v>132</v>
      </c>
      <c r="BK179" s="213">
        <f>SUM(BK180:BK183)</f>
        <v>0</v>
      </c>
    </row>
    <row r="180" s="2" customFormat="1" ht="24.15" customHeight="1">
      <c r="A180" s="35"/>
      <c r="B180" s="36"/>
      <c r="C180" s="216" t="s">
        <v>257</v>
      </c>
      <c r="D180" s="216" t="s">
        <v>134</v>
      </c>
      <c r="E180" s="217" t="s">
        <v>258</v>
      </c>
      <c r="F180" s="218" t="s">
        <v>259</v>
      </c>
      <c r="G180" s="219" t="s">
        <v>247</v>
      </c>
      <c r="H180" s="220">
        <v>2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38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138</v>
      </c>
      <c r="AT180" s="228" t="s">
        <v>134</v>
      </c>
      <c r="AU180" s="228" t="s">
        <v>83</v>
      </c>
      <c r="AY180" s="14" t="s">
        <v>132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81</v>
      </c>
      <c r="BK180" s="229">
        <f>ROUND(I180*H180,2)</f>
        <v>0</v>
      </c>
      <c r="BL180" s="14" t="s">
        <v>138</v>
      </c>
      <c r="BM180" s="228" t="s">
        <v>260</v>
      </c>
    </row>
    <row r="181" s="2" customFormat="1" ht="37.8" customHeight="1">
      <c r="A181" s="35"/>
      <c r="B181" s="36"/>
      <c r="C181" s="216" t="s">
        <v>198</v>
      </c>
      <c r="D181" s="216" t="s">
        <v>134</v>
      </c>
      <c r="E181" s="217" t="s">
        <v>261</v>
      </c>
      <c r="F181" s="218" t="s">
        <v>262</v>
      </c>
      <c r="G181" s="219" t="s">
        <v>137</v>
      </c>
      <c r="H181" s="220">
        <v>17.5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38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138</v>
      </c>
      <c r="AT181" s="228" t="s">
        <v>134</v>
      </c>
      <c r="AU181" s="228" t="s">
        <v>83</v>
      </c>
      <c r="AY181" s="14" t="s">
        <v>132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81</v>
      </c>
      <c r="BK181" s="229">
        <f>ROUND(I181*H181,2)</f>
        <v>0</v>
      </c>
      <c r="BL181" s="14" t="s">
        <v>138</v>
      </c>
      <c r="BM181" s="228" t="s">
        <v>263</v>
      </c>
    </row>
    <row r="182" s="2" customFormat="1" ht="24.15" customHeight="1">
      <c r="A182" s="35"/>
      <c r="B182" s="36"/>
      <c r="C182" s="216" t="s">
        <v>264</v>
      </c>
      <c r="D182" s="216" t="s">
        <v>134</v>
      </c>
      <c r="E182" s="217" t="s">
        <v>265</v>
      </c>
      <c r="F182" s="218" t="s">
        <v>266</v>
      </c>
      <c r="G182" s="219" t="s">
        <v>137</v>
      </c>
      <c r="H182" s="220">
        <v>17.5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38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138</v>
      </c>
      <c r="AT182" s="228" t="s">
        <v>134</v>
      </c>
      <c r="AU182" s="228" t="s">
        <v>83</v>
      </c>
      <c r="AY182" s="14" t="s">
        <v>132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81</v>
      </c>
      <c r="BK182" s="229">
        <f>ROUND(I182*H182,2)</f>
        <v>0</v>
      </c>
      <c r="BL182" s="14" t="s">
        <v>138</v>
      </c>
      <c r="BM182" s="228" t="s">
        <v>267</v>
      </c>
    </row>
    <row r="183" s="2" customFormat="1" ht="24.15" customHeight="1">
      <c r="A183" s="35"/>
      <c r="B183" s="36"/>
      <c r="C183" s="216" t="s">
        <v>202</v>
      </c>
      <c r="D183" s="216" t="s">
        <v>134</v>
      </c>
      <c r="E183" s="217" t="s">
        <v>268</v>
      </c>
      <c r="F183" s="218" t="s">
        <v>269</v>
      </c>
      <c r="G183" s="219" t="s">
        <v>137</v>
      </c>
      <c r="H183" s="220">
        <v>34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38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138</v>
      </c>
      <c r="AT183" s="228" t="s">
        <v>134</v>
      </c>
      <c r="AU183" s="228" t="s">
        <v>83</v>
      </c>
      <c r="AY183" s="14" t="s">
        <v>132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81</v>
      </c>
      <c r="BK183" s="229">
        <f>ROUND(I183*H183,2)</f>
        <v>0</v>
      </c>
      <c r="BL183" s="14" t="s">
        <v>138</v>
      </c>
      <c r="BM183" s="228" t="s">
        <v>270</v>
      </c>
    </row>
    <row r="184" s="12" customFormat="1" ht="22.8" customHeight="1">
      <c r="A184" s="12"/>
      <c r="B184" s="200"/>
      <c r="C184" s="201"/>
      <c r="D184" s="202" t="s">
        <v>72</v>
      </c>
      <c r="E184" s="214" t="s">
        <v>271</v>
      </c>
      <c r="F184" s="214" t="s">
        <v>272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SUM(P185:P188)</f>
        <v>0</v>
      </c>
      <c r="Q184" s="208"/>
      <c r="R184" s="209">
        <f>SUM(R185:R188)</f>
        <v>0</v>
      </c>
      <c r="S184" s="208"/>
      <c r="T184" s="210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81</v>
      </c>
      <c r="AT184" s="212" t="s">
        <v>72</v>
      </c>
      <c r="AU184" s="212" t="s">
        <v>81</v>
      </c>
      <c r="AY184" s="211" t="s">
        <v>132</v>
      </c>
      <c r="BK184" s="213">
        <f>SUM(BK185:BK188)</f>
        <v>0</v>
      </c>
    </row>
    <row r="185" s="2" customFormat="1" ht="33" customHeight="1">
      <c r="A185" s="35"/>
      <c r="B185" s="36"/>
      <c r="C185" s="216" t="s">
        <v>273</v>
      </c>
      <c r="D185" s="216" t="s">
        <v>134</v>
      </c>
      <c r="E185" s="217" t="s">
        <v>274</v>
      </c>
      <c r="F185" s="218" t="s">
        <v>275</v>
      </c>
      <c r="G185" s="219" t="s">
        <v>170</v>
      </c>
      <c r="H185" s="220">
        <v>31.199999999999999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38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138</v>
      </c>
      <c r="AT185" s="228" t="s">
        <v>134</v>
      </c>
      <c r="AU185" s="228" t="s">
        <v>83</v>
      </c>
      <c r="AY185" s="14" t="s">
        <v>132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81</v>
      </c>
      <c r="BK185" s="229">
        <f>ROUND(I185*H185,2)</f>
        <v>0</v>
      </c>
      <c r="BL185" s="14" t="s">
        <v>138</v>
      </c>
      <c r="BM185" s="228" t="s">
        <v>276</v>
      </c>
    </row>
    <row r="186" s="2" customFormat="1" ht="24.15" customHeight="1">
      <c r="A186" s="35"/>
      <c r="B186" s="36"/>
      <c r="C186" s="216" t="s">
        <v>206</v>
      </c>
      <c r="D186" s="216" t="s">
        <v>134</v>
      </c>
      <c r="E186" s="217" t="s">
        <v>277</v>
      </c>
      <c r="F186" s="218" t="s">
        <v>278</v>
      </c>
      <c r="G186" s="219" t="s">
        <v>170</v>
      </c>
      <c r="H186" s="220">
        <v>31.199999999999999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38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138</v>
      </c>
      <c r="AT186" s="228" t="s">
        <v>134</v>
      </c>
      <c r="AU186" s="228" t="s">
        <v>83</v>
      </c>
      <c r="AY186" s="14" t="s">
        <v>132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81</v>
      </c>
      <c r="BK186" s="229">
        <f>ROUND(I186*H186,2)</f>
        <v>0</v>
      </c>
      <c r="BL186" s="14" t="s">
        <v>138</v>
      </c>
      <c r="BM186" s="228" t="s">
        <v>279</v>
      </c>
    </row>
    <row r="187" s="2" customFormat="1" ht="24.15" customHeight="1">
      <c r="A187" s="35"/>
      <c r="B187" s="36"/>
      <c r="C187" s="216" t="s">
        <v>280</v>
      </c>
      <c r="D187" s="216" t="s">
        <v>134</v>
      </c>
      <c r="E187" s="217" t="s">
        <v>281</v>
      </c>
      <c r="F187" s="218" t="s">
        <v>282</v>
      </c>
      <c r="G187" s="219" t="s">
        <v>170</v>
      </c>
      <c r="H187" s="220">
        <v>312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38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138</v>
      </c>
      <c r="AT187" s="228" t="s">
        <v>134</v>
      </c>
      <c r="AU187" s="228" t="s">
        <v>83</v>
      </c>
      <c r="AY187" s="14" t="s">
        <v>132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81</v>
      </c>
      <c r="BK187" s="229">
        <f>ROUND(I187*H187,2)</f>
        <v>0</v>
      </c>
      <c r="BL187" s="14" t="s">
        <v>138</v>
      </c>
      <c r="BM187" s="228" t="s">
        <v>283</v>
      </c>
    </row>
    <row r="188" s="2" customFormat="1" ht="33" customHeight="1">
      <c r="A188" s="35"/>
      <c r="B188" s="36"/>
      <c r="C188" s="216" t="s">
        <v>209</v>
      </c>
      <c r="D188" s="216" t="s">
        <v>134</v>
      </c>
      <c r="E188" s="217" t="s">
        <v>284</v>
      </c>
      <c r="F188" s="218" t="s">
        <v>285</v>
      </c>
      <c r="G188" s="219" t="s">
        <v>170</v>
      </c>
      <c r="H188" s="220">
        <v>4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38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138</v>
      </c>
      <c r="AT188" s="228" t="s">
        <v>134</v>
      </c>
      <c r="AU188" s="228" t="s">
        <v>83</v>
      </c>
      <c r="AY188" s="14" t="s">
        <v>132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81</v>
      </c>
      <c r="BK188" s="229">
        <f>ROUND(I188*H188,2)</f>
        <v>0</v>
      </c>
      <c r="BL188" s="14" t="s">
        <v>138</v>
      </c>
      <c r="BM188" s="228" t="s">
        <v>286</v>
      </c>
    </row>
    <row r="189" s="12" customFormat="1" ht="22.8" customHeight="1">
      <c r="A189" s="12"/>
      <c r="B189" s="200"/>
      <c r="C189" s="201"/>
      <c r="D189" s="202" t="s">
        <v>72</v>
      </c>
      <c r="E189" s="214" t="s">
        <v>287</v>
      </c>
      <c r="F189" s="214" t="s">
        <v>288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P190</f>
        <v>0</v>
      </c>
      <c r="Q189" s="208"/>
      <c r="R189" s="209">
        <f>R190</f>
        <v>0</v>
      </c>
      <c r="S189" s="208"/>
      <c r="T189" s="210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81</v>
      </c>
      <c r="AT189" s="212" t="s">
        <v>72</v>
      </c>
      <c r="AU189" s="212" t="s">
        <v>81</v>
      </c>
      <c r="AY189" s="211" t="s">
        <v>132</v>
      </c>
      <c r="BK189" s="213">
        <f>BK190</f>
        <v>0</v>
      </c>
    </row>
    <row r="190" s="2" customFormat="1" ht="21.75" customHeight="1">
      <c r="A190" s="35"/>
      <c r="B190" s="36"/>
      <c r="C190" s="216" t="s">
        <v>289</v>
      </c>
      <c r="D190" s="216" t="s">
        <v>134</v>
      </c>
      <c r="E190" s="217" t="s">
        <v>290</v>
      </c>
      <c r="F190" s="218" t="s">
        <v>291</v>
      </c>
      <c r="G190" s="219" t="s">
        <v>170</v>
      </c>
      <c r="H190" s="220">
        <v>37.244999999999997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38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138</v>
      </c>
      <c r="AT190" s="228" t="s">
        <v>134</v>
      </c>
      <c r="AU190" s="228" t="s">
        <v>83</v>
      </c>
      <c r="AY190" s="14" t="s">
        <v>132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81</v>
      </c>
      <c r="BK190" s="229">
        <f>ROUND(I190*H190,2)</f>
        <v>0</v>
      </c>
      <c r="BL190" s="14" t="s">
        <v>138</v>
      </c>
      <c r="BM190" s="228" t="s">
        <v>292</v>
      </c>
    </row>
    <row r="191" s="12" customFormat="1" ht="25.92" customHeight="1">
      <c r="A191" s="12"/>
      <c r="B191" s="200"/>
      <c r="C191" s="201"/>
      <c r="D191" s="202" t="s">
        <v>72</v>
      </c>
      <c r="E191" s="203" t="s">
        <v>293</v>
      </c>
      <c r="F191" s="203" t="s">
        <v>294</v>
      </c>
      <c r="G191" s="201"/>
      <c r="H191" s="201"/>
      <c r="I191" s="204"/>
      <c r="J191" s="205">
        <f>BK191</f>
        <v>0</v>
      </c>
      <c r="K191" s="201"/>
      <c r="L191" s="206"/>
      <c r="M191" s="207"/>
      <c r="N191" s="208"/>
      <c r="O191" s="208"/>
      <c r="P191" s="209">
        <f>P192+P201+P204</f>
        <v>0</v>
      </c>
      <c r="Q191" s="208"/>
      <c r="R191" s="209">
        <f>R192+R201+R204</f>
        <v>0</v>
      </c>
      <c r="S191" s="208"/>
      <c r="T191" s="210">
        <f>T192+T201+T204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72</v>
      </c>
      <c r="AU191" s="212" t="s">
        <v>73</v>
      </c>
      <c r="AY191" s="211" t="s">
        <v>132</v>
      </c>
      <c r="BK191" s="213">
        <f>BK192+BK201+BK204</f>
        <v>0</v>
      </c>
    </row>
    <row r="192" s="12" customFormat="1" ht="22.8" customHeight="1">
      <c r="A192" s="12"/>
      <c r="B192" s="200"/>
      <c r="C192" s="201"/>
      <c r="D192" s="202" t="s">
        <v>72</v>
      </c>
      <c r="E192" s="214" t="s">
        <v>295</v>
      </c>
      <c r="F192" s="214" t="s">
        <v>296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SUM(P193:P200)</f>
        <v>0</v>
      </c>
      <c r="Q192" s="208"/>
      <c r="R192" s="209">
        <f>SUM(R193:R200)</f>
        <v>0</v>
      </c>
      <c r="S192" s="208"/>
      <c r="T192" s="210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83</v>
      </c>
      <c r="AT192" s="212" t="s">
        <v>72</v>
      </c>
      <c r="AU192" s="212" t="s">
        <v>81</v>
      </c>
      <c r="AY192" s="211" t="s">
        <v>132</v>
      </c>
      <c r="BK192" s="213">
        <f>SUM(BK193:BK200)</f>
        <v>0</v>
      </c>
    </row>
    <row r="193" s="2" customFormat="1" ht="24.15" customHeight="1">
      <c r="A193" s="35"/>
      <c r="B193" s="36"/>
      <c r="C193" s="216" t="s">
        <v>213</v>
      </c>
      <c r="D193" s="216" t="s">
        <v>134</v>
      </c>
      <c r="E193" s="217" t="s">
        <v>297</v>
      </c>
      <c r="F193" s="218" t="s">
        <v>298</v>
      </c>
      <c r="G193" s="219" t="s">
        <v>137</v>
      </c>
      <c r="H193" s="220">
        <v>34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38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163</v>
      </c>
      <c r="AT193" s="228" t="s">
        <v>134</v>
      </c>
      <c r="AU193" s="228" t="s">
        <v>83</v>
      </c>
      <c r="AY193" s="14" t="s">
        <v>132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81</v>
      </c>
      <c r="BK193" s="229">
        <f>ROUND(I193*H193,2)</f>
        <v>0</v>
      </c>
      <c r="BL193" s="14" t="s">
        <v>163</v>
      </c>
      <c r="BM193" s="228" t="s">
        <v>299</v>
      </c>
    </row>
    <row r="194" s="2" customFormat="1" ht="16.5" customHeight="1">
      <c r="A194" s="35"/>
      <c r="B194" s="36"/>
      <c r="C194" s="230" t="s">
        <v>300</v>
      </c>
      <c r="D194" s="230" t="s">
        <v>187</v>
      </c>
      <c r="E194" s="231" t="s">
        <v>301</v>
      </c>
      <c r="F194" s="232" t="s">
        <v>302</v>
      </c>
      <c r="G194" s="233" t="s">
        <v>170</v>
      </c>
      <c r="H194" s="234">
        <v>0.012</v>
      </c>
      <c r="I194" s="235"/>
      <c r="J194" s="236">
        <f>ROUND(I194*H194,2)</f>
        <v>0</v>
      </c>
      <c r="K194" s="237"/>
      <c r="L194" s="238"/>
      <c r="M194" s="239" t="s">
        <v>1</v>
      </c>
      <c r="N194" s="240" t="s">
        <v>38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193</v>
      </c>
      <c r="AT194" s="228" t="s">
        <v>187</v>
      </c>
      <c r="AU194" s="228" t="s">
        <v>83</v>
      </c>
      <c r="AY194" s="14" t="s">
        <v>132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81</v>
      </c>
      <c r="BK194" s="229">
        <f>ROUND(I194*H194,2)</f>
        <v>0</v>
      </c>
      <c r="BL194" s="14" t="s">
        <v>163</v>
      </c>
      <c r="BM194" s="228" t="s">
        <v>303</v>
      </c>
    </row>
    <row r="195" s="2" customFormat="1" ht="24.15" customHeight="1">
      <c r="A195" s="35"/>
      <c r="B195" s="36"/>
      <c r="C195" s="216" t="s">
        <v>216</v>
      </c>
      <c r="D195" s="216" t="s">
        <v>134</v>
      </c>
      <c r="E195" s="217" t="s">
        <v>304</v>
      </c>
      <c r="F195" s="218" t="s">
        <v>305</v>
      </c>
      <c r="G195" s="219" t="s">
        <v>137</v>
      </c>
      <c r="H195" s="220">
        <v>34</v>
      </c>
      <c r="I195" s="221"/>
      <c r="J195" s="222">
        <f>ROUND(I195*H195,2)</f>
        <v>0</v>
      </c>
      <c r="K195" s="223"/>
      <c r="L195" s="41"/>
      <c r="M195" s="224" t="s">
        <v>1</v>
      </c>
      <c r="N195" s="225" t="s">
        <v>38</v>
      </c>
      <c r="O195" s="88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163</v>
      </c>
      <c r="AT195" s="228" t="s">
        <v>134</v>
      </c>
      <c r="AU195" s="228" t="s">
        <v>83</v>
      </c>
      <c r="AY195" s="14" t="s">
        <v>132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81</v>
      </c>
      <c r="BK195" s="229">
        <f>ROUND(I195*H195,2)</f>
        <v>0</v>
      </c>
      <c r="BL195" s="14" t="s">
        <v>163</v>
      </c>
      <c r="BM195" s="228" t="s">
        <v>306</v>
      </c>
    </row>
    <row r="196" s="2" customFormat="1" ht="24.15" customHeight="1">
      <c r="A196" s="35"/>
      <c r="B196" s="36"/>
      <c r="C196" s="230" t="s">
        <v>307</v>
      </c>
      <c r="D196" s="230" t="s">
        <v>187</v>
      </c>
      <c r="E196" s="231" t="s">
        <v>308</v>
      </c>
      <c r="F196" s="232" t="s">
        <v>309</v>
      </c>
      <c r="G196" s="233" t="s">
        <v>137</v>
      </c>
      <c r="H196" s="234">
        <v>41.514000000000003</v>
      </c>
      <c r="I196" s="235"/>
      <c r="J196" s="236">
        <f>ROUND(I196*H196,2)</f>
        <v>0</v>
      </c>
      <c r="K196" s="237"/>
      <c r="L196" s="238"/>
      <c r="M196" s="239" t="s">
        <v>1</v>
      </c>
      <c r="N196" s="240" t="s">
        <v>38</v>
      </c>
      <c r="O196" s="88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193</v>
      </c>
      <c r="AT196" s="228" t="s">
        <v>187</v>
      </c>
      <c r="AU196" s="228" t="s">
        <v>83</v>
      </c>
      <c r="AY196" s="14" t="s">
        <v>132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81</v>
      </c>
      <c r="BK196" s="229">
        <f>ROUND(I196*H196,2)</f>
        <v>0</v>
      </c>
      <c r="BL196" s="14" t="s">
        <v>163</v>
      </c>
      <c r="BM196" s="228" t="s">
        <v>310</v>
      </c>
    </row>
    <row r="197" s="2" customFormat="1" ht="24.15" customHeight="1">
      <c r="A197" s="35"/>
      <c r="B197" s="36"/>
      <c r="C197" s="216" t="s">
        <v>220</v>
      </c>
      <c r="D197" s="216" t="s">
        <v>134</v>
      </c>
      <c r="E197" s="217" t="s">
        <v>311</v>
      </c>
      <c r="F197" s="218" t="s">
        <v>312</v>
      </c>
      <c r="G197" s="219" t="s">
        <v>137</v>
      </c>
      <c r="H197" s="220">
        <v>60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38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163</v>
      </c>
      <c r="AT197" s="228" t="s">
        <v>134</v>
      </c>
      <c r="AU197" s="228" t="s">
        <v>83</v>
      </c>
      <c r="AY197" s="14" t="s">
        <v>132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81</v>
      </c>
      <c r="BK197" s="229">
        <f>ROUND(I197*H197,2)</f>
        <v>0</v>
      </c>
      <c r="BL197" s="14" t="s">
        <v>163</v>
      </c>
      <c r="BM197" s="228" t="s">
        <v>313</v>
      </c>
    </row>
    <row r="198" s="2" customFormat="1" ht="24.15" customHeight="1">
      <c r="A198" s="35"/>
      <c r="B198" s="36"/>
      <c r="C198" s="216" t="s">
        <v>314</v>
      </c>
      <c r="D198" s="216" t="s">
        <v>134</v>
      </c>
      <c r="E198" s="217" t="s">
        <v>315</v>
      </c>
      <c r="F198" s="218" t="s">
        <v>316</v>
      </c>
      <c r="G198" s="219" t="s">
        <v>148</v>
      </c>
      <c r="H198" s="220">
        <v>35</v>
      </c>
      <c r="I198" s="221"/>
      <c r="J198" s="222">
        <f>ROUND(I198*H198,2)</f>
        <v>0</v>
      </c>
      <c r="K198" s="223"/>
      <c r="L198" s="41"/>
      <c r="M198" s="224" t="s">
        <v>1</v>
      </c>
      <c r="N198" s="225" t="s">
        <v>38</v>
      </c>
      <c r="O198" s="88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163</v>
      </c>
      <c r="AT198" s="228" t="s">
        <v>134</v>
      </c>
      <c r="AU198" s="228" t="s">
        <v>83</v>
      </c>
      <c r="AY198" s="14" t="s">
        <v>132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81</v>
      </c>
      <c r="BK198" s="229">
        <f>ROUND(I198*H198,2)</f>
        <v>0</v>
      </c>
      <c r="BL198" s="14" t="s">
        <v>163</v>
      </c>
      <c r="BM198" s="228" t="s">
        <v>317</v>
      </c>
    </row>
    <row r="199" s="2" customFormat="1" ht="24.15" customHeight="1">
      <c r="A199" s="35"/>
      <c r="B199" s="36"/>
      <c r="C199" s="216" t="s">
        <v>223</v>
      </c>
      <c r="D199" s="216" t="s">
        <v>134</v>
      </c>
      <c r="E199" s="217" t="s">
        <v>318</v>
      </c>
      <c r="F199" s="218" t="s">
        <v>319</v>
      </c>
      <c r="G199" s="219" t="s">
        <v>148</v>
      </c>
      <c r="H199" s="220">
        <v>35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38</v>
      </c>
      <c r="O199" s="88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163</v>
      </c>
      <c r="AT199" s="228" t="s">
        <v>134</v>
      </c>
      <c r="AU199" s="228" t="s">
        <v>83</v>
      </c>
      <c r="AY199" s="14" t="s">
        <v>132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81</v>
      </c>
      <c r="BK199" s="229">
        <f>ROUND(I199*H199,2)</f>
        <v>0</v>
      </c>
      <c r="BL199" s="14" t="s">
        <v>163</v>
      </c>
      <c r="BM199" s="228" t="s">
        <v>320</v>
      </c>
    </row>
    <row r="200" s="2" customFormat="1" ht="33" customHeight="1">
      <c r="A200" s="35"/>
      <c r="B200" s="36"/>
      <c r="C200" s="216" t="s">
        <v>321</v>
      </c>
      <c r="D200" s="216" t="s">
        <v>134</v>
      </c>
      <c r="E200" s="217" t="s">
        <v>322</v>
      </c>
      <c r="F200" s="218" t="s">
        <v>323</v>
      </c>
      <c r="G200" s="219" t="s">
        <v>324</v>
      </c>
      <c r="H200" s="241"/>
      <c r="I200" s="221"/>
      <c r="J200" s="222">
        <f>ROUND(I200*H200,2)</f>
        <v>0</v>
      </c>
      <c r="K200" s="223"/>
      <c r="L200" s="41"/>
      <c r="M200" s="224" t="s">
        <v>1</v>
      </c>
      <c r="N200" s="225" t="s">
        <v>38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163</v>
      </c>
      <c r="AT200" s="228" t="s">
        <v>134</v>
      </c>
      <c r="AU200" s="228" t="s">
        <v>83</v>
      </c>
      <c r="AY200" s="14" t="s">
        <v>132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81</v>
      </c>
      <c r="BK200" s="229">
        <f>ROUND(I200*H200,2)</f>
        <v>0</v>
      </c>
      <c r="BL200" s="14" t="s">
        <v>163</v>
      </c>
      <c r="BM200" s="228" t="s">
        <v>325</v>
      </c>
    </row>
    <row r="201" s="12" customFormat="1" ht="22.8" customHeight="1">
      <c r="A201" s="12"/>
      <c r="B201" s="200"/>
      <c r="C201" s="201"/>
      <c r="D201" s="202" t="s">
        <v>72</v>
      </c>
      <c r="E201" s="214" t="s">
        <v>326</v>
      </c>
      <c r="F201" s="214" t="s">
        <v>327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SUM(P202:P203)</f>
        <v>0</v>
      </c>
      <c r="Q201" s="208"/>
      <c r="R201" s="209">
        <f>SUM(R202:R203)</f>
        <v>0</v>
      </c>
      <c r="S201" s="208"/>
      <c r="T201" s="210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72</v>
      </c>
      <c r="AU201" s="212" t="s">
        <v>81</v>
      </c>
      <c r="AY201" s="211" t="s">
        <v>132</v>
      </c>
      <c r="BK201" s="213">
        <f>SUM(BK202:BK203)</f>
        <v>0</v>
      </c>
    </row>
    <row r="202" s="2" customFormat="1" ht="24.15" customHeight="1">
      <c r="A202" s="35"/>
      <c r="B202" s="36"/>
      <c r="C202" s="216" t="s">
        <v>228</v>
      </c>
      <c r="D202" s="216" t="s">
        <v>134</v>
      </c>
      <c r="E202" s="217" t="s">
        <v>328</v>
      </c>
      <c r="F202" s="218" t="s">
        <v>329</v>
      </c>
      <c r="G202" s="219" t="s">
        <v>247</v>
      </c>
      <c r="H202" s="220">
        <v>4</v>
      </c>
      <c r="I202" s="221"/>
      <c r="J202" s="222">
        <f>ROUND(I202*H202,2)</f>
        <v>0</v>
      </c>
      <c r="K202" s="223"/>
      <c r="L202" s="41"/>
      <c r="M202" s="224" t="s">
        <v>1</v>
      </c>
      <c r="N202" s="225" t="s">
        <v>38</v>
      </c>
      <c r="O202" s="88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163</v>
      </c>
      <c r="AT202" s="228" t="s">
        <v>134</v>
      </c>
      <c r="AU202" s="228" t="s">
        <v>83</v>
      </c>
      <c r="AY202" s="14" t="s">
        <v>132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81</v>
      </c>
      <c r="BK202" s="229">
        <f>ROUND(I202*H202,2)</f>
        <v>0</v>
      </c>
      <c r="BL202" s="14" t="s">
        <v>163</v>
      </c>
      <c r="BM202" s="228" t="s">
        <v>330</v>
      </c>
    </row>
    <row r="203" s="2" customFormat="1" ht="24.15" customHeight="1">
      <c r="A203" s="35"/>
      <c r="B203" s="36"/>
      <c r="C203" s="216" t="s">
        <v>331</v>
      </c>
      <c r="D203" s="216" t="s">
        <v>134</v>
      </c>
      <c r="E203" s="217" t="s">
        <v>332</v>
      </c>
      <c r="F203" s="218" t="s">
        <v>333</v>
      </c>
      <c r="G203" s="219" t="s">
        <v>324</v>
      </c>
      <c r="H203" s="241"/>
      <c r="I203" s="221"/>
      <c r="J203" s="222">
        <f>ROUND(I203*H203,2)</f>
        <v>0</v>
      </c>
      <c r="K203" s="223"/>
      <c r="L203" s="41"/>
      <c r="M203" s="224" t="s">
        <v>1</v>
      </c>
      <c r="N203" s="225" t="s">
        <v>38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163</v>
      </c>
      <c r="AT203" s="228" t="s">
        <v>134</v>
      </c>
      <c r="AU203" s="228" t="s">
        <v>83</v>
      </c>
      <c r="AY203" s="14" t="s">
        <v>132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81</v>
      </c>
      <c r="BK203" s="229">
        <f>ROUND(I203*H203,2)</f>
        <v>0</v>
      </c>
      <c r="BL203" s="14" t="s">
        <v>163</v>
      </c>
      <c r="BM203" s="228" t="s">
        <v>334</v>
      </c>
    </row>
    <row r="204" s="12" customFormat="1" ht="22.8" customHeight="1">
      <c r="A204" s="12"/>
      <c r="B204" s="200"/>
      <c r="C204" s="201"/>
      <c r="D204" s="202" t="s">
        <v>72</v>
      </c>
      <c r="E204" s="214" t="s">
        <v>335</v>
      </c>
      <c r="F204" s="214" t="s">
        <v>336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SUM(P205:P208)</f>
        <v>0</v>
      </c>
      <c r="Q204" s="208"/>
      <c r="R204" s="209">
        <f>SUM(R205:R208)</f>
        <v>0</v>
      </c>
      <c r="S204" s="208"/>
      <c r="T204" s="210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72</v>
      </c>
      <c r="AU204" s="212" t="s">
        <v>81</v>
      </c>
      <c r="AY204" s="211" t="s">
        <v>132</v>
      </c>
      <c r="BK204" s="213">
        <f>SUM(BK205:BK208)</f>
        <v>0</v>
      </c>
    </row>
    <row r="205" s="2" customFormat="1" ht="37.8" customHeight="1">
      <c r="A205" s="35"/>
      <c r="B205" s="36"/>
      <c r="C205" s="216" t="s">
        <v>231</v>
      </c>
      <c r="D205" s="216" t="s">
        <v>134</v>
      </c>
      <c r="E205" s="217" t="s">
        <v>337</v>
      </c>
      <c r="F205" s="218" t="s">
        <v>338</v>
      </c>
      <c r="G205" s="219" t="s">
        <v>148</v>
      </c>
      <c r="H205" s="220">
        <v>6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38</v>
      </c>
      <c r="O205" s="88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163</v>
      </c>
      <c r="AT205" s="228" t="s">
        <v>134</v>
      </c>
      <c r="AU205" s="228" t="s">
        <v>83</v>
      </c>
      <c r="AY205" s="14" t="s">
        <v>132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81</v>
      </c>
      <c r="BK205" s="229">
        <f>ROUND(I205*H205,2)</f>
        <v>0</v>
      </c>
      <c r="BL205" s="14" t="s">
        <v>163</v>
      </c>
      <c r="BM205" s="228" t="s">
        <v>339</v>
      </c>
    </row>
    <row r="206" s="2" customFormat="1" ht="24.15" customHeight="1">
      <c r="A206" s="35"/>
      <c r="B206" s="36"/>
      <c r="C206" s="216" t="s">
        <v>340</v>
      </c>
      <c r="D206" s="216" t="s">
        <v>134</v>
      </c>
      <c r="E206" s="217" t="s">
        <v>341</v>
      </c>
      <c r="F206" s="218" t="s">
        <v>342</v>
      </c>
      <c r="G206" s="219" t="s">
        <v>148</v>
      </c>
      <c r="H206" s="220">
        <v>3</v>
      </c>
      <c r="I206" s="221"/>
      <c r="J206" s="222">
        <f>ROUND(I206*H206,2)</f>
        <v>0</v>
      </c>
      <c r="K206" s="223"/>
      <c r="L206" s="41"/>
      <c r="M206" s="224" t="s">
        <v>1</v>
      </c>
      <c r="N206" s="225" t="s">
        <v>38</v>
      </c>
      <c r="O206" s="88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163</v>
      </c>
      <c r="AT206" s="228" t="s">
        <v>134</v>
      </c>
      <c r="AU206" s="228" t="s">
        <v>83</v>
      </c>
      <c r="AY206" s="14" t="s">
        <v>132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81</v>
      </c>
      <c r="BK206" s="229">
        <f>ROUND(I206*H206,2)</f>
        <v>0</v>
      </c>
      <c r="BL206" s="14" t="s">
        <v>163</v>
      </c>
      <c r="BM206" s="228" t="s">
        <v>343</v>
      </c>
    </row>
    <row r="207" s="2" customFormat="1" ht="33" customHeight="1">
      <c r="A207" s="35"/>
      <c r="B207" s="36"/>
      <c r="C207" s="216" t="s">
        <v>235</v>
      </c>
      <c r="D207" s="216" t="s">
        <v>134</v>
      </c>
      <c r="E207" s="217" t="s">
        <v>344</v>
      </c>
      <c r="F207" s="218" t="s">
        <v>345</v>
      </c>
      <c r="G207" s="219" t="s">
        <v>148</v>
      </c>
      <c r="H207" s="220">
        <v>6</v>
      </c>
      <c r="I207" s="221"/>
      <c r="J207" s="222">
        <f>ROUND(I207*H207,2)</f>
        <v>0</v>
      </c>
      <c r="K207" s="223"/>
      <c r="L207" s="41"/>
      <c r="M207" s="224" t="s">
        <v>1</v>
      </c>
      <c r="N207" s="225" t="s">
        <v>38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163</v>
      </c>
      <c r="AT207" s="228" t="s">
        <v>134</v>
      </c>
      <c r="AU207" s="228" t="s">
        <v>83</v>
      </c>
      <c r="AY207" s="14" t="s">
        <v>132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81</v>
      </c>
      <c r="BK207" s="229">
        <f>ROUND(I207*H207,2)</f>
        <v>0</v>
      </c>
      <c r="BL207" s="14" t="s">
        <v>163</v>
      </c>
      <c r="BM207" s="228" t="s">
        <v>346</v>
      </c>
    </row>
    <row r="208" s="2" customFormat="1" ht="24.15" customHeight="1">
      <c r="A208" s="35"/>
      <c r="B208" s="36"/>
      <c r="C208" s="216" t="s">
        <v>347</v>
      </c>
      <c r="D208" s="216" t="s">
        <v>134</v>
      </c>
      <c r="E208" s="217" t="s">
        <v>348</v>
      </c>
      <c r="F208" s="218" t="s">
        <v>349</v>
      </c>
      <c r="G208" s="219" t="s">
        <v>324</v>
      </c>
      <c r="H208" s="241"/>
      <c r="I208" s="221"/>
      <c r="J208" s="222">
        <f>ROUND(I208*H208,2)</f>
        <v>0</v>
      </c>
      <c r="K208" s="223"/>
      <c r="L208" s="41"/>
      <c r="M208" s="224" t="s">
        <v>1</v>
      </c>
      <c r="N208" s="225" t="s">
        <v>38</v>
      </c>
      <c r="O208" s="88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163</v>
      </c>
      <c r="AT208" s="228" t="s">
        <v>134</v>
      </c>
      <c r="AU208" s="228" t="s">
        <v>83</v>
      </c>
      <c r="AY208" s="14" t="s">
        <v>132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81</v>
      </c>
      <c r="BK208" s="229">
        <f>ROUND(I208*H208,2)</f>
        <v>0</v>
      </c>
      <c r="BL208" s="14" t="s">
        <v>163</v>
      </c>
      <c r="BM208" s="228" t="s">
        <v>350</v>
      </c>
    </row>
    <row r="209" s="12" customFormat="1" ht="25.92" customHeight="1">
      <c r="A209" s="12"/>
      <c r="B209" s="200"/>
      <c r="C209" s="201"/>
      <c r="D209" s="202" t="s">
        <v>72</v>
      </c>
      <c r="E209" s="203" t="s">
        <v>187</v>
      </c>
      <c r="F209" s="203" t="s">
        <v>351</v>
      </c>
      <c r="G209" s="201"/>
      <c r="H209" s="201"/>
      <c r="I209" s="204"/>
      <c r="J209" s="205">
        <f>BK209</f>
        <v>0</v>
      </c>
      <c r="K209" s="201"/>
      <c r="L209" s="206"/>
      <c r="M209" s="207"/>
      <c r="N209" s="208"/>
      <c r="O209" s="208"/>
      <c r="P209" s="209">
        <f>P210</f>
        <v>0</v>
      </c>
      <c r="Q209" s="208"/>
      <c r="R209" s="209">
        <f>R210</f>
        <v>0</v>
      </c>
      <c r="S209" s="208"/>
      <c r="T209" s="210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142</v>
      </c>
      <c r="AT209" s="212" t="s">
        <v>72</v>
      </c>
      <c r="AU209" s="212" t="s">
        <v>73</v>
      </c>
      <c r="AY209" s="211" t="s">
        <v>132</v>
      </c>
      <c r="BK209" s="213">
        <f>BK210</f>
        <v>0</v>
      </c>
    </row>
    <row r="210" s="12" customFormat="1" ht="22.8" customHeight="1">
      <c r="A210" s="12"/>
      <c r="B210" s="200"/>
      <c r="C210" s="201"/>
      <c r="D210" s="202" t="s">
        <v>72</v>
      </c>
      <c r="E210" s="214" t="s">
        <v>352</v>
      </c>
      <c r="F210" s="214" t="s">
        <v>353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P211</f>
        <v>0</v>
      </c>
      <c r="Q210" s="208"/>
      <c r="R210" s="209">
        <f>R211</f>
        <v>0</v>
      </c>
      <c r="S210" s="208"/>
      <c r="T210" s="210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142</v>
      </c>
      <c r="AT210" s="212" t="s">
        <v>72</v>
      </c>
      <c r="AU210" s="212" t="s">
        <v>81</v>
      </c>
      <c r="AY210" s="211" t="s">
        <v>132</v>
      </c>
      <c r="BK210" s="213">
        <f>BK211</f>
        <v>0</v>
      </c>
    </row>
    <row r="211" s="2" customFormat="1" ht="33" customHeight="1">
      <c r="A211" s="35"/>
      <c r="B211" s="36"/>
      <c r="C211" s="216" t="s">
        <v>240</v>
      </c>
      <c r="D211" s="216" t="s">
        <v>134</v>
      </c>
      <c r="E211" s="217" t="s">
        <v>354</v>
      </c>
      <c r="F211" s="218" t="s">
        <v>355</v>
      </c>
      <c r="G211" s="219" t="s">
        <v>137</v>
      </c>
      <c r="H211" s="220">
        <v>34</v>
      </c>
      <c r="I211" s="221"/>
      <c r="J211" s="222">
        <f>ROUND(I211*H211,2)</f>
        <v>0</v>
      </c>
      <c r="K211" s="223"/>
      <c r="L211" s="41"/>
      <c r="M211" s="224" t="s">
        <v>1</v>
      </c>
      <c r="N211" s="225" t="s">
        <v>38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255</v>
      </c>
      <c r="AT211" s="228" t="s">
        <v>134</v>
      </c>
      <c r="AU211" s="228" t="s">
        <v>83</v>
      </c>
      <c r="AY211" s="14" t="s">
        <v>132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81</v>
      </c>
      <c r="BK211" s="229">
        <f>ROUND(I211*H211,2)</f>
        <v>0</v>
      </c>
      <c r="BL211" s="14" t="s">
        <v>255</v>
      </c>
      <c r="BM211" s="228" t="s">
        <v>356</v>
      </c>
    </row>
    <row r="212" s="12" customFormat="1" ht="25.92" customHeight="1">
      <c r="A212" s="12"/>
      <c r="B212" s="200"/>
      <c r="C212" s="201"/>
      <c r="D212" s="202" t="s">
        <v>72</v>
      </c>
      <c r="E212" s="203" t="s">
        <v>357</v>
      </c>
      <c r="F212" s="203" t="s">
        <v>358</v>
      </c>
      <c r="G212" s="201"/>
      <c r="H212" s="201"/>
      <c r="I212" s="204"/>
      <c r="J212" s="205">
        <f>BK212</f>
        <v>0</v>
      </c>
      <c r="K212" s="201"/>
      <c r="L212" s="206"/>
      <c r="M212" s="207"/>
      <c r="N212" s="208"/>
      <c r="O212" s="208"/>
      <c r="P212" s="209">
        <f>P213+P215+P219+P221</f>
        <v>0</v>
      </c>
      <c r="Q212" s="208"/>
      <c r="R212" s="209">
        <f>R213+R215+R219+R221</f>
        <v>0</v>
      </c>
      <c r="S212" s="208"/>
      <c r="T212" s="210">
        <f>T213+T215+T219+T221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150</v>
      </c>
      <c r="AT212" s="212" t="s">
        <v>72</v>
      </c>
      <c r="AU212" s="212" t="s">
        <v>73</v>
      </c>
      <c r="AY212" s="211" t="s">
        <v>132</v>
      </c>
      <c r="BK212" s="213">
        <f>BK213+BK215+BK219+BK221</f>
        <v>0</v>
      </c>
    </row>
    <row r="213" s="12" customFormat="1" ht="22.8" customHeight="1">
      <c r="A213" s="12"/>
      <c r="B213" s="200"/>
      <c r="C213" s="201"/>
      <c r="D213" s="202" t="s">
        <v>72</v>
      </c>
      <c r="E213" s="214" t="s">
        <v>359</v>
      </c>
      <c r="F213" s="214" t="s">
        <v>360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P214</f>
        <v>0</v>
      </c>
      <c r="Q213" s="208"/>
      <c r="R213" s="209">
        <f>R214</f>
        <v>0</v>
      </c>
      <c r="S213" s="208"/>
      <c r="T213" s="210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150</v>
      </c>
      <c r="AT213" s="212" t="s">
        <v>72</v>
      </c>
      <c r="AU213" s="212" t="s">
        <v>81</v>
      </c>
      <c r="AY213" s="211" t="s">
        <v>132</v>
      </c>
      <c r="BK213" s="213">
        <f>BK214</f>
        <v>0</v>
      </c>
    </row>
    <row r="214" s="2" customFormat="1" ht="16.5" customHeight="1">
      <c r="A214" s="35"/>
      <c r="B214" s="36"/>
      <c r="C214" s="216" t="s">
        <v>361</v>
      </c>
      <c r="D214" s="216" t="s">
        <v>134</v>
      </c>
      <c r="E214" s="217" t="s">
        <v>362</v>
      </c>
      <c r="F214" s="218" t="s">
        <v>363</v>
      </c>
      <c r="G214" s="219" t="s">
        <v>239</v>
      </c>
      <c r="H214" s="220">
        <v>2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38</v>
      </c>
      <c r="O214" s="88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138</v>
      </c>
      <c r="AT214" s="228" t="s">
        <v>134</v>
      </c>
      <c r="AU214" s="228" t="s">
        <v>83</v>
      </c>
      <c r="AY214" s="14" t="s">
        <v>132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81</v>
      </c>
      <c r="BK214" s="229">
        <f>ROUND(I214*H214,2)</f>
        <v>0</v>
      </c>
      <c r="BL214" s="14" t="s">
        <v>138</v>
      </c>
      <c r="BM214" s="228" t="s">
        <v>364</v>
      </c>
    </row>
    <row r="215" s="12" customFormat="1" ht="22.8" customHeight="1">
      <c r="A215" s="12"/>
      <c r="B215" s="200"/>
      <c r="C215" s="201"/>
      <c r="D215" s="202" t="s">
        <v>72</v>
      </c>
      <c r="E215" s="214" t="s">
        <v>365</v>
      </c>
      <c r="F215" s="214" t="s">
        <v>366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SUM(P216:P218)</f>
        <v>0</v>
      </c>
      <c r="Q215" s="208"/>
      <c r="R215" s="209">
        <f>SUM(R216:R218)</f>
        <v>0</v>
      </c>
      <c r="S215" s="208"/>
      <c r="T215" s="210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150</v>
      </c>
      <c r="AT215" s="212" t="s">
        <v>72</v>
      </c>
      <c r="AU215" s="212" t="s">
        <v>81</v>
      </c>
      <c r="AY215" s="211" t="s">
        <v>132</v>
      </c>
      <c r="BK215" s="213">
        <f>SUM(BK216:BK218)</f>
        <v>0</v>
      </c>
    </row>
    <row r="216" s="2" customFormat="1" ht="16.5" customHeight="1">
      <c r="A216" s="35"/>
      <c r="B216" s="36"/>
      <c r="C216" s="216" t="s">
        <v>244</v>
      </c>
      <c r="D216" s="216" t="s">
        <v>134</v>
      </c>
      <c r="E216" s="217" t="s">
        <v>367</v>
      </c>
      <c r="F216" s="218" t="s">
        <v>368</v>
      </c>
      <c r="G216" s="219" t="s">
        <v>148</v>
      </c>
      <c r="H216" s="220">
        <v>40</v>
      </c>
      <c r="I216" s="221"/>
      <c r="J216" s="222">
        <f>ROUND(I216*H216,2)</f>
        <v>0</v>
      </c>
      <c r="K216" s="223"/>
      <c r="L216" s="41"/>
      <c r="M216" s="224" t="s">
        <v>1</v>
      </c>
      <c r="N216" s="225" t="s">
        <v>38</v>
      </c>
      <c r="O216" s="88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138</v>
      </c>
      <c r="AT216" s="228" t="s">
        <v>134</v>
      </c>
      <c r="AU216" s="228" t="s">
        <v>83</v>
      </c>
      <c r="AY216" s="14" t="s">
        <v>132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81</v>
      </c>
      <c r="BK216" s="229">
        <f>ROUND(I216*H216,2)</f>
        <v>0</v>
      </c>
      <c r="BL216" s="14" t="s">
        <v>138</v>
      </c>
      <c r="BM216" s="228" t="s">
        <v>369</v>
      </c>
    </row>
    <row r="217" s="2" customFormat="1" ht="16.5" customHeight="1">
      <c r="A217" s="35"/>
      <c r="B217" s="36"/>
      <c r="C217" s="216" t="s">
        <v>370</v>
      </c>
      <c r="D217" s="216" t="s">
        <v>134</v>
      </c>
      <c r="E217" s="217" t="s">
        <v>371</v>
      </c>
      <c r="F217" s="218" t="s">
        <v>372</v>
      </c>
      <c r="G217" s="219" t="s">
        <v>137</v>
      </c>
      <c r="H217" s="220">
        <v>70</v>
      </c>
      <c r="I217" s="221"/>
      <c r="J217" s="222">
        <f>ROUND(I217*H217,2)</f>
        <v>0</v>
      </c>
      <c r="K217" s="223"/>
      <c r="L217" s="41"/>
      <c r="M217" s="224" t="s">
        <v>1</v>
      </c>
      <c r="N217" s="225" t="s">
        <v>38</v>
      </c>
      <c r="O217" s="88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138</v>
      </c>
      <c r="AT217" s="228" t="s">
        <v>134</v>
      </c>
      <c r="AU217" s="228" t="s">
        <v>83</v>
      </c>
      <c r="AY217" s="14" t="s">
        <v>132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81</v>
      </c>
      <c r="BK217" s="229">
        <f>ROUND(I217*H217,2)</f>
        <v>0</v>
      </c>
      <c r="BL217" s="14" t="s">
        <v>138</v>
      </c>
      <c r="BM217" s="228" t="s">
        <v>373</v>
      </c>
    </row>
    <row r="218" s="2" customFormat="1" ht="16.5" customHeight="1">
      <c r="A218" s="35"/>
      <c r="B218" s="36"/>
      <c r="C218" s="216" t="s">
        <v>248</v>
      </c>
      <c r="D218" s="216" t="s">
        <v>134</v>
      </c>
      <c r="E218" s="217" t="s">
        <v>374</v>
      </c>
      <c r="F218" s="218" t="s">
        <v>375</v>
      </c>
      <c r="G218" s="219" t="s">
        <v>376</v>
      </c>
      <c r="H218" s="220">
        <v>1</v>
      </c>
      <c r="I218" s="221"/>
      <c r="J218" s="222">
        <f>ROUND(I218*H218,2)</f>
        <v>0</v>
      </c>
      <c r="K218" s="223"/>
      <c r="L218" s="41"/>
      <c r="M218" s="224" t="s">
        <v>1</v>
      </c>
      <c r="N218" s="225" t="s">
        <v>38</v>
      </c>
      <c r="O218" s="88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138</v>
      </c>
      <c r="AT218" s="228" t="s">
        <v>134</v>
      </c>
      <c r="AU218" s="228" t="s">
        <v>83</v>
      </c>
      <c r="AY218" s="14" t="s">
        <v>132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81</v>
      </c>
      <c r="BK218" s="229">
        <f>ROUND(I218*H218,2)</f>
        <v>0</v>
      </c>
      <c r="BL218" s="14" t="s">
        <v>138</v>
      </c>
      <c r="BM218" s="228" t="s">
        <v>377</v>
      </c>
    </row>
    <row r="219" s="12" customFormat="1" ht="22.8" customHeight="1">
      <c r="A219" s="12"/>
      <c r="B219" s="200"/>
      <c r="C219" s="201"/>
      <c r="D219" s="202" t="s">
        <v>72</v>
      </c>
      <c r="E219" s="214" t="s">
        <v>378</v>
      </c>
      <c r="F219" s="214" t="s">
        <v>379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P220</f>
        <v>0</v>
      </c>
      <c r="Q219" s="208"/>
      <c r="R219" s="209">
        <f>R220</f>
        <v>0</v>
      </c>
      <c r="S219" s="208"/>
      <c r="T219" s="210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150</v>
      </c>
      <c r="AT219" s="212" t="s">
        <v>72</v>
      </c>
      <c r="AU219" s="212" t="s">
        <v>81</v>
      </c>
      <c r="AY219" s="211" t="s">
        <v>132</v>
      </c>
      <c r="BK219" s="213">
        <f>BK220</f>
        <v>0</v>
      </c>
    </row>
    <row r="220" s="2" customFormat="1" ht="16.5" customHeight="1">
      <c r="A220" s="35"/>
      <c r="B220" s="36"/>
      <c r="C220" s="216" t="s">
        <v>380</v>
      </c>
      <c r="D220" s="216" t="s">
        <v>134</v>
      </c>
      <c r="E220" s="217" t="s">
        <v>381</v>
      </c>
      <c r="F220" s="218" t="s">
        <v>382</v>
      </c>
      <c r="G220" s="219" t="s">
        <v>383</v>
      </c>
      <c r="H220" s="220">
        <v>1</v>
      </c>
      <c r="I220" s="221"/>
      <c r="J220" s="222">
        <f>ROUND(I220*H220,2)</f>
        <v>0</v>
      </c>
      <c r="K220" s="223"/>
      <c r="L220" s="41"/>
      <c r="M220" s="224" t="s">
        <v>1</v>
      </c>
      <c r="N220" s="225" t="s">
        <v>38</v>
      </c>
      <c r="O220" s="88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138</v>
      </c>
      <c r="AT220" s="228" t="s">
        <v>134</v>
      </c>
      <c r="AU220" s="228" t="s">
        <v>83</v>
      </c>
      <c r="AY220" s="14" t="s">
        <v>132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81</v>
      </c>
      <c r="BK220" s="229">
        <f>ROUND(I220*H220,2)</f>
        <v>0</v>
      </c>
      <c r="BL220" s="14" t="s">
        <v>138</v>
      </c>
      <c r="BM220" s="228" t="s">
        <v>384</v>
      </c>
    </row>
    <row r="221" s="12" customFormat="1" ht="22.8" customHeight="1">
      <c r="A221" s="12"/>
      <c r="B221" s="200"/>
      <c r="C221" s="201"/>
      <c r="D221" s="202" t="s">
        <v>72</v>
      </c>
      <c r="E221" s="214" t="s">
        <v>385</v>
      </c>
      <c r="F221" s="214" t="s">
        <v>386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SUM(P222:P223)</f>
        <v>0</v>
      </c>
      <c r="Q221" s="208"/>
      <c r="R221" s="209">
        <f>SUM(R222:R223)</f>
        <v>0</v>
      </c>
      <c r="S221" s="208"/>
      <c r="T221" s="210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150</v>
      </c>
      <c r="AT221" s="212" t="s">
        <v>72</v>
      </c>
      <c r="AU221" s="212" t="s">
        <v>81</v>
      </c>
      <c r="AY221" s="211" t="s">
        <v>132</v>
      </c>
      <c r="BK221" s="213">
        <f>SUM(BK222:BK223)</f>
        <v>0</v>
      </c>
    </row>
    <row r="222" s="2" customFormat="1" ht="21.75" customHeight="1">
      <c r="A222" s="35"/>
      <c r="B222" s="36"/>
      <c r="C222" s="216" t="s">
        <v>252</v>
      </c>
      <c r="D222" s="216" t="s">
        <v>134</v>
      </c>
      <c r="E222" s="217" t="s">
        <v>387</v>
      </c>
      <c r="F222" s="218" t="s">
        <v>388</v>
      </c>
      <c r="G222" s="219" t="s">
        <v>383</v>
      </c>
      <c r="H222" s="220">
        <v>1</v>
      </c>
      <c r="I222" s="221"/>
      <c r="J222" s="222">
        <f>ROUND(I222*H222,2)</f>
        <v>0</v>
      </c>
      <c r="K222" s="223"/>
      <c r="L222" s="41"/>
      <c r="M222" s="224" t="s">
        <v>1</v>
      </c>
      <c r="N222" s="225" t="s">
        <v>38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138</v>
      </c>
      <c r="AT222" s="228" t="s">
        <v>134</v>
      </c>
      <c r="AU222" s="228" t="s">
        <v>83</v>
      </c>
      <c r="AY222" s="14" t="s">
        <v>132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81</v>
      </c>
      <c r="BK222" s="229">
        <f>ROUND(I222*H222,2)</f>
        <v>0</v>
      </c>
      <c r="BL222" s="14" t="s">
        <v>138</v>
      </c>
      <c r="BM222" s="228" t="s">
        <v>389</v>
      </c>
    </row>
    <row r="223" s="2" customFormat="1" ht="16.5" customHeight="1">
      <c r="A223" s="35"/>
      <c r="B223" s="36"/>
      <c r="C223" s="216" t="s">
        <v>390</v>
      </c>
      <c r="D223" s="216" t="s">
        <v>134</v>
      </c>
      <c r="E223" s="217" t="s">
        <v>391</v>
      </c>
      <c r="F223" s="218" t="s">
        <v>392</v>
      </c>
      <c r="G223" s="219" t="s">
        <v>383</v>
      </c>
      <c r="H223" s="220">
        <v>1</v>
      </c>
      <c r="I223" s="221"/>
      <c r="J223" s="222">
        <f>ROUND(I223*H223,2)</f>
        <v>0</v>
      </c>
      <c r="K223" s="223"/>
      <c r="L223" s="41"/>
      <c r="M223" s="242" t="s">
        <v>1</v>
      </c>
      <c r="N223" s="243" t="s">
        <v>38</v>
      </c>
      <c r="O223" s="244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138</v>
      </c>
      <c r="AT223" s="228" t="s">
        <v>134</v>
      </c>
      <c r="AU223" s="228" t="s">
        <v>83</v>
      </c>
      <c r="AY223" s="14" t="s">
        <v>132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81</v>
      </c>
      <c r="BK223" s="229">
        <f>ROUND(I223*H223,2)</f>
        <v>0</v>
      </c>
      <c r="BL223" s="14" t="s">
        <v>138</v>
      </c>
      <c r="BM223" s="228" t="s">
        <v>393</v>
      </c>
    </row>
    <row r="224" s="2" customFormat="1" ht="6.96" customHeight="1">
      <c r="A224" s="35"/>
      <c r="B224" s="63"/>
      <c r="C224" s="64"/>
      <c r="D224" s="64"/>
      <c r="E224" s="64"/>
      <c r="F224" s="64"/>
      <c r="G224" s="64"/>
      <c r="H224" s="64"/>
      <c r="I224" s="64"/>
      <c r="J224" s="64"/>
      <c r="K224" s="64"/>
      <c r="L224" s="41"/>
      <c r="M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</row>
  </sheetData>
  <sheetProtection sheet="1" autoFilter="0" formatColumns="0" formatRows="0" objects="1" scenarios="1" spinCount="100000" saltValue="TFRFqBrzYd+eVVr4BBWKBi38jknAK5cEkdl05aRustUDBHOvweEsG+TaO8nwZSeO/3Ivm8MIIlAauYXxgXxFaQ==" hashValue="tmg2xt2mx94j+xTssdzpkeF/X/O10OQG2eNZAPE5DpLaWKcqMHZcfVPj4/9iPum4lpw3kE77awPAMSVWRsOFNQ==" algorithmName="SHA-512" password="CC35"/>
  <autoFilter ref="C137:K223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87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 xml:space="preserve"> Výpravní budova AN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394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3. 5. 2023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ROUND(J131,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ROUND((SUM(BE131:BE224)),  2)</f>
        <v>0</v>
      </c>
      <c r="G33" s="35"/>
      <c r="H33" s="35"/>
      <c r="I33" s="152">
        <v>0.20999999999999999</v>
      </c>
      <c r="J33" s="151">
        <f>ROUND(((SUM(BE131:BE224))*I33),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ROUND((SUM(BF131:BF224)),  2)</f>
        <v>0</v>
      </c>
      <c r="G34" s="35"/>
      <c r="H34" s="35"/>
      <c r="I34" s="152">
        <v>0.14999999999999999</v>
      </c>
      <c r="J34" s="151">
        <f>ROUND(((SUM(BF131:BF224))*I34),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ROUND((SUM(BG131:BG224)),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ROUND((SUM(BH131:BH224)),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ROUND((SUM(BI131:BI224)),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 xml:space="preserve"> Výpravní budova AN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0291 - Výpravní budova AN - sanace 1PP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3. 5. 2023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91</v>
      </c>
      <c r="D94" s="173"/>
      <c r="E94" s="173"/>
      <c r="F94" s="173"/>
      <c r="G94" s="173"/>
      <c r="H94" s="173"/>
      <c r="I94" s="173"/>
      <c r="J94" s="174" t="s">
        <v>92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93</v>
      </c>
      <c r="D96" s="37"/>
      <c r="E96" s="37"/>
      <c r="F96" s="37"/>
      <c r="G96" s="37"/>
      <c r="H96" s="37"/>
      <c r="I96" s="37"/>
      <c r="J96" s="107">
        <f>J131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6"/>
      <c r="C97" s="177"/>
      <c r="D97" s="178" t="s">
        <v>95</v>
      </c>
      <c r="E97" s="179"/>
      <c r="F97" s="179"/>
      <c r="G97" s="179"/>
      <c r="H97" s="179"/>
      <c r="I97" s="179"/>
      <c r="J97" s="180">
        <f>J132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98</v>
      </c>
      <c r="E98" s="185"/>
      <c r="F98" s="185"/>
      <c r="G98" s="185"/>
      <c r="H98" s="185"/>
      <c r="I98" s="185"/>
      <c r="J98" s="186">
        <f>J133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101</v>
      </c>
      <c r="E99" s="185"/>
      <c r="F99" s="185"/>
      <c r="G99" s="185"/>
      <c r="H99" s="185"/>
      <c r="I99" s="185"/>
      <c r="J99" s="186">
        <f>J140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103</v>
      </c>
      <c r="E100" s="185"/>
      <c r="F100" s="185"/>
      <c r="G100" s="185"/>
      <c r="H100" s="185"/>
      <c r="I100" s="185"/>
      <c r="J100" s="186">
        <f>J151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104</v>
      </c>
      <c r="E101" s="185"/>
      <c r="F101" s="185"/>
      <c r="G101" s="185"/>
      <c r="H101" s="185"/>
      <c r="I101" s="185"/>
      <c r="J101" s="186">
        <f>J166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105</v>
      </c>
      <c r="E102" s="185"/>
      <c r="F102" s="185"/>
      <c r="G102" s="185"/>
      <c r="H102" s="185"/>
      <c r="I102" s="185"/>
      <c r="J102" s="186">
        <f>J175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106</v>
      </c>
      <c r="E103" s="179"/>
      <c r="F103" s="179"/>
      <c r="G103" s="179"/>
      <c r="H103" s="179"/>
      <c r="I103" s="179"/>
      <c r="J103" s="180">
        <f>J177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83"/>
      <c r="D104" s="184" t="s">
        <v>107</v>
      </c>
      <c r="E104" s="185"/>
      <c r="F104" s="185"/>
      <c r="G104" s="185"/>
      <c r="H104" s="185"/>
      <c r="I104" s="185"/>
      <c r="J104" s="186">
        <f>J178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395</v>
      </c>
      <c r="E105" s="185"/>
      <c r="F105" s="185"/>
      <c r="G105" s="185"/>
      <c r="H105" s="185"/>
      <c r="I105" s="185"/>
      <c r="J105" s="186">
        <f>J182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396</v>
      </c>
      <c r="E106" s="185"/>
      <c r="F106" s="185"/>
      <c r="G106" s="185"/>
      <c r="H106" s="185"/>
      <c r="I106" s="185"/>
      <c r="J106" s="186">
        <f>J185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397</v>
      </c>
      <c r="E107" s="185"/>
      <c r="F107" s="185"/>
      <c r="G107" s="185"/>
      <c r="H107" s="185"/>
      <c r="I107" s="185"/>
      <c r="J107" s="186">
        <f>J195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398</v>
      </c>
      <c r="E108" s="185"/>
      <c r="F108" s="185"/>
      <c r="G108" s="185"/>
      <c r="H108" s="185"/>
      <c r="I108" s="185"/>
      <c r="J108" s="186">
        <f>J206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6"/>
      <c r="C109" s="177"/>
      <c r="D109" s="178" t="s">
        <v>112</v>
      </c>
      <c r="E109" s="179"/>
      <c r="F109" s="179"/>
      <c r="G109" s="179"/>
      <c r="H109" s="179"/>
      <c r="I109" s="179"/>
      <c r="J109" s="180">
        <f>J217</f>
        <v>0</v>
      </c>
      <c r="K109" s="177"/>
      <c r="L109" s="18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2"/>
      <c r="C110" s="183"/>
      <c r="D110" s="184" t="s">
        <v>114</v>
      </c>
      <c r="E110" s="185"/>
      <c r="F110" s="185"/>
      <c r="G110" s="185"/>
      <c r="H110" s="185"/>
      <c r="I110" s="185"/>
      <c r="J110" s="186">
        <f>J218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116</v>
      </c>
      <c r="E111" s="185"/>
      <c r="F111" s="185"/>
      <c r="G111" s="185"/>
      <c r="H111" s="185"/>
      <c r="I111" s="185"/>
      <c r="J111" s="186">
        <f>J222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117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16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71" t="str">
        <f>E7</f>
        <v xml:space="preserve"> Výpravní budova AN</v>
      </c>
      <c r="F121" s="29"/>
      <c r="G121" s="29"/>
      <c r="H121" s="29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88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3" t="str">
        <f>E9</f>
        <v>0291 - Výpravní budova AN - sanace 1PP</v>
      </c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20</v>
      </c>
      <c r="D125" s="37"/>
      <c r="E125" s="37"/>
      <c r="F125" s="24" t="str">
        <f>F12</f>
        <v xml:space="preserve"> </v>
      </c>
      <c r="G125" s="37"/>
      <c r="H125" s="37"/>
      <c r="I125" s="29" t="s">
        <v>22</v>
      </c>
      <c r="J125" s="76" t="str">
        <f>IF(J12="","",J12)</f>
        <v>3. 5. 2023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24</v>
      </c>
      <c r="D127" s="37"/>
      <c r="E127" s="37"/>
      <c r="F127" s="24" t="str">
        <f>E15</f>
        <v xml:space="preserve"> </v>
      </c>
      <c r="G127" s="37"/>
      <c r="H127" s="37"/>
      <c r="I127" s="29" t="s">
        <v>29</v>
      </c>
      <c r="J127" s="33" t="str">
        <f>E21</f>
        <v xml:space="preserve"> 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27</v>
      </c>
      <c r="D128" s="37"/>
      <c r="E128" s="37"/>
      <c r="F128" s="24" t="str">
        <f>IF(E18="","",E18)</f>
        <v>Vyplň údaj</v>
      </c>
      <c r="G128" s="37"/>
      <c r="H128" s="37"/>
      <c r="I128" s="29" t="s">
        <v>31</v>
      </c>
      <c r="J128" s="33" t="str">
        <f>E24</f>
        <v xml:space="preserve"> 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188"/>
      <c r="B130" s="189"/>
      <c r="C130" s="190" t="s">
        <v>118</v>
      </c>
      <c r="D130" s="191" t="s">
        <v>58</v>
      </c>
      <c r="E130" s="191" t="s">
        <v>54</v>
      </c>
      <c r="F130" s="191" t="s">
        <v>55</v>
      </c>
      <c r="G130" s="191" t="s">
        <v>119</v>
      </c>
      <c r="H130" s="191" t="s">
        <v>120</v>
      </c>
      <c r="I130" s="191" t="s">
        <v>121</v>
      </c>
      <c r="J130" s="192" t="s">
        <v>92</v>
      </c>
      <c r="K130" s="193" t="s">
        <v>122</v>
      </c>
      <c r="L130" s="194"/>
      <c r="M130" s="97" t="s">
        <v>1</v>
      </c>
      <c r="N130" s="98" t="s">
        <v>37</v>
      </c>
      <c r="O130" s="98" t="s">
        <v>123</v>
      </c>
      <c r="P130" s="98" t="s">
        <v>124</v>
      </c>
      <c r="Q130" s="98" t="s">
        <v>125</v>
      </c>
      <c r="R130" s="98" t="s">
        <v>126</v>
      </c>
      <c r="S130" s="98" t="s">
        <v>127</v>
      </c>
      <c r="T130" s="99" t="s">
        <v>128</v>
      </c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</row>
    <row r="131" s="2" customFormat="1" ht="22.8" customHeight="1">
      <c r="A131" s="35"/>
      <c r="B131" s="36"/>
      <c r="C131" s="104" t="s">
        <v>129</v>
      </c>
      <c r="D131" s="37"/>
      <c r="E131" s="37"/>
      <c r="F131" s="37"/>
      <c r="G131" s="37"/>
      <c r="H131" s="37"/>
      <c r="I131" s="37"/>
      <c r="J131" s="195">
        <f>BK131</f>
        <v>0</v>
      </c>
      <c r="K131" s="37"/>
      <c r="L131" s="41"/>
      <c r="M131" s="100"/>
      <c r="N131" s="196"/>
      <c r="O131" s="101"/>
      <c r="P131" s="197">
        <f>P132+P177+P217</f>
        <v>0</v>
      </c>
      <c r="Q131" s="101"/>
      <c r="R131" s="197">
        <f>R132+R177+R217</f>
        <v>0</v>
      </c>
      <c r="S131" s="101"/>
      <c r="T131" s="198">
        <f>T132+T177+T217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72</v>
      </c>
      <c r="AU131" s="14" t="s">
        <v>94</v>
      </c>
      <c r="BK131" s="199">
        <f>BK132+BK177+BK217</f>
        <v>0</v>
      </c>
    </row>
    <row r="132" s="12" customFormat="1" ht="25.92" customHeight="1">
      <c r="A132" s="12"/>
      <c r="B132" s="200"/>
      <c r="C132" s="201"/>
      <c r="D132" s="202" t="s">
        <v>72</v>
      </c>
      <c r="E132" s="203" t="s">
        <v>130</v>
      </c>
      <c r="F132" s="203" t="s">
        <v>131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P133+P140+P151+P166+P175</f>
        <v>0</v>
      </c>
      <c r="Q132" s="208"/>
      <c r="R132" s="209">
        <f>R133+R140+R151+R166+R175</f>
        <v>0</v>
      </c>
      <c r="S132" s="208"/>
      <c r="T132" s="210">
        <f>T133+T140+T151+T166+T175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81</v>
      </c>
      <c r="AT132" s="212" t="s">
        <v>72</v>
      </c>
      <c r="AU132" s="212" t="s">
        <v>73</v>
      </c>
      <c r="AY132" s="211" t="s">
        <v>132</v>
      </c>
      <c r="BK132" s="213">
        <f>BK133+BK140+BK151+BK166+BK175</f>
        <v>0</v>
      </c>
    </row>
    <row r="133" s="12" customFormat="1" ht="22.8" customHeight="1">
      <c r="A133" s="12"/>
      <c r="B133" s="200"/>
      <c r="C133" s="201"/>
      <c r="D133" s="202" t="s">
        <v>72</v>
      </c>
      <c r="E133" s="214" t="s">
        <v>142</v>
      </c>
      <c r="F133" s="214" t="s">
        <v>194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SUM(P134:P139)</f>
        <v>0</v>
      </c>
      <c r="Q133" s="208"/>
      <c r="R133" s="209">
        <f>SUM(R134:R139)</f>
        <v>0</v>
      </c>
      <c r="S133" s="208"/>
      <c r="T133" s="210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81</v>
      </c>
      <c r="AT133" s="212" t="s">
        <v>72</v>
      </c>
      <c r="AU133" s="212" t="s">
        <v>81</v>
      </c>
      <c r="AY133" s="211" t="s">
        <v>132</v>
      </c>
      <c r="BK133" s="213">
        <f>SUM(BK134:BK139)</f>
        <v>0</v>
      </c>
    </row>
    <row r="134" s="2" customFormat="1" ht="21.75" customHeight="1">
      <c r="A134" s="35"/>
      <c r="B134" s="36"/>
      <c r="C134" s="216" t="s">
        <v>81</v>
      </c>
      <c r="D134" s="216" t="s">
        <v>134</v>
      </c>
      <c r="E134" s="217" t="s">
        <v>399</v>
      </c>
      <c r="F134" s="218" t="s">
        <v>400</v>
      </c>
      <c r="G134" s="219" t="s">
        <v>137</v>
      </c>
      <c r="H134" s="220">
        <v>148.59999999999999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138</v>
      </c>
      <c r="AT134" s="228" t="s">
        <v>134</v>
      </c>
      <c r="AU134" s="228" t="s">
        <v>83</v>
      </c>
      <c r="AY134" s="14" t="s">
        <v>132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81</v>
      </c>
      <c r="BK134" s="229">
        <f>ROUND(I134*H134,2)</f>
        <v>0</v>
      </c>
      <c r="BL134" s="14" t="s">
        <v>138</v>
      </c>
      <c r="BM134" s="228" t="s">
        <v>83</v>
      </c>
    </row>
    <row r="135" s="2" customFormat="1" ht="37.8" customHeight="1">
      <c r="A135" s="35"/>
      <c r="B135" s="36"/>
      <c r="C135" s="216" t="s">
        <v>83</v>
      </c>
      <c r="D135" s="216" t="s">
        <v>134</v>
      </c>
      <c r="E135" s="217" t="s">
        <v>401</v>
      </c>
      <c r="F135" s="218" t="s">
        <v>402</v>
      </c>
      <c r="G135" s="219" t="s">
        <v>148</v>
      </c>
      <c r="H135" s="220">
        <v>8.5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138</v>
      </c>
      <c r="AT135" s="228" t="s">
        <v>134</v>
      </c>
      <c r="AU135" s="228" t="s">
        <v>83</v>
      </c>
      <c r="AY135" s="14" t="s">
        <v>132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81</v>
      </c>
      <c r="BK135" s="229">
        <f>ROUND(I135*H135,2)</f>
        <v>0</v>
      </c>
      <c r="BL135" s="14" t="s">
        <v>138</v>
      </c>
      <c r="BM135" s="228" t="s">
        <v>138</v>
      </c>
    </row>
    <row r="136" s="2" customFormat="1" ht="37.8" customHeight="1">
      <c r="A136" s="35"/>
      <c r="B136" s="36"/>
      <c r="C136" s="216" t="s">
        <v>142</v>
      </c>
      <c r="D136" s="216" t="s">
        <v>134</v>
      </c>
      <c r="E136" s="217" t="s">
        <v>403</v>
      </c>
      <c r="F136" s="218" t="s">
        <v>404</v>
      </c>
      <c r="G136" s="219" t="s">
        <v>148</v>
      </c>
      <c r="H136" s="220">
        <v>73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138</v>
      </c>
      <c r="AT136" s="228" t="s">
        <v>134</v>
      </c>
      <c r="AU136" s="228" t="s">
        <v>83</v>
      </c>
      <c r="AY136" s="14" t="s">
        <v>132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81</v>
      </c>
      <c r="BK136" s="229">
        <f>ROUND(I136*H136,2)</f>
        <v>0</v>
      </c>
      <c r="BL136" s="14" t="s">
        <v>138</v>
      </c>
      <c r="BM136" s="228" t="s">
        <v>145</v>
      </c>
    </row>
    <row r="137" s="2" customFormat="1" ht="24.15" customHeight="1">
      <c r="A137" s="35"/>
      <c r="B137" s="36"/>
      <c r="C137" s="216" t="s">
        <v>138</v>
      </c>
      <c r="D137" s="216" t="s">
        <v>134</v>
      </c>
      <c r="E137" s="217" t="s">
        <v>405</v>
      </c>
      <c r="F137" s="218" t="s">
        <v>406</v>
      </c>
      <c r="G137" s="219" t="s">
        <v>148</v>
      </c>
      <c r="H137" s="220">
        <v>18.899999999999999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138</v>
      </c>
      <c r="AT137" s="228" t="s">
        <v>134</v>
      </c>
      <c r="AU137" s="228" t="s">
        <v>83</v>
      </c>
      <c r="AY137" s="14" t="s">
        <v>132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81</v>
      </c>
      <c r="BK137" s="229">
        <f>ROUND(I137*H137,2)</f>
        <v>0</v>
      </c>
      <c r="BL137" s="14" t="s">
        <v>138</v>
      </c>
      <c r="BM137" s="228" t="s">
        <v>149</v>
      </c>
    </row>
    <row r="138" s="2" customFormat="1" ht="37.8" customHeight="1">
      <c r="A138" s="35"/>
      <c r="B138" s="36"/>
      <c r="C138" s="216" t="s">
        <v>150</v>
      </c>
      <c r="D138" s="216" t="s">
        <v>134</v>
      </c>
      <c r="E138" s="217" t="s">
        <v>407</v>
      </c>
      <c r="F138" s="218" t="s">
        <v>408</v>
      </c>
      <c r="G138" s="219" t="s">
        <v>137</v>
      </c>
      <c r="H138" s="220">
        <v>25.5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138</v>
      </c>
      <c r="AT138" s="228" t="s">
        <v>134</v>
      </c>
      <c r="AU138" s="228" t="s">
        <v>83</v>
      </c>
      <c r="AY138" s="14" t="s">
        <v>132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81</v>
      </c>
      <c r="BK138" s="229">
        <f>ROUND(I138*H138,2)</f>
        <v>0</v>
      </c>
      <c r="BL138" s="14" t="s">
        <v>138</v>
      </c>
      <c r="BM138" s="228" t="s">
        <v>153</v>
      </c>
    </row>
    <row r="139" s="2" customFormat="1" ht="24.15" customHeight="1">
      <c r="A139" s="35"/>
      <c r="B139" s="36"/>
      <c r="C139" s="216" t="s">
        <v>145</v>
      </c>
      <c r="D139" s="216" t="s">
        <v>134</v>
      </c>
      <c r="E139" s="217" t="s">
        <v>409</v>
      </c>
      <c r="F139" s="218" t="s">
        <v>410</v>
      </c>
      <c r="G139" s="219" t="s">
        <v>148</v>
      </c>
      <c r="H139" s="220">
        <v>99.5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38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138</v>
      </c>
      <c r="AT139" s="228" t="s">
        <v>134</v>
      </c>
      <c r="AU139" s="228" t="s">
        <v>83</v>
      </c>
      <c r="AY139" s="14" t="s">
        <v>132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81</v>
      </c>
      <c r="BK139" s="229">
        <f>ROUND(I139*H139,2)</f>
        <v>0</v>
      </c>
      <c r="BL139" s="14" t="s">
        <v>138</v>
      </c>
      <c r="BM139" s="228" t="s">
        <v>156</v>
      </c>
    </row>
    <row r="140" s="12" customFormat="1" ht="22.8" customHeight="1">
      <c r="A140" s="12"/>
      <c r="B140" s="200"/>
      <c r="C140" s="201"/>
      <c r="D140" s="202" t="s">
        <v>72</v>
      </c>
      <c r="E140" s="214" t="s">
        <v>145</v>
      </c>
      <c r="F140" s="214" t="s">
        <v>224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SUM(P141:P150)</f>
        <v>0</v>
      </c>
      <c r="Q140" s="208"/>
      <c r="R140" s="209">
        <f>SUM(R141:R150)</f>
        <v>0</v>
      </c>
      <c r="S140" s="208"/>
      <c r="T140" s="210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81</v>
      </c>
      <c r="AT140" s="212" t="s">
        <v>72</v>
      </c>
      <c r="AU140" s="212" t="s">
        <v>81</v>
      </c>
      <c r="AY140" s="211" t="s">
        <v>132</v>
      </c>
      <c r="BK140" s="213">
        <f>SUM(BK141:BK150)</f>
        <v>0</v>
      </c>
    </row>
    <row r="141" s="2" customFormat="1" ht="24.15" customHeight="1">
      <c r="A141" s="35"/>
      <c r="B141" s="36"/>
      <c r="C141" s="216" t="s">
        <v>157</v>
      </c>
      <c r="D141" s="216" t="s">
        <v>134</v>
      </c>
      <c r="E141" s="217" t="s">
        <v>411</v>
      </c>
      <c r="F141" s="218" t="s">
        <v>412</v>
      </c>
      <c r="G141" s="219" t="s">
        <v>137</v>
      </c>
      <c r="H141" s="220">
        <v>28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138</v>
      </c>
      <c r="AT141" s="228" t="s">
        <v>134</v>
      </c>
      <c r="AU141" s="228" t="s">
        <v>83</v>
      </c>
      <c r="AY141" s="14" t="s">
        <v>132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81</v>
      </c>
      <c r="BK141" s="229">
        <f>ROUND(I141*H141,2)</f>
        <v>0</v>
      </c>
      <c r="BL141" s="14" t="s">
        <v>138</v>
      </c>
      <c r="BM141" s="228" t="s">
        <v>160</v>
      </c>
    </row>
    <row r="142" s="2" customFormat="1" ht="24.15" customHeight="1">
      <c r="A142" s="35"/>
      <c r="B142" s="36"/>
      <c r="C142" s="216" t="s">
        <v>149</v>
      </c>
      <c r="D142" s="216" t="s">
        <v>134</v>
      </c>
      <c r="E142" s="217" t="s">
        <v>413</v>
      </c>
      <c r="F142" s="218" t="s">
        <v>414</v>
      </c>
      <c r="G142" s="219" t="s">
        <v>137</v>
      </c>
      <c r="H142" s="220">
        <v>148.59999999999999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38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138</v>
      </c>
      <c r="AT142" s="228" t="s">
        <v>134</v>
      </c>
      <c r="AU142" s="228" t="s">
        <v>83</v>
      </c>
      <c r="AY142" s="14" t="s">
        <v>132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81</v>
      </c>
      <c r="BK142" s="229">
        <f>ROUND(I142*H142,2)</f>
        <v>0</v>
      </c>
      <c r="BL142" s="14" t="s">
        <v>138</v>
      </c>
      <c r="BM142" s="228" t="s">
        <v>163</v>
      </c>
    </row>
    <row r="143" s="2" customFormat="1" ht="24.15" customHeight="1">
      <c r="A143" s="35"/>
      <c r="B143" s="36"/>
      <c r="C143" s="216" t="s">
        <v>164</v>
      </c>
      <c r="D143" s="216" t="s">
        <v>134</v>
      </c>
      <c r="E143" s="217" t="s">
        <v>415</v>
      </c>
      <c r="F143" s="218" t="s">
        <v>416</v>
      </c>
      <c r="G143" s="219" t="s">
        <v>137</v>
      </c>
      <c r="H143" s="220">
        <v>148.59999999999999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38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138</v>
      </c>
      <c r="AT143" s="228" t="s">
        <v>134</v>
      </c>
      <c r="AU143" s="228" t="s">
        <v>83</v>
      </c>
      <c r="AY143" s="14" t="s">
        <v>132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81</v>
      </c>
      <c r="BK143" s="229">
        <f>ROUND(I143*H143,2)</f>
        <v>0</v>
      </c>
      <c r="BL143" s="14" t="s">
        <v>138</v>
      </c>
      <c r="BM143" s="228" t="s">
        <v>167</v>
      </c>
    </row>
    <row r="144" s="2" customFormat="1" ht="24.15" customHeight="1">
      <c r="A144" s="35"/>
      <c r="B144" s="36"/>
      <c r="C144" s="216" t="s">
        <v>153</v>
      </c>
      <c r="D144" s="216" t="s">
        <v>134</v>
      </c>
      <c r="E144" s="217" t="s">
        <v>417</v>
      </c>
      <c r="F144" s="218" t="s">
        <v>418</v>
      </c>
      <c r="G144" s="219" t="s">
        <v>137</v>
      </c>
      <c r="H144" s="220">
        <v>42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38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138</v>
      </c>
      <c r="AT144" s="228" t="s">
        <v>134</v>
      </c>
      <c r="AU144" s="228" t="s">
        <v>83</v>
      </c>
      <c r="AY144" s="14" t="s">
        <v>132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81</v>
      </c>
      <c r="BK144" s="229">
        <f>ROUND(I144*H144,2)</f>
        <v>0</v>
      </c>
      <c r="BL144" s="14" t="s">
        <v>138</v>
      </c>
      <c r="BM144" s="228" t="s">
        <v>171</v>
      </c>
    </row>
    <row r="145" s="2" customFormat="1" ht="24.15" customHeight="1">
      <c r="A145" s="35"/>
      <c r="B145" s="36"/>
      <c r="C145" s="216" t="s">
        <v>172</v>
      </c>
      <c r="D145" s="216" t="s">
        <v>134</v>
      </c>
      <c r="E145" s="217" t="s">
        <v>419</v>
      </c>
      <c r="F145" s="218" t="s">
        <v>420</v>
      </c>
      <c r="G145" s="219" t="s">
        <v>137</v>
      </c>
      <c r="H145" s="220">
        <v>42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38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138</v>
      </c>
      <c r="AT145" s="228" t="s">
        <v>134</v>
      </c>
      <c r="AU145" s="228" t="s">
        <v>83</v>
      </c>
      <c r="AY145" s="14" t="s">
        <v>132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81</v>
      </c>
      <c r="BK145" s="229">
        <f>ROUND(I145*H145,2)</f>
        <v>0</v>
      </c>
      <c r="BL145" s="14" t="s">
        <v>138</v>
      </c>
      <c r="BM145" s="228" t="s">
        <v>175</v>
      </c>
    </row>
    <row r="146" s="2" customFormat="1" ht="21.75" customHeight="1">
      <c r="A146" s="35"/>
      <c r="B146" s="36"/>
      <c r="C146" s="216" t="s">
        <v>156</v>
      </c>
      <c r="D146" s="216" t="s">
        <v>134</v>
      </c>
      <c r="E146" s="217" t="s">
        <v>421</v>
      </c>
      <c r="F146" s="218" t="s">
        <v>422</v>
      </c>
      <c r="G146" s="219" t="s">
        <v>148</v>
      </c>
      <c r="H146" s="220">
        <v>31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38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138</v>
      </c>
      <c r="AT146" s="228" t="s">
        <v>134</v>
      </c>
      <c r="AU146" s="228" t="s">
        <v>83</v>
      </c>
      <c r="AY146" s="14" t="s">
        <v>132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81</v>
      </c>
      <c r="BK146" s="229">
        <f>ROUND(I146*H146,2)</f>
        <v>0</v>
      </c>
      <c r="BL146" s="14" t="s">
        <v>138</v>
      </c>
      <c r="BM146" s="228" t="s">
        <v>179</v>
      </c>
    </row>
    <row r="147" s="2" customFormat="1" ht="24.15" customHeight="1">
      <c r="A147" s="35"/>
      <c r="B147" s="36"/>
      <c r="C147" s="216" t="s">
        <v>180</v>
      </c>
      <c r="D147" s="216" t="s">
        <v>134</v>
      </c>
      <c r="E147" s="217" t="s">
        <v>423</v>
      </c>
      <c r="F147" s="218" t="s">
        <v>424</v>
      </c>
      <c r="G147" s="219" t="s">
        <v>137</v>
      </c>
      <c r="H147" s="220">
        <v>28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38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138</v>
      </c>
      <c r="AT147" s="228" t="s">
        <v>134</v>
      </c>
      <c r="AU147" s="228" t="s">
        <v>83</v>
      </c>
      <c r="AY147" s="14" t="s">
        <v>132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81</v>
      </c>
      <c r="BK147" s="229">
        <f>ROUND(I147*H147,2)</f>
        <v>0</v>
      </c>
      <c r="BL147" s="14" t="s">
        <v>138</v>
      </c>
      <c r="BM147" s="228" t="s">
        <v>183</v>
      </c>
    </row>
    <row r="148" s="2" customFormat="1" ht="21.75" customHeight="1">
      <c r="A148" s="35"/>
      <c r="B148" s="36"/>
      <c r="C148" s="216" t="s">
        <v>160</v>
      </c>
      <c r="D148" s="216" t="s">
        <v>134</v>
      </c>
      <c r="E148" s="217" t="s">
        <v>425</v>
      </c>
      <c r="F148" s="218" t="s">
        <v>426</v>
      </c>
      <c r="G148" s="219" t="s">
        <v>148</v>
      </c>
      <c r="H148" s="220">
        <v>86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38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138</v>
      </c>
      <c r="AT148" s="228" t="s">
        <v>134</v>
      </c>
      <c r="AU148" s="228" t="s">
        <v>83</v>
      </c>
      <c r="AY148" s="14" t="s">
        <v>132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81</v>
      </c>
      <c r="BK148" s="229">
        <f>ROUND(I148*H148,2)</f>
        <v>0</v>
      </c>
      <c r="BL148" s="14" t="s">
        <v>138</v>
      </c>
      <c r="BM148" s="228" t="s">
        <v>186</v>
      </c>
    </row>
    <row r="149" s="2" customFormat="1" ht="24.15" customHeight="1">
      <c r="A149" s="35"/>
      <c r="B149" s="36"/>
      <c r="C149" s="216" t="s">
        <v>8</v>
      </c>
      <c r="D149" s="216" t="s">
        <v>134</v>
      </c>
      <c r="E149" s="217" t="s">
        <v>427</v>
      </c>
      <c r="F149" s="218" t="s">
        <v>428</v>
      </c>
      <c r="G149" s="219" t="s">
        <v>148</v>
      </c>
      <c r="H149" s="220">
        <v>149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38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138</v>
      </c>
      <c r="AT149" s="228" t="s">
        <v>134</v>
      </c>
      <c r="AU149" s="228" t="s">
        <v>83</v>
      </c>
      <c r="AY149" s="14" t="s">
        <v>132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81</v>
      </c>
      <c r="BK149" s="229">
        <f>ROUND(I149*H149,2)</f>
        <v>0</v>
      </c>
      <c r="BL149" s="14" t="s">
        <v>138</v>
      </c>
      <c r="BM149" s="228" t="s">
        <v>190</v>
      </c>
    </row>
    <row r="150" s="2" customFormat="1" ht="16.5" customHeight="1">
      <c r="A150" s="35"/>
      <c r="B150" s="36"/>
      <c r="C150" s="230" t="s">
        <v>163</v>
      </c>
      <c r="D150" s="230" t="s">
        <v>187</v>
      </c>
      <c r="E150" s="231" t="s">
        <v>429</v>
      </c>
      <c r="F150" s="232" t="s">
        <v>430</v>
      </c>
      <c r="G150" s="233" t="s">
        <v>148</v>
      </c>
      <c r="H150" s="234">
        <v>156.44999999999999</v>
      </c>
      <c r="I150" s="235"/>
      <c r="J150" s="236">
        <f>ROUND(I150*H150,2)</f>
        <v>0</v>
      </c>
      <c r="K150" s="237"/>
      <c r="L150" s="238"/>
      <c r="M150" s="239" t="s">
        <v>1</v>
      </c>
      <c r="N150" s="240" t="s">
        <v>38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149</v>
      </c>
      <c r="AT150" s="228" t="s">
        <v>187</v>
      </c>
      <c r="AU150" s="228" t="s">
        <v>83</v>
      </c>
      <c r="AY150" s="14" t="s">
        <v>132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81</v>
      </c>
      <c r="BK150" s="229">
        <f>ROUND(I150*H150,2)</f>
        <v>0</v>
      </c>
      <c r="BL150" s="14" t="s">
        <v>138</v>
      </c>
      <c r="BM150" s="228" t="s">
        <v>193</v>
      </c>
    </row>
    <row r="151" s="12" customFormat="1" ht="22.8" customHeight="1">
      <c r="A151" s="12"/>
      <c r="B151" s="200"/>
      <c r="C151" s="201"/>
      <c r="D151" s="202" t="s">
        <v>72</v>
      </c>
      <c r="E151" s="214" t="s">
        <v>164</v>
      </c>
      <c r="F151" s="214" t="s">
        <v>256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SUM(P152:P165)</f>
        <v>0</v>
      </c>
      <c r="Q151" s="208"/>
      <c r="R151" s="209">
        <f>SUM(R152:R165)</f>
        <v>0</v>
      </c>
      <c r="S151" s="208"/>
      <c r="T151" s="210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81</v>
      </c>
      <c r="AT151" s="212" t="s">
        <v>72</v>
      </c>
      <c r="AU151" s="212" t="s">
        <v>81</v>
      </c>
      <c r="AY151" s="211" t="s">
        <v>132</v>
      </c>
      <c r="BK151" s="213">
        <f>SUM(BK152:BK165)</f>
        <v>0</v>
      </c>
    </row>
    <row r="152" s="2" customFormat="1" ht="24.15" customHeight="1">
      <c r="A152" s="35"/>
      <c r="B152" s="36"/>
      <c r="C152" s="216" t="s">
        <v>195</v>
      </c>
      <c r="D152" s="216" t="s">
        <v>134</v>
      </c>
      <c r="E152" s="217" t="s">
        <v>431</v>
      </c>
      <c r="F152" s="218" t="s">
        <v>432</v>
      </c>
      <c r="G152" s="219" t="s">
        <v>137</v>
      </c>
      <c r="H152" s="220">
        <v>77.370000000000005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38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138</v>
      </c>
      <c r="AT152" s="228" t="s">
        <v>134</v>
      </c>
      <c r="AU152" s="228" t="s">
        <v>83</v>
      </c>
      <c r="AY152" s="14" t="s">
        <v>132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81</v>
      </c>
      <c r="BK152" s="229">
        <f>ROUND(I152*H152,2)</f>
        <v>0</v>
      </c>
      <c r="BL152" s="14" t="s">
        <v>138</v>
      </c>
      <c r="BM152" s="228" t="s">
        <v>198</v>
      </c>
    </row>
    <row r="153" s="2" customFormat="1" ht="24.15" customHeight="1">
      <c r="A153" s="35"/>
      <c r="B153" s="36"/>
      <c r="C153" s="216" t="s">
        <v>167</v>
      </c>
      <c r="D153" s="216" t="s">
        <v>134</v>
      </c>
      <c r="E153" s="217" t="s">
        <v>433</v>
      </c>
      <c r="F153" s="218" t="s">
        <v>434</v>
      </c>
      <c r="G153" s="219" t="s">
        <v>383</v>
      </c>
      <c r="H153" s="220">
        <v>1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38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138</v>
      </c>
      <c r="AT153" s="228" t="s">
        <v>134</v>
      </c>
      <c r="AU153" s="228" t="s">
        <v>83</v>
      </c>
      <c r="AY153" s="14" t="s">
        <v>132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81</v>
      </c>
      <c r="BK153" s="229">
        <f>ROUND(I153*H153,2)</f>
        <v>0</v>
      </c>
      <c r="BL153" s="14" t="s">
        <v>138</v>
      </c>
      <c r="BM153" s="228" t="s">
        <v>202</v>
      </c>
    </row>
    <row r="154" s="2" customFormat="1" ht="24.15" customHeight="1">
      <c r="A154" s="35"/>
      <c r="B154" s="36"/>
      <c r="C154" s="216" t="s">
        <v>203</v>
      </c>
      <c r="D154" s="216" t="s">
        <v>134</v>
      </c>
      <c r="E154" s="217" t="s">
        <v>435</v>
      </c>
      <c r="F154" s="218" t="s">
        <v>436</v>
      </c>
      <c r="G154" s="219" t="s">
        <v>137</v>
      </c>
      <c r="H154" s="220">
        <v>148.59999999999999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38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138</v>
      </c>
      <c r="AT154" s="228" t="s">
        <v>134</v>
      </c>
      <c r="AU154" s="228" t="s">
        <v>83</v>
      </c>
      <c r="AY154" s="14" t="s">
        <v>132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81</v>
      </c>
      <c r="BK154" s="229">
        <f>ROUND(I154*H154,2)</f>
        <v>0</v>
      </c>
      <c r="BL154" s="14" t="s">
        <v>138</v>
      </c>
      <c r="BM154" s="228" t="s">
        <v>206</v>
      </c>
    </row>
    <row r="155" s="2" customFormat="1" ht="37.8" customHeight="1">
      <c r="A155" s="35"/>
      <c r="B155" s="36"/>
      <c r="C155" s="216" t="s">
        <v>171</v>
      </c>
      <c r="D155" s="216" t="s">
        <v>134</v>
      </c>
      <c r="E155" s="217" t="s">
        <v>437</v>
      </c>
      <c r="F155" s="218" t="s">
        <v>438</v>
      </c>
      <c r="G155" s="219" t="s">
        <v>141</v>
      </c>
      <c r="H155" s="220">
        <v>3.5699999999999998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38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138</v>
      </c>
      <c r="AT155" s="228" t="s">
        <v>134</v>
      </c>
      <c r="AU155" s="228" t="s">
        <v>83</v>
      </c>
      <c r="AY155" s="14" t="s">
        <v>132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81</v>
      </c>
      <c r="BK155" s="229">
        <f>ROUND(I155*H155,2)</f>
        <v>0</v>
      </c>
      <c r="BL155" s="14" t="s">
        <v>138</v>
      </c>
      <c r="BM155" s="228" t="s">
        <v>209</v>
      </c>
    </row>
    <row r="156" s="2" customFormat="1" ht="33" customHeight="1">
      <c r="A156" s="35"/>
      <c r="B156" s="36"/>
      <c r="C156" s="216" t="s">
        <v>7</v>
      </c>
      <c r="D156" s="216" t="s">
        <v>134</v>
      </c>
      <c r="E156" s="217" t="s">
        <v>439</v>
      </c>
      <c r="F156" s="218" t="s">
        <v>440</v>
      </c>
      <c r="G156" s="219" t="s">
        <v>141</v>
      </c>
      <c r="H156" s="220">
        <v>3.5699999999999998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38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138</v>
      </c>
      <c r="AT156" s="228" t="s">
        <v>134</v>
      </c>
      <c r="AU156" s="228" t="s">
        <v>83</v>
      </c>
      <c r="AY156" s="14" t="s">
        <v>132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81</v>
      </c>
      <c r="BK156" s="229">
        <f>ROUND(I156*H156,2)</f>
        <v>0</v>
      </c>
      <c r="BL156" s="14" t="s">
        <v>138</v>
      </c>
      <c r="BM156" s="228" t="s">
        <v>213</v>
      </c>
    </row>
    <row r="157" s="2" customFormat="1" ht="24.15" customHeight="1">
      <c r="A157" s="35"/>
      <c r="B157" s="36"/>
      <c r="C157" s="216" t="s">
        <v>175</v>
      </c>
      <c r="D157" s="216" t="s">
        <v>134</v>
      </c>
      <c r="E157" s="217" t="s">
        <v>441</v>
      </c>
      <c r="F157" s="218" t="s">
        <v>442</v>
      </c>
      <c r="G157" s="219" t="s">
        <v>137</v>
      </c>
      <c r="H157" s="220">
        <v>77.370000000000005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38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138</v>
      </c>
      <c r="AT157" s="228" t="s">
        <v>134</v>
      </c>
      <c r="AU157" s="228" t="s">
        <v>83</v>
      </c>
      <c r="AY157" s="14" t="s">
        <v>132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81</v>
      </c>
      <c r="BK157" s="229">
        <f>ROUND(I157*H157,2)</f>
        <v>0</v>
      </c>
      <c r="BL157" s="14" t="s">
        <v>138</v>
      </c>
      <c r="BM157" s="228" t="s">
        <v>216</v>
      </c>
    </row>
    <row r="158" s="2" customFormat="1" ht="16.5" customHeight="1">
      <c r="A158" s="35"/>
      <c r="B158" s="36"/>
      <c r="C158" s="216" t="s">
        <v>217</v>
      </c>
      <c r="D158" s="216" t="s">
        <v>134</v>
      </c>
      <c r="E158" s="217" t="s">
        <v>443</v>
      </c>
      <c r="F158" s="218" t="s">
        <v>444</v>
      </c>
      <c r="G158" s="219" t="s">
        <v>148</v>
      </c>
      <c r="H158" s="220">
        <v>99.5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38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138</v>
      </c>
      <c r="AT158" s="228" t="s">
        <v>134</v>
      </c>
      <c r="AU158" s="228" t="s">
        <v>83</v>
      </c>
      <c r="AY158" s="14" t="s">
        <v>132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81</v>
      </c>
      <c r="BK158" s="229">
        <f>ROUND(I158*H158,2)</f>
        <v>0</v>
      </c>
      <c r="BL158" s="14" t="s">
        <v>138</v>
      </c>
      <c r="BM158" s="228" t="s">
        <v>220</v>
      </c>
    </row>
    <row r="159" s="2" customFormat="1" ht="24.15" customHeight="1">
      <c r="A159" s="35"/>
      <c r="B159" s="36"/>
      <c r="C159" s="216" t="s">
        <v>179</v>
      </c>
      <c r="D159" s="216" t="s">
        <v>134</v>
      </c>
      <c r="E159" s="217" t="s">
        <v>445</v>
      </c>
      <c r="F159" s="218" t="s">
        <v>446</v>
      </c>
      <c r="G159" s="219" t="s">
        <v>141</v>
      </c>
      <c r="H159" s="220">
        <v>2.7999999999999998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38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138</v>
      </c>
      <c r="AT159" s="228" t="s">
        <v>134</v>
      </c>
      <c r="AU159" s="228" t="s">
        <v>83</v>
      </c>
      <c r="AY159" s="14" t="s">
        <v>132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81</v>
      </c>
      <c r="BK159" s="229">
        <f>ROUND(I159*H159,2)</f>
        <v>0</v>
      </c>
      <c r="BL159" s="14" t="s">
        <v>138</v>
      </c>
      <c r="BM159" s="228" t="s">
        <v>223</v>
      </c>
    </row>
    <row r="160" s="2" customFormat="1" ht="24.15" customHeight="1">
      <c r="A160" s="35"/>
      <c r="B160" s="36"/>
      <c r="C160" s="216" t="s">
        <v>225</v>
      </c>
      <c r="D160" s="216" t="s">
        <v>134</v>
      </c>
      <c r="E160" s="217" t="s">
        <v>447</v>
      </c>
      <c r="F160" s="218" t="s">
        <v>448</v>
      </c>
      <c r="G160" s="219" t="s">
        <v>137</v>
      </c>
      <c r="H160" s="220">
        <v>18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38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138</v>
      </c>
      <c r="AT160" s="228" t="s">
        <v>134</v>
      </c>
      <c r="AU160" s="228" t="s">
        <v>83</v>
      </c>
      <c r="AY160" s="14" t="s">
        <v>132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81</v>
      </c>
      <c r="BK160" s="229">
        <f>ROUND(I160*H160,2)</f>
        <v>0</v>
      </c>
      <c r="BL160" s="14" t="s">
        <v>138</v>
      </c>
      <c r="BM160" s="228" t="s">
        <v>228</v>
      </c>
    </row>
    <row r="161" s="2" customFormat="1" ht="24.15" customHeight="1">
      <c r="A161" s="35"/>
      <c r="B161" s="36"/>
      <c r="C161" s="216" t="s">
        <v>183</v>
      </c>
      <c r="D161" s="216" t="s">
        <v>134</v>
      </c>
      <c r="E161" s="217" t="s">
        <v>449</v>
      </c>
      <c r="F161" s="218" t="s">
        <v>450</v>
      </c>
      <c r="G161" s="219" t="s">
        <v>137</v>
      </c>
      <c r="H161" s="220">
        <v>27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38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138</v>
      </c>
      <c r="AT161" s="228" t="s">
        <v>134</v>
      </c>
      <c r="AU161" s="228" t="s">
        <v>83</v>
      </c>
      <c r="AY161" s="14" t="s">
        <v>132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81</v>
      </c>
      <c r="BK161" s="229">
        <f>ROUND(I161*H161,2)</f>
        <v>0</v>
      </c>
      <c r="BL161" s="14" t="s">
        <v>138</v>
      </c>
      <c r="BM161" s="228" t="s">
        <v>231</v>
      </c>
    </row>
    <row r="162" s="2" customFormat="1" ht="24.15" customHeight="1">
      <c r="A162" s="35"/>
      <c r="B162" s="36"/>
      <c r="C162" s="216" t="s">
        <v>232</v>
      </c>
      <c r="D162" s="216" t="s">
        <v>134</v>
      </c>
      <c r="E162" s="217" t="s">
        <v>451</v>
      </c>
      <c r="F162" s="218" t="s">
        <v>452</v>
      </c>
      <c r="G162" s="219" t="s">
        <v>137</v>
      </c>
      <c r="H162" s="220">
        <v>42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38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138</v>
      </c>
      <c r="AT162" s="228" t="s">
        <v>134</v>
      </c>
      <c r="AU162" s="228" t="s">
        <v>83</v>
      </c>
      <c r="AY162" s="14" t="s">
        <v>132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81</v>
      </c>
      <c r="BK162" s="229">
        <f>ROUND(I162*H162,2)</f>
        <v>0</v>
      </c>
      <c r="BL162" s="14" t="s">
        <v>138</v>
      </c>
      <c r="BM162" s="228" t="s">
        <v>235</v>
      </c>
    </row>
    <row r="163" s="2" customFormat="1" ht="37.8" customHeight="1">
      <c r="A163" s="35"/>
      <c r="B163" s="36"/>
      <c r="C163" s="216" t="s">
        <v>186</v>
      </c>
      <c r="D163" s="216" t="s">
        <v>134</v>
      </c>
      <c r="E163" s="217" t="s">
        <v>453</v>
      </c>
      <c r="F163" s="218" t="s">
        <v>454</v>
      </c>
      <c r="G163" s="219" t="s">
        <v>137</v>
      </c>
      <c r="H163" s="220">
        <v>148.59999999999999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38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138</v>
      </c>
      <c r="AT163" s="228" t="s">
        <v>134</v>
      </c>
      <c r="AU163" s="228" t="s">
        <v>83</v>
      </c>
      <c r="AY163" s="14" t="s">
        <v>132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81</v>
      </c>
      <c r="BK163" s="229">
        <f>ROUND(I163*H163,2)</f>
        <v>0</v>
      </c>
      <c r="BL163" s="14" t="s">
        <v>138</v>
      </c>
      <c r="BM163" s="228" t="s">
        <v>240</v>
      </c>
    </row>
    <row r="164" s="2" customFormat="1" ht="24.15" customHeight="1">
      <c r="A164" s="35"/>
      <c r="B164" s="36"/>
      <c r="C164" s="216" t="s">
        <v>241</v>
      </c>
      <c r="D164" s="216" t="s">
        <v>134</v>
      </c>
      <c r="E164" s="217" t="s">
        <v>455</v>
      </c>
      <c r="F164" s="218" t="s">
        <v>456</v>
      </c>
      <c r="G164" s="219" t="s">
        <v>137</v>
      </c>
      <c r="H164" s="220">
        <v>18.5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38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138</v>
      </c>
      <c r="AT164" s="228" t="s">
        <v>134</v>
      </c>
      <c r="AU164" s="228" t="s">
        <v>83</v>
      </c>
      <c r="AY164" s="14" t="s">
        <v>132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81</v>
      </c>
      <c r="BK164" s="229">
        <f>ROUND(I164*H164,2)</f>
        <v>0</v>
      </c>
      <c r="BL164" s="14" t="s">
        <v>138</v>
      </c>
      <c r="BM164" s="228" t="s">
        <v>244</v>
      </c>
    </row>
    <row r="165" s="2" customFormat="1" ht="24.15" customHeight="1">
      <c r="A165" s="35"/>
      <c r="B165" s="36"/>
      <c r="C165" s="216" t="s">
        <v>190</v>
      </c>
      <c r="D165" s="216" t="s">
        <v>134</v>
      </c>
      <c r="E165" s="217" t="s">
        <v>457</v>
      </c>
      <c r="F165" s="218" t="s">
        <v>458</v>
      </c>
      <c r="G165" s="219" t="s">
        <v>137</v>
      </c>
      <c r="H165" s="220">
        <v>77.370000000000005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38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138</v>
      </c>
      <c r="AT165" s="228" t="s">
        <v>134</v>
      </c>
      <c r="AU165" s="228" t="s">
        <v>83</v>
      </c>
      <c r="AY165" s="14" t="s">
        <v>132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81</v>
      </c>
      <c r="BK165" s="229">
        <f>ROUND(I165*H165,2)</f>
        <v>0</v>
      </c>
      <c r="BL165" s="14" t="s">
        <v>138</v>
      </c>
      <c r="BM165" s="228" t="s">
        <v>248</v>
      </c>
    </row>
    <row r="166" s="12" customFormat="1" ht="22.8" customHeight="1">
      <c r="A166" s="12"/>
      <c r="B166" s="200"/>
      <c r="C166" s="201"/>
      <c r="D166" s="202" t="s">
        <v>72</v>
      </c>
      <c r="E166" s="214" t="s">
        <v>271</v>
      </c>
      <c r="F166" s="214" t="s">
        <v>272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SUM(P167:P174)</f>
        <v>0</v>
      </c>
      <c r="Q166" s="208"/>
      <c r="R166" s="209">
        <f>SUM(R167:R174)</f>
        <v>0</v>
      </c>
      <c r="S166" s="208"/>
      <c r="T166" s="210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81</v>
      </c>
      <c r="AT166" s="212" t="s">
        <v>72</v>
      </c>
      <c r="AU166" s="212" t="s">
        <v>81</v>
      </c>
      <c r="AY166" s="211" t="s">
        <v>132</v>
      </c>
      <c r="BK166" s="213">
        <f>SUM(BK167:BK174)</f>
        <v>0</v>
      </c>
    </row>
    <row r="167" s="2" customFormat="1" ht="24.15" customHeight="1">
      <c r="A167" s="35"/>
      <c r="B167" s="36"/>
      <c r="C167" s="216" t="s">
        <v>249</v>
      </c>
      <c r="D167" s="216" t="s">
        <v>134</v>
      </c>
      <c r="E167" s="217" t="s">
        <v>459</v>
      </c>
      <c r="F167" s="218" t="s">
        <v>460</v>
      </c>
      <c r="G167" s="219" t="s">
        <v>170</v>
      </c>
      <c r="H167" s="220">
        <v>52.737000000000002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38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138</v>
      </c>
      <c r="AT167" s="228" t="s">
        <v>134</v>
      </c>
      <c r="AU167" s="228" t="s">
        <v>83</v>
      </c>
      <c r="AY167" s="14" t="s">
        <v>132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81</v>
      </c>
      <c r="BK167" s="229">
        <f>ROUND(I167*H167,2)</f>
        <v>0</v>
      </c>
      <c r="BL167" s="14" t="s">
        <v>138</v>
      </c>
      <c r="BM167" s="228" t="s">
        <v>252</v>
      </c>
    </row>
    <row r="168" s="2" customFormat="1" ht="24.15" customHeight="1">
      <c r="A168" s="35"/>
      <c r="B168" s="36"/>
      <c r="C168" s="216" t="s">
        <v>193</v>
      </c>
      <c r="D168" s="216" t="s">
        <v>134</v>
      </c>
      <c r="E168" s="217" t="s">
        <v>277</v>
      </c>
      <c r="F168" s="218" t="s">
        <v>278</v>
      </c>
      <c r="G168" s="219" t="s">
        <v>170</v>
      </c>
      <c r="H168" s="220">
        <v>52.737000000000002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38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138</v>
      </c>
      <c r="AT168" s="228" t="s">
        <v>134</v>
      </c>
      <c r="AU168" s="228" t="s">
        <v>83</v>
      </c>
      <c r="AY168" s="14" t="s">
        <v>132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81</v>
      </c>
      <c r="BK168" s="229">
        <f>ROUND(I168*H168,2)</f>
        <v>0</v>
      </c>
      <c r="BL168" s="14" t="s">
        <v>138</v>
      </c>
      <c r="BM168" s="228" t="s">
        <v>255</v>
      </c>
    </row>
    <row r="169" s="2" customFormat="1" ht="24.15" customHeight="1">
      <c r="A169" s="35"/>
      <c r="B169" s="36"/>
      <c r="C169" s="216" t="s">
        <v>257</v>
      </c>
      <c r="D169" s="216" t="s">
        <v>134</v>
      </c>
      <c r="E169" s="217" t="s">
        <v>281</v>
      </c>
      <c r="F169" s="218" t="s">
        <v>282</v>
      </c>
      <c r="G169" s="219" t="s">
        <v>170</v>
      </c>
      <c r="H169" s="220">
        <v>527.37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38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138</v>
      </c>
      <c r="AT169" s="228" t="s">
        <v>134</v>
      </c>
      <c r="AU169" s="228" t="s">
        <v>83</v>
      </c>
      <c r="AY169" s="14" t="s">
        <v>132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81</v>
      </c>
      <c r="BK169" s="229">
        <f>ROUND(I169*H169,2)</f>
        <v>0</v>
      </c>
      <c r="BL169" s="14" t="s">
        <v>138</v>
      </c>
      <c r="BM169" s="228" t="s">
        <v>260</v>
      </c>
    </row>
    <row r="170" s="2" customFormat="1" ht="33" customHeight="1">
      <c r="A170" s="35"/>
      <c r="B170" s="36"/>
      <c r="C170" s="216" t="s">
        <v>198</v>
      </c>
      <c r="D170" s="216" t="s">
        <v>134</v>
      </c>
      <c r="E170" s="217" t="s">
        <v>461</v>
      </c>
      <c r="F170" s="218" t="s">
        <v>462</v>
      </c>
      <c r="G170" s="219" t="s">
        <v>170</v>
      </c>
      <c r="H170" s="220">
        <v>11.25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38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138</v>
      </c>
      <c r="AT170" s="228" t="s">
        <v>134</v>
      </c>
      <c r="AU170" s="228" t="s">
        <v>83</v>
      </c>
      <c r="AY170" s="14" t="s">
        <v>132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81</v>
      </c>
      <c r="BK170" s="229">
        <f>ROUND(I170*H170,2)</f>
        <v>0</v>
      </c>
      <c r="BL170" s="14" t="s">
        <v>138</v>
      </c>
      <c r="BM170" s="228" t="s">
        <v>263</v>
      </c>
    </row>
    <row r="171" s="2" customFormat="1" ht="37.8" customHeight="1">
      <c r="A171" s="35"/>
      <c r="B171" s="36"/>
      <c r="C171" s="216" t="s">
        <v>264</v>
      </c>
      <c r="D171" s="216" t="s">
        <v>134</v>
      </c>
      <c r="E171" s="217" t="s">
        <v>463</v>
      </c>
      <c r="F171" s="218" t="s">
        <v>464</v>
      </c>
      <c r="G171" s="219" t="s">
        <v>170</v>
      </c>
      <c r="H171" s="220">
        <v>3.8999999999999999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38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138</v>
      </c>
      <c r="AT171" s="228" t="s">
        <v>134</v>
      </c>
      <c r="AU171" s="228" t="s">
        <v>83</v>
      </c>
      <c r="AY171" s="14" t="s">
        <v>132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81</v>
      </c>
      <c r="BK171" s="229">
        <f>ROUND(I171*H171,2)</f>
        <v>0</v>
      </c>
      <c r="BL171" s="14" t="s">
        <v>138</v>
      </c>
      <c r="BM171" s="228" t="s">
        <v>267</v>
      </c>
    </row>
    <row r="172" s="2" customFormat="1" ht="33" customHeight="1">
      <c r="A172" s="35"/>
      <c r="B172" s="36"/>
      <c r="C172" s="216" t="s">
        <v>202</v>
      </c>
      <c r="D172" s="216" t="s">
        <v>134</v>
      </c>
      <c r="E172" s="217" t="s">
        <v>465</v>
      </c>
      <c r="F172" s="218" t="s">
        <v>466</v>
      </c>
      <c r="G172" s="219" t="s">
        <v>170</v>
      </c>
      <c r="H172" s="220">
        <v>6.8700000000000001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38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138</v>
      </c>
      <c r="AT172" s="228" t="s">
        <v>134</v>
      </c>
      <c r="AU172" s="228" t="s">
        <v>83</v>
      </c>
      <c r="AY172" s="14" t="s">
        <v>132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81</v>
      </c>
      <c r="BK172" s="229">
        <f>ROUND(I172*H172,2)</f>
        <v>0</v>
      </c>
      <c r="BL172" s="14" t="s">
        <v>138</v>
      </c>
      <c r="BM172" s="228" t="s">
        <v>270</v>
      </c>
    </row>
    <row r="173" s="2" customFormat="1" ht="49.05" customHeight="1">
      <c r="A173" s="35"/>
      <c r="B173" s="36"/>
      <c r="C173" s="216" t="s">
        <v>273</v>
      </c>
      <c r="D173" s="216" t="s">
        <v>134</v>
      </c>
      <c r="E173" s="217" t="s">
        <v>467</v>
      </c>
      <c r="F173" s="218" t="s">
        <v>468</v>
      </c>
      <c r="G173" s="219" t="s">
        <v>170</v>
      </c>
      <c r="H173" s="220">
        <v>17.300000000000001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38</v>
      </c>
      <c r="O173" s="88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138</v>
      </c>
      <c r="AT173" s="228" t="s">
        <v>134</v>
      </c>
      <c r="AU173" s="228" t="s">
        <v>83</v>
      </c>
      <c r="AY173" s="14" t="s">
        <v>132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81</v>
      </c>
      <c r="BK173" s="229">
        <f>ROUND(I173*H173,2)</f>
        <v>0</v>
      </c>
      <c r="BL173" s="14" t="s">
        <v>138</v>
      </c>
      <c r="BM173" s="228" t="s">
        <v>276</v>
      </c>
    </row>
    <row r="174" s="2" customFormat="1" ht="33" customHeight="1">
      <c r="A174" s="35"/>
      <c r="B174" s="36"/>
      <c r="C174" s="216" t="s">
        <v>206</v>
      </c>
      <c r="D174" s="216" t="s">
        <v>134</v>
      </c>
      <c r="E174" s="217" t="s">
        <v>469</v>
      </c>
      <c r="F174" s="218" t="s">
        <v>470</v>
      </c>
      <c r="G174" s="219" t="s">
        <v>170</v>
      </c>
      <c r="H174" s="220">
        <v>13.487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38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138</v>
      </c>
      <c r="AT174" s="228" t="s">
        <v>134</v>
      </c>
      <c r="AU174" s="228" t="s">
        <v>83</v>
      </c>
      <c r="AY174" s="14" t="s">
        <v>132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81</v>
      </c>
      <c r="BK174" s="229">
        <f>ROUND(I174*H174,2)</f>
        <v>0</v>
      </c>
      <c r="BL174" s="14" t="s">
        <v>138</v>
      </c>
      <c r="BM174" s="228" t="s">
        <v>279</v>
      </c>
    </row>
    <row r="175" s="12" customFormat="1" ht="22.8" customHeight="1">
      <c r="A175" s="12"/>
      <c r="B175" s="200"/>
      <c r="C175" s="201"/>
      <c r="D175" s="202" t="s">
        <v>72</v>
      </c>
      <c r="E175" s="214" t="s">
        <v>287</v>
      </c>
      <c r="F175" s="214" t="s">
        <v>288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P176</f>
        <v>0</v>
      </c>
      <c r="Q175" s="208"/>
      <c r="R175" s="209">
        <f>R176</f>
        <v>0</v>
      </c>
      <c r="S175" s="208"/>
      <c r="T175" s="21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72</v>
      </c>
      <c r="AU175" s="212" t="s">
        <v>81</v>
      </c>
      <c r="AY175" s="211" t="s">
        <v>132</v>
      </c>
      <c r="BK175" s="213">
        <f>BK176</f>
        <v>0</v>
      </c>
    </row>
    <row r="176" s="2" customFormat="1" ht="21.75" customHeight="1">
      <c r="A176" s="35"/>
      <c r="B176" s="36"/>
      <c r="C176" s="216" t="s">
        <v>280</v>
      </c>
      <c r="D176" s="216" t="s">
        <v>134</v>
      </c>
      <c r="E176" s="217" t="s">
        <v>290</v>
      </c>
      <c r="F176" s="218" t="s">
        <v>291</v>
      </c>
      <c r="G176" s="219" t="s">
        <v>170</v>
      </c>
      <c r="H176" s="220">
        <v>14.606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38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138</v>
      </c>
      <c r="AT176" s="228" t="s">
        <v>134</v>
      </c>
      <c r="AU176" s="228" t="s">
        <v>83</v>
      </c>
      <c r="AY176" s="14" t="s">
        <v>132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81</v>
      </c>
      <c r="BK176" s="229">
        <f>ROUND(I176*H176,2)</f>
        <v>0</v>
      </c>
      <c r="BL176" s="14" t="s">
        <v>138</v>
      </c>
      <c r="BM176" s="228" t="s">
        <v>283</v>
      </c>
    </row>
    <row r="177" s="12" customFormat="1" ht="25.92" customHeight="1">
      <c r="A177" s="12"/>
      <c r="B177" s="200"/>
      <c r="C177" s="201"/>
      <c r="D177" s="202" t="s">
        <v>72</v>
      </c>
      <c r="E177" s="203" t="s">
        <v>293</v>
      </c>
      <c r="F177" s="203" t="s">
        <v>294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P178+P182+P185+P195+P206</f>
        <v>0</v>
      </c>
      <c r="Q177" s="208"/>
      <c r="R177" s="209">
        <f>R178+R182+R185+R195+R206</f>
        <v>0</v>
      </c>
      <c r="S177" s="208"/>
      <c r="T177" s="210">
        <f>T178+T182+T185+T195+T206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72</v>
      </c>
      <c r="AU177" s="212" t="s">
        <v>73</v>
      </c>
      <c r="AY177" s="211" t="s">
        <v>132</v>
      </c>
      <c r="BK177" s="213">
        <f>BK178+BK182+BK185+BK195+BK206</f>
        <v>0</v>
      </c>
    </row>
    <row r="178" s="12" customFormat="1" ht="22.8" customHeight="1">
      <c r="A178" s="12"/>
      <c r="B178" s="200"/>
      <c r="C178" s="201"/>
      <c r="D178" s="202" t="s">
        <v>72</v>
      </c>
      <c r="E178" s="214" t="s">
        <v>295</v>
      </c>
      <c r="F178" s="214" t="s">
        <v>296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SUM(P179:P181)</f>
        <v>0</v>
      </c>
      <c r="Q178" s="208"/>
      <c r="R178" s="209">
        <f>SUM(R179:R181)</f>
        <v>0</v>
      </c>
      <c r="S178" s="208"/>
      <c r="T178" s="210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83</v>
      </c>
      <c r="AT178" s="212" t="s">
        <v>72</v>
      </c>
      <c r="AU178" s="212" t="s">
        <v>81</v>
      </c>
      <c r="AY178" s="211" t="s">
        <v>132</v>
      </c>
      <c r="BK178" s="213">
        <f>SUM(BK179:BK181)</f>
        <v>0</v>
      </c>
    </row>
    <row r="179" s="2" customFormat="1" ht="24.15" customHeight="1">
      <c r="A179" s="35"/>
      <c r="B179" s="36"/>
      <c r="C179" s="216" t="s">
        <v>209</v>
      </c>
      <c r="D179" s="216" t="s">
        <v>134</v>
      </c>
      <c r="E179" s="217" t="s">
        <v>471</v>
      </c>
      <c r="F179" s="218" t="s">
        <v>472</v>
      </c>
      <c r="G179" s="219" t="s">
        <v>137</v>
      </c>
      <c r="H179" s="220">
        <v>77.370000000000005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38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163</v>
      </c>
      <c r="AT179" s="228" t="s">
        <v>134</v>
      </c>
      <c r="AU179" s="228" t="s">
        <v>83</v>
      </c>
      <c r="AY179" s="14" t="s">
        <v>132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81</v>
      </c>
      <c r="BK179" s="229">
        <f>ROUND(I179*H179,2)</f>
        <v>0</v>
      </c>
      <c r="BL179" s="14" t="s">
        <v>163</v>
      </c>
      <c r="BM179" s="228" t="s">
        <v>286</v>
      </c>
    </row>
    <row r="180" s="2" customFormat="1" ht="16.5" customHeight="1">
      <c r="A180" s="35"/>
      <c r="B180" s="36"/>
      <c r="C180" s="230" t="s">
        <v>289</v>
      </c>
      <c r="D180" s="230" t="s">
        <v>187</v>
      </c>
      <c r="E180" s="231" t="s">
        <v>473</v>
      </c>
      <c r="F180" s="232" t="s">
        <v>474</v>
      </c>
      <c r="G180" s="233" t="s">
        <v>475</v>
      </c>
      <c r="H180" s="234">
        <v>162.477</v>
      </c>
      <c r="I180" s="235"/>
      <c r="J180" s="236">
        <f>ROUND(I180*H180,2)</f>
        <v>0</v>
      </c>
      <c r="K180" s="237"/>
      <c r="L180" s="238"/>
      <c r="M180" s="239" t="s">
        <v>1</v>
      </c>
      <c r="N180" s="240" t="s">
        <v>38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193</v>
      </c>
      <c r="AT180" s="228" t="s">
        <v>187</v>
      </c>
      <c r="AU180" s="228" t="s">
        <v>83</v>
      </c>
      <c r="AY180" s="14" t="s">
        <v>132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81</v>
      </c>
      <c r="BK180" s="229">
        <f>ROUND(I180*H180,2)</f>
        <v>0</v>
      </c>
      <c r="BL180" s="14" t="s">
        <v>163</v>
      </c>
      <c r="BM180" s="228" t="s">
        <v>292</v>
      </c>
    </row>
    <row r="181" s="2" customFormat="1" ht="33" customHeight="1">
      <c r="A181" s="35"/>
      <c r="B181" s="36"/>
      <c r="C181" s="216" t="s">
        <v>213</v>
      </c>
      <c r="D181" s="216" t="s">
        <v>134</v>
      </c>
      <c r="E181" s="217" t="s">
        <v>322</v>
      </c>
      <c r="F181" s="218" t="s">
        <v>323</v>
      </c>
      <c r="G181" s="219" t="s">
        <v>324</v>
      </c>
      <c r="H181" s="241"/>
      <c r="I181" s="221"/>
      <c r="J181" s="222">
        <f>ROUND(I181*H181,2)</f>
        <v>0</v>
      </c>
      <c r="K181" s="223"/>
      <c r="L181" s="41"/>
      <c r="M181" s="224" t="s">
        <v>1</v>
      </c>
      <c r="N181" s="225" t="s">
        <v>38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163</v>
      </c>
      <c r="AT181" s="228" t="s">
        <v>134</v>
      </c>
      <c r="AU181" s="228" t="s">
        <v>83</v>
      </c>
      <c r="AY181" s="14" t="s">
        <v>132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81</v>
      </c>
      <c r="BK181" s="229">
        <f>ROUND(I181*H181,2)</f>
        <v>0</v>
      </c>
      <c r="BL181" s="14" t="s">
        <v>163</v>
      </c>
      <c r="BM181" s="228" t="s">
        <v>299</v>
      </c>
    </row>
    <row r="182" s="12" customFormat="1" ht="22.8" customHeight="1">
      <c r="A182" s="12"/>
      <c r="B182" s="200"/>
      <c r="C182" s="201"/>
      <c r="D182" s="202" t="s">
        <v>72</v>
      </c>
      <c r="E182" s="214" t="s">
        <v>476</v>
      </c>
      <c r="F182" s="214" t="s">
        <v>477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SUM(P183:P184)</f>
        <v>0</v>
      </c>
      <c r="Q182" s="208"/>
      <c r="R182" s="209">
        <f>SUM(R183:R184)</f>
        <v>0</v>
      </c>
      <c r="S182" s="208"/>
      <c r="T182" s="210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72</v>
      </c>
      <c r="AU182" s="212" t="s">
        <v>81</v>
      </c>
      <c r="AY182" s="211" t="s">
        <v>132</v>
      </c>
      <c r="BK182" s="213">
        <f>SUM(BK183:BK184)</f>
        <v>0</v>
      </c>
    </row>
    <row r="183" s="2" customFormat="1" ht="24.15" customHeight="1">
      <c r="A183" s="35"/>
      <c r="B183" s="36"/>
      <c r="C183" s="216" t="s">
        <v>300</v>
      </c>
      <c r="D183" s="216" t="s">
        <v>134</v>
      </c>
      <c r="E183" s="217" t="s">
        <v>478</v>
      </c>
      <c r="F183" s="218" t="s">
        <v>479</v>
      </c>
      <c r="G183" s="219" t="s">
        <v>247</v>
      </c>
      <c r="H183" s="220">
        <v>9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38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163</v>
      </c>
      <c r="AT183" s="228" t="s">
        <v>134</v>
      </c>
      <c r="AU183" s="228" t="s">
        <v>83</v>
      </c>
      <c r="AY183" s="14" t="s">
        <v>132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81</v>
      </c>
      <c r="BK183" s="229">
        <f>ROUND(I183*H183,2)</f>
        <v>0</v>
      </c>
      <c r="BL183" s="14" t="s">
        <v>163</v>
      </c>
      <c r="BM183" s="228" t="s">
        <v>303</v>
      </c>
    </row>
    <row r="184" s="2" customFormat="1" ht="24.15" customHeight="1">
      <c r="A184" s="35"/>
      <c r="B184" s="36"/>
      <c r="C184" s="216" t="s">
        <v>216</v>
      </c>
      <c r="D184" s="216" t="s">
        <v>134</v>
      </c>
      <c r="E184" s="217" t="s">
        <v>480</v>
      </c>
      <c r="F184" s="218" t="s">
        <v>481</v>
      </c>
      <c r="G184" s="219" t="s">
        <v>324</v>
      </c>
      <c r="H184" s="241"/>
      <c r="I184" s="221"/>
      <c r="J184" s="222">
        <f>ROUND(I184*H184,2)</f>
        <v>0</v>
      </c>
      <c r="K184" s="223"/>
      <c r="L184" s="41"/>
      <c r="M184" s="224" t="s">
        <v>1</v>
      </c>
      <c r="N184" s="225" t="s">
        <v>38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163</v>
      </c>
      <c r="AT184" s="228" t="s">
        <v>134</v>
      </c>
      <c r="AU184" s="228" t="s">
        <v>83</v>
      </c>
      <c r="AY184" s="14" t="s">
        <v>132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81</v>
      </c>
      <c r="BK184" s="229">
        <f>ROUND(I184*H184,2)</f>
        <v>0</v>
      </c>
      <c r="BL184" s="14" t="s">
        <v>163</v>
      </c>
      <c r="BM184" s="228" t="s">
        <v>306</v>
      </c>
    </row>
    <row r="185" s="12" customFormat="1" ht="22.8" customHeight="1">
      <c r="A185" s="12"/>
      <c r="B185" s="200"/>
      <c r="C185" s="201"/>
      <c r="D185" s="202" t="s">
        <v>72</v>
      </c>
      <c r="E185" s="214" t="s">
        <v>482</v>
      </c>
      <c r="F185" s="214" t="s">
        <v>483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SUM(P186:P194)</f>
        <v>0</v>
      </c>
      <c r="Q185" s="208"/>
      <c r="R185" s="209">
        <f>SUM(R186:R194)</f>
        <v>0</v>
      </c>
      <c r="S185" s="208"/>
      <c r="T185" s="210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72</v>
      </c>
      <c r="AU185" s="212" t="s">
        <v>81</v>
      </c>
      <c r="AY185" s="211" t="s">
        <v>132</v>
      </c>
      <c r="BK185" s="213">
        <f>SUM(BK186:BK194)</f>
        <v>0</v>
      </c>
    </row>
    <row r="186" s="2" customFormat="1" ht="16.5" customHeight="1">
      <c r="A186" s="35"/>
      <c r="B186" s="36"/>
      <c r="C186" s="216" t="s">
        <v>307</v>
      </c>
      <c r="D186" s="216" t="s">
        <v>134</v>
      </c>
      <c r="E186" s="217" t="s">
        <v>484</v>
      </c>
      <c r="F186" s="218" t="s">
        <v>485</v>
      </c>
      <c r="G186" s="219" t="s">
        <v>137</v>
      </c>
      <c r="H186" s="220">
        <v>77.370000000000005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38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163</v>
      </c>
      <c r="AT186" s="228" t="s">
        <v>134</v>
      </c>
      <c r="AU186" s="228" t="s">
        <v>83</v>
      </c>
      <c r="AY186" s="14" t="s">
        <v>132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81</v>
      </c>
      <c r="BK186" s="229">
        <f>ROUND(I186*H186,2)</f>
        <v>0</v>
      </c>
      <c r="BL186" s="14" t="s">
        <v>163</v>
      </c>
      <c r="BM186" s="228" t="s">
        <v>310</v>
      </c>
    </row>
    <row r="187" s="2" customFormat="1" ht="16.5" customHeight="1">
      <c r="A187" s="35"/>
      <c r="B187" s="36"/>
      <c r="C187" s="216" t="s">
        <v>220</v>
      </c>
      <c r="D187" s="216" t="s">
        <v>134</v>
      </c>
      <c r="E187" s="217" t="s">
        <v>486</v>
      </c>
      <c r="F187" s="218" t="s">
        <v>487</v>
      </c>
      <c r="G187" s="219" t="s">
        <v>137</v>
      </c>
      <c r="H187" s="220">
        <v>77.370000000000005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38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163</v>
      </c>
      <c r="AT187" s="228" t="s">
        <v>134</v>
      </c>
      <c r="AU187" s="228" t="s">
        <v>83</v>
      </c>
      <c r="AY187" s="14" t="s">
        <v>132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81</v>
      </c>
      <c r="BK187" s="229">
        <f>ROUND(I187*H187,2)</f>
        <v>0</v>
      </c>
      <c r="BL187" s="14" t="s">
        <v>163</v>
      </c>
      <c r="BM187" s="228" t="s">
        <v>313</v>
      </c>
    </row>
    <row r="188" s="2" customFormat="1" ht="24.15" customHeight="1">
      <c r="A188" s="35"/>
      <c r="B188" s="36"/>
      <c r="C188" s="216" t="s">
        <v>314</v>
      </c>
      <c r="D188" s="216" t="s">
        <v>134</v>
      </c>
      <c r="E188" s="217" t="s">
        <v>488</v>
      </c>
      <c r="F188" s="218" t="s">
        <v>489</v>
      </c>
      <c r="G188" s="219" t="s">
        <v>137</v>
      </c>
      <c r="H188" s="220">
        <v>77.370000000000005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38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163</v>
      </c>
      <c r="AT188" s="228" t="s">
        <v>134</v>
      </c>
      <c r="AU188" s="228" t="s">
        <v>83</v>
      </c>
      <c r="AY188" s="14" t="s">
        <v>132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81</v>
      </c>
      <c r="BK188" s="229">
        <f>ROUND(I188*H188,2)</f>
        <v>0</v>
      </c>
      <c r="BL188" s="14" t="s">
        <v>163</v>
      </c>
      <c r="BM188" s="228" t="s">
        <v>317</v>
      </c>
    </row>
    <row r="189" s="2" customFormat="1" ht="24.15" customHeight="1">
      <c r="A189" s="35"/>
      <c r="B189" s="36"/>
      <c r="C189" s="216" t="s">
        <v>223</v>
      </c>
      <c r="D189" s="216" t="s">
        <v>134</v>
      </c>
      <c r="E189" s="217" t="s">
        <v>490</v>
      </c>
      <c r="F189" s="218" t="s">
        <v>491</v>
      </c>
      <c r="G189" s="219" t="s">
        <v>148</v>
      </c>
      <c r="H189" s="220">
        <v>99.5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38</v>
      </c>
      <c r="O189" s="88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163</v>
      </c>
      <c r="AT189" s="228" t="s">
        <v>134</v>
      </c>
      <c r="AU189" s="228" t="s">
        <v>83</v>
      </c>
      <c r="AY189" s="14" t="s">
        <v>132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81</v>
      </c>
      <c r="BK189" s="229">
        <f>ROUND(I189*H189,2)</f>
        <v>0</v>
      </c>
      <c r="BL189" s="14" t="s">
        <v>163</v>
      </c>
      <c r="BM189" s="228" t="s">
        <v>320</v>
      </c>
    </row>
    <row r="190" s="2" customFormat="1" ht="16.5" customHeight="1">
      <c r="A190" s="35"/>
      <c r="B190" s="36"/>
      <c r="C190" s="230" t="s">
        <v>321</v>
      </c>
      <c r="D190" s="230" t="s">
        <v>187</v>
      </c>
      <c r="E190" s="231" t="s">
        <v>492</v>
      </c>
      <c r="F190" s="232" t="s">
        <v>493</v>
      </c>
      <c r="G190" s="233" t="s">
        <v>247</v>
      </c>
      <c r="H190" s="234">
        <v>278</v>
      </c>
      <c r="I190" s="235"/>
      <c r="J190" s="236">
        <f>ROUND(I190*H190,2)</f>
        <v>0</v>
      </c>
      <c r="K190" s="237"/>
      <c r="L190" s="238"/>
      <c r="M190" s="239" t="s">
        <v>1</v>
      </c>
      <c r="N190" s="240" t="s">
        <v>38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193</v>
      </c>
      <c r="AT190" s="228" t="s">
        <v>187</v>
      </c>
      <c r="AU190" s="228" t="s">
        <v>83</v>
      </c>
      <c r="AY190" s="14" t="s">
        <v>132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81</v>
      </c>
      <c r="BK190" s="229">
        <f>ROUND(I190*H190,2)</f>
        <v>0</v>
      </c>
      <c r="BL190" s="14" t="s">
        <v>163</v>
      </c>
      <c r="BM190" s="228" t="s">
        <v>325</v>
      </c>
    </row>
    <row r="191" s="2" customFormat="1" ht="24.15" customHeight="1">
      <c r="A191" s="35"/>
      <c r="B191" s="36"/>
      <c r="C191" s="216" t="s">
        <v>228</v>
      </c>
      <c r="D191" s="216" t="s">
        <v>134</v>
      </c>
      <c r="E191" s="217" t="s">
        <v>494</v>
      </c>
      <c r="F191" s="218" t="s">
        <v>495</v>
      </c>
      <c r="G191" s="219" t="s">
        <v>137</v>
      </c>
      <c r="H191" s="220">
        <v>77.370000000000005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38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163</v>
      </c>
      <c r="AT191" s="228" t="s">
        <v>134</v>
      </c>
      <c r="AU191" s="228" t="s">
        <v>83</v>
      </c>
      <c r="AY191" s="14" t="s">
        <v>132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81</v>
      </c>
      <c r="BK191" s="229">
        <f>ROUND(I191*H191,2)</f>
        <v>0</v>
      </c>
      <c r="BL191" s="14" t="s">
        <v>163</v>
      </c>
      <c r="BM191" s="228" t="s">
        <v>330</v>
      </c>
    </row>
    <row r="192" s="2" customFormat="1" ht="24.15" customHeight="1">
      <c r="A192" s="35"/>
      <c r="B192" s="36"/>
      <c r="C192" s="230" t="s">
        <v>331</v>
      </c>
      <c r="D192" s="230" t="s">
        <v>187</v>
      </c>
      <c r="E192" s="231" t="s">
        <v>496</v>
      </c>
      <c r="F192" s="232" t="s">
        <v>497</v>
      </c>
      <c r="G192" s="233" t="s">
        <v>137</v>
      </c>
      <c r="H192" s="234">
        <v>85.106999999999999</v>
      </c>
      <c r="I192" s="235"/>
      <c r="J192" s="236">
        <f>ROUND(I192*H192,2)</f>
        <v>0</v>
      </c>
      <c r="K192" s="237"/>
      <c r="L192" s="238"/>
      <c r="M192" s="239" t="s">
        <v>1</v>
      </c>
      <c r="N192" s="240" t="s">
        <v>38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193</v>
      </c>
      <c r="AT192" s="228" t="s">
        <v>187</v>
      </c>
      <c r="AU192" s="228" t="s">
        <v>83</v>
      </c>
      <c r="AY192" s="14" t="s">
        <v>132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81</v>
      </c>
      <c r="BK192" s="229">
        <f>ROUND(I192*H192,2)</f>
        <v>0</v>
      </c>
      <c r="BL192" s="14" t="s">
        <v>163</v>
      </c>
      <c r="BM192" s="228" t="s">
        <v>334</v>
      </c>
    </row>
    <row r="193" s="2" customFormat="1" ht="24.15" customHeight="1">
      <c r="A193" s="35"/>
      <c r="B193" s="36"/>
      <c r="C193" s="216" t="s">
        <v>231</v>
      </c>
      <c r="D193" s="216" t="s">
        <v>134</v>
      </c>
      <c r="E193" s="217" t="s">
        <v>498</v>
      </c>
      <c r="F193" s="218" t="s">
        <v>499</v>
      </c>
      <c r="G193" s="219" t="s">
        <v>137</v>
      </c>
      <c r="H193" s="220">
        <v>77.370000000000005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38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163</v>
      </c>
      <c r="AT193" s="228" t="s">
        <v>134</v>
      </c>
      <c r="AU193" s="228" t="s">
        <v>83</v>
      </c>
      <c r="AY193" s="14" t="s">
        <v>132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81</v>
      </c>
      <c r="BK193" s="229">
        <f>ROUND(I193*H193,2)</f>
        <v>0</v>
      </c>
      <c r="BL193" s="14" t="s">
        <v>163</v>
      </c>
      <c r="BM193" s="228" t="s">
        <v>339</v>
      </c>
    </row>
    <row r="194" s="2" customFormat="1" ht="24.15" customHeight="1">
      <c r="A194" s="35"/>
      <c r="B194" s="36"/>
      <c r="C194" s="216" t="s">
        <v>340</v>
      </c>
      <c r="D194" s="216" t="s">
        <v>134</v>
      </c>
      <c r="E194" s="217" t="s">
        <v>500</v>
      </c>
      <c r="F194" s="218" t="s">
        <v>501</v>
      </c>
      <c r="G194" s="219" t="s">
        <v>324</v>
      </c>
      <c r="H194" s="241"/>
      <c r="I194" s="221"/>
      <c r="J194" s="222">
        <f>ROUND(I194*H194,2)</f>
        <v>0</v>
      </c>
      <c r="K194" s="223"/>
      <c r="L194" s="41"/>
      <c r="M194" s="224" t="s">
        <v>1</v>
      </c>
      <c r="N194" s="225" t="s">
        <v>38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163</v>
      </c>
      <c r="AT194" s="228" t="s">
        <v>134</v>
      </c>
      <c r="AU194" s="228" t="s">
        <v>83</v>
      </c>
      <c r="AY194" s="14" t="s">
        <v>132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81</v>
      </c>
      <c r="BK194" s="229">
        <f>ROUND(I194*H194,2)</f>
        <v>0</v>
      </c>
      <c r="BL194" s="14" t="s">
        <v>163</v>
      </c>
      <c r="BM194" s="228" t="s">
        <v>343</v>
      </c>
    </row>
    <row r="195" s="12" customFormat="1" ht="22.8" customHeight="1">
      <c r="A195" s="12"/>
      <c r="B195" s="200"/>
      <c r="C195" s="201"/>
      <c r="D195" s="202" t="s">
        <v>72</v>
      </c>
      <c r="E195" s="214" t="s">
        <v>502</v>
      </c>
      <c r="F195" s="214" t="s">
        <v>503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SUM(P196:P205)</f>
        <v>0</v>
      </c>
      <c r="Q195" s="208"/>
      <c r="R195" s="209">
        <f>SUM(R196:R205)</f>
        <v>0</v>
      </c>
      <c r="S195" s="208"/>
      <c r="T195" s="210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72</v>
      </c>
      <c r="AU195" s="212" t="s">
        <v>81</v>
      </c>
      <c r="AY195" s="211" t="s">
        <v>132</v>
      </c>
      <c r="BK195" s="213">
        <f>SUM(BK196:BK205)</f>
        <v>0</v>
      </c>
    </row>
    <row r="196" s="2" customFormat="1" ht="16.5" customHeight="1">
      <c r="A196" s="35"/>
      <c r="B196" s="36"/>
      <c r="C196" s="216" t="s">
        <v>235</v>
      </c>
      <c r="D196" s="216" t="s">
        <v>134</v>
      </c>
      <c r="E196" s="217" t="s">
        <v>504</v>
      </c>
      <c r="F196" s="218" t="s">
        <v>505</v>
      </c>
      <c r="G196" s="219" t="s">
        <v>137</v>
      </c>
      <c r="H196" s="220">
        <v>18.5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38</v>
      </c>
      <c r="O196" s="88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163</v>
      </c>
      <c r="AT196" s="228" t="s">
        <v>134</v>
      </c>
      <c r="AU196" s="228" t="s">
        <v>83</v>
      </c>
      <c r="AY196" s="14" t="s">
        <v>132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81</v>
      </c>
      <c r="BK196" s="229">
        <f>ROUND(I196*H196,2)</f>
        <v>0</v>
      </c>
      <c r="BL196" s="14" t="s">
        <v>163</v>
      </c>
      <c r="BM196" s="228" t="s">
        <v>346</v>
      </c>
    </row>
    <row r="197" s="2" customFormat="1" ht="16.5" customHeight="1">
      <c r="A197" s="35"/>
      <c r="B197" s="36"/>
      <c r="C197" s="216" t="s">
        <v>347</v>
      </c>
      <c r="D197" s="216" t="s">
        <v>134</v>
      </c>
      <c r="E197" s="217" t="s">
        <v>506</v>
      </c>
      <c r="F197" s="218" t="s">
        <v>507</v>
      </c>
      <c r="G197" s="219" t="s">
        <v>137</v>
      </c>
      <c r="H197" s="220">
        <v>18.5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38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163</v>
      </c>
      <c r="AT197" s="228" t="s">
        <v>134</v>
      </c>
      <c r="AU197" s="228" t="s">
        <v>83</v>
      </c>
      <c r="AY197" s="14" t="s">
        <v>132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81</v>
      </c>
      <c r="BK197" s="229">
        <f>ROUND(I197*H197,2)</f>
        <v>0</v>
      </c>
      <c r="BL197" s="14" t="s">
        <v>163</v>
      </c>
      <c r="BM197" s="228" t="s">
        <v>350</v>
      </c>
    </row>
    <row r="198" s="2" customFormat="1" ht="24.15" customHeight="1">
      <c r="A198" s="35"/>
      <c r="B198" s="36"/>
      <c r="C198" s="216" t="s">
        <v>240</v>
      </c>
      <c r="D198" s="216" t="s">
        <v>134</v>
      </c>
      <c r="E198" s="217" t="s">
        <v>508</v>
      </c>
      <c r="F198" s="218" t="s">
        <v>509</v>
      </c>
      <c r="G198" s="219" t="s">
        <v>137</v>
      </c>
      <c r="H198" s="220">
        <v>8</v>
      </c>
      <c r="I198" s="221"/>
      <c r="J198" s="222">
        <f>ROUND(I198*H198,2)</f>
        <v>0</v>
      </c>
      <c r="K198" s="223"/>
      <c r="L198" s="41"/>
      <c r="M198" s="224" t="s">
        <v>1</v>
      </c>
      <c r="N198" s="225" t="s">
        <v>38</v>
      </c>
      <c r="O198" s="88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163</v>
      </c>
      <c r="AT198" s="228" t="s">
        <v>134</v>
      </c>
      <c r="AU198" s="228" t="s">
        <v>83</v>
      </c>
      <c r="AY198" s="14" t="s">
        <v>132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81</v>
      </c>
      <c r="BK198" s="229">
        <f>ROUND(I198*H198,2)</f>
        <v>0</v>
      </c>
      <c r="BL198" s="14" t="s">
        <v>163</v>
      </c>
      <c r="BM198" s="228" t="s">
        <v>356</v>
      </c>
    </row>
    <row r="199" s="2" customFormat="1" ht="16.5" customHeight="1">
      <c r="A199" s="35"/>
      <c r="B199" s="36"/>
      <c r="C199" s="216" t="s">
        <v>361</v>
      </c>
      <c r="D199" s="216" t="s">
        <v>134</v>
      </c>
      <c r="E199" s="217" t="s">
        <v>510</v>
      </c>
      <c r="F199" s="218" t="s">
        <v>511</v>
      </c>
      <c r="G199" s="219" t="s">
        <v>137</v>
      </c>
      <c r="H199" s="220">
        <v>18.5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38</v>
      </c>
      <c r="O199" s="88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163</v>
      </c>
      <c r="AT199" s="228" t="s">
        <v>134</v>
      </c>
      <c r="AU199" s="228" t="s">
        <v>83</v>
      </c>
      <c r="AY199" s="14" t="s">
        <v>132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81</v>
      </c>
      <c r="BK199" s="229">
        <f>ROUND(I199*H199,2)</f>
        <v>0</v>
      </c>
      <c r="BL199" s="14" t="s">
        <v>163</v>
      </c>
      <c r="BM199" s="228" t="s">
        <v>364</v>
      </c>
    </row>
    <row r="200" s="2" customFormat="1" ht="24.15" customHeight="1">
      <c r="A200" s="35"/>
      <c r="B200" s="36"/>
      <c r="C200" s="216" t="s">
        <v>244</v>
      </c>
      <c r="D200" s="216" t="s">
        <v>134</v>
      </c>
      <c r="E200" s="217" t="s">
        <v>512</v>
      </c>
      <c r="F200" s="218" t="s">
        <v>513</v>
      </c>
      <c r="G200" s="219" t="s">
        <v>137</v>
      </c>
      <c r="H200" s="220">
        <v>37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38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163</v>
      </c>
      <c r="AT200" s="228" t="s">
        <v>134</v>
      </c>
      <c r="AU200" s="228" t="s">
        <v>83</v>
      </c>
      <c r="AY200" s="14" t="s">
        <v>132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81</v>
      </c>
      <c r="BK200" s="229">
        <f>ROUND(I200*H200,2)</f>
        <v>0</v>
      </c>
      <c r="BL200" s="14" t="s">
        <v>163</v>
      </c>
      <c r="BM200" s="228" t="s">
        <v>369</v>
      </c>
    </row>
    <row r="201" s="2" customFormat="1" ht="33" customHeight="1">
      <c r="A201" s="35"/>
      <c r="B201" s="36"/>
      <c r="C201" s="216" t="s">
        <v>370</v>
      </c>
      <c r="D201" s="216" t="s">
        <v>134</v>
      </c>
      <c r="E201" s="217" t="s">
        <v>514</v>
      </c>
      <c r="F201" s="218" t="s">
        <v>515</v>
      </c>
      <c r="G201" s="219" t="s">
        <v>137</v>
      </c>
      <c r="H201" s="220">
        <v>18.5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38</v>
      </c>
      <c r="O201" s="88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163</v>
      </c>
      <c r="AT201" s="228" t="s">
        <v>134</v>
      </c>
      <c r="AU201" s="228" t="s">
        <v>83</v>
      </c>
      <c r="AY201" s="14" t="s">
        <v>132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81</v>
      </c>
      <c r="BK201" s="229">
        <f>ROUND(I201*H201,2)</f>
        <v>0</v>
      </c>
      <c r="BL201" s="14" t="s">
        <v>163</v>
      </c>
      <c r="BM201" s="228" t="s">
        <v>373</v>
      </c>
    </row>
    <row r="202" s="2" customFormat="1" ht="24.15" customHeight="1">
      <c r="A202" s="35"/>
      <c r="B202" s="36"/>
      <c r="C202" s="230" t="s">
        <v>248</v>
      </c>
      <c r="D202" s="230" t="s">
        <v>187</v>
      </c>
      <c r="E202" s="231" t="s">
        <v>516</v>
      </c>
      <c r="F202" s="232" t="s">
        <v>517</v>
      </c>
      <c r="G202" s="233" t="s">
        <v>137</v>
      </c>
      <c r="H202" s="234">
        <v>18.5</v>
      </c>
      <c r="I202" s="235"/>
      <c r="J202" s="236">
        <f>ROUND(I202*H202,2)</f>
        <v>0</v>
      </c>
      <c r="K202" s="237"/>
      <c r="L202" s="238"/>
      <c r="M202" s="239" t="s">
        <v>1</v>
      </c>
      <c r="N202" s="240" t="s">
        <v>38</v>
      </c>
      <c r="O202" s="88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193</v>
      </c>
      <c r="AT202" s="228" t="s">
        <v>187</v>
      </c>
      <c r="AU202" s="228" t="s">
        <v>83</v>
      </c>
      <c r="AY202" s="14" t="s">
        <v>132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81</v>
      </c>
      <c r="BK202" s="229">
        <f>ROUND(I202*H202,2)</f>
        <v>0</v>
      </c>
      <c r="BL202" s="14" t="s">
        <v>163</v>
      </c>
      <c r="BM202" s="228" t="s">
        <v>377</v>
      </c>
    </row>
    <row r="203" s="2" customFormat="1" ht="21.75" customHeight="1">
      <c r="A203" s="35"/>
      <c r="B203" s="36"/>
      <c r="C203" s="216" t="s">
        <v>380</v>
      </c>
      <c r="D203" s="216" t="s">
        <v>134</v>
      </c>
      <c r="E203" s="217" t="s">
        <v>518</v>
      </c>
      <c r="F203" s="218" t="s">
        <v>519</v>
      </c>
      <c r="G203" s="219" t="s">
        <v>148</v>
      </c>
      <c r="H203" s="220">
        <v>10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38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163</v>
      </c>
      <c r="AT203" s="228" t="s">
        <v>134</v>
      </c>
      <c r="AU203" s="228" t="s">
        <v>83</v>
      </c>
      <c r="AY203" s="14" t="s">
        <v>132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81</v>
      </c>
      <c r="BK203" s="229">
        <f>ROUND(I203*H203,2)</f>
        <v>0</v>
      </c>
      <c r="BL203" s="14" t="s">
        <v>163</v>
      </c>
      <c r="BM203" s="228" t="s">
        <v>384</v>
      </c>
    </row>
    <row r="204" s="2" customFormat="1" ht="24.15" customHeight="1">
      <c r="A204" s="35"/>
      <c r="B204" s="36"/>
      <c r="C204" s="216" t="s">
        <v>252</v>
      </c>
      <c r="D204" s="216" t="s">
        <v>134</v>
      </c>
      <c r="E204" s="217" t="s">
        <v>520</v>
      </c>
      <c r="F204" s="218" t="s">
        <v>521</v>
      </c>
      <c r="G204" s="219" t="s">
        <v>137</v>
      </c>
      <c r="H204" s="220">
        <v>18.5</v>
      </c>
      <c r="I204" s="221"/>
      <c r="J204" s="222">
        <f>ROUND(I204*H204,2)</f>
        <v>0</v>
      </c>
      <c r="K204" s="223"/>
      <c r="L204" s="41"/>
      <c r="M204" s="224" t="s">
        <v>1</v>
      </c>
      <c r="N204" s="225" t="s">
        <v>38</v>
      </c>
      <c r="O204" s="88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163</v>
      </c>
      <c r="AT204" s="228" t="s">
        <v>134</v>
      </c>
      <c r="AU204" s="228" t="s">
        <v>83</v>
      </c>
      <c r="AY204" s="14" t="s">
        <v>132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81</v>
      </c>
      <c r="BK204" s="229">
        <f>ROUND(I204*H204,2)</f>
        <v>0</v>
      </c>
      <c r="BL204" s="14" t="s">
        <v>163</v>
      </c>
      <c r="BM204" s="228" t="s">
        <v>389</v>
      </c>
    </row>
    <row r="205" s="2" customFormat="1" ht="24.15" customHeight="1">
      <c r="A205" s="35"/>
      <c r="B205" s="36"/>
      <c r="C205" s="216" t="s">
        <v>390</v>
      </c>
      <c r="D205" s="216" t="s">
        <v>134</v>
      </c>
      <c r="E205" s="217" t="s">
        <v>522</v>
      </c>
      <c r="F205" s="218" t="s">
        <v>523</v>
      </c>
      <c r="G205" s="219" t="s">
        <v>324</v>
      </c>
      <c r="H205" s="241"/>
      <c r="I205" s="221"/>
      <c r="J205" s="222">
        <f>ROUND(I205*H205,2)</f>
        <v>0</v>
      </c>
      <c r="K205" s="223"/>
      <c r="L205" s="41"/>
      <c r="M205" s="224" t="s">
        <v>1</v>
      </c>
      <c r="N205" s="225" t="s">
        <v>38</v>
      </c>
      <c r="O205" s="88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163</v>
      </c>
      <c r="AT205" s="228" t="s">
        <v>134</v>
      </c>
      <c r="AU205" s="228" t="s">
        <v>83</v>
      </c>
      <c r="AY205" s="14" t="s">
        <v>132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81</v>
      </c>
      <c r="BK205" s="229">
        <f>ROUND(I205*H205,2)</f>
        <v>0</v>
      </c>
      <c r="BL205" s="14" t="s">
        <v>163</v>
      </c>
      <c r="BM205" s="228" t="s">
        <v>393</v>
      </c>
    </row>
    <row r="206" s="12" customFormat="1" ht="22.8" customHeight="1">
      <c r="A206" s="12"/>
      <c r="B206" s="200"/>
      <c r="C206" s="201"/>
      <c r="D206" s="202" t="s">
        <v>72</v>
      </c>
      <c r="E206" s="214" t="s">
        <v>524</v>
      </c>
      <c r="F206" s="214" t="s">
        <v>525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SUM(P207:P216)</f>
        <v>0</v>
      </c>
      <c r="Q206" s="208"/>
      <c r="R206" s="209">
        <f>SUM(R207:R216)</f>
        <v>0</v>
      </c>
      <c r="S206" s="208"/>
      <c r="T206" s="210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72</v>
      </c>
      <c r="AU206" s="212" t="s">
        <v>81</v>
      </c>
      <c r="AY206" s="211" t="s">
        <v>132</v>
      </c>
      <c r="BK206" s="213">
        <f>SUM(BK207:BK216)</f>
        <v>0</v>
      </c>
    </row>
    <row r="207" s="2" customFormat="1" ht="24.15" customHeight="1">
      <c r="A207" s="35"/>
      <c r="B207" s="36"/>
      <c r="C207" s="216" t="s">
        <v>255</v>
      </c>
      <c r="D207" s="216" t="s">
        <v>134</v>
      </c>
      <c r="E207" s="217" t="s">
        <v>526</v>
      </c>
      <c r="F207" s="218" t="s">
        <v>527</v>
      </c>
      <c r="G207" s="219" t="s">
        <v>137</v>
      </c>
      <c r="H207" s="220">
        <v>258.97000000000003</v>
      </c>
      <c r="I207" s="221"/>
      <c r="J207" s="222">
        <f>ROUND(I207*H207,2)</f>
        <v>0</v>
      </c>
      <c r="K207" s="223"/>
      <c r="L207" s="41"/>
      <c r="M207" s="224" t="s">
        <v>1</v>
      </c>
      <c r="N207" s="225" t="s">
        <v>38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163</v>
      </c>
      <c r="AT207" s="228" t="s">
        <v>134</v>
      </c>
      <c r="AU207" s="228" t="s">
        <v>83</v>
      </c>
      <c r="AY207" s="14" t="s">
        <v>132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81</v>
      </c>
      <c r="BK207" s="229">
        <f>ROUND(I207*H207,2)</f>
        <v>0</v>
      </c>
      <c r="BL207" s="14" t="s">
        <v>163</v>
      </c>
      <c r="BM207" s="228" t="s">
        <v>528</v>
      </c>
    </row>
    <row r="208" s="2" customFormat="1" ht="24.15" customHeight="1">
      <c r="A208" s="35"/>
      <c r="B208" s="36"/>
      <c r="C208" s="216" t="s">
        <v>529</v>
      </c>
      <c r="D208" s="216" t="s">
        <v>134</v>
      </c>
      <c r="E208" s="217" t="s">
        <v>530</v>
      </c>
      <c r="F208" s="218" t="s">
        <v>531</v>
      </c>
      <c r="G208" s="219" t="s">
        <v>137</v>
      </c>
      <c r="H208" s="220">
        <v>24.899999999999999</v>
      </c>
      <c r="I208" s="221"/>
      <c r="J208" s="222">
        <f>ROUND(I208*H208,2)</f>
        <v>0</v>
      </c>
      <c r="K208" s="223"/>
      <c r="L208" s="41"/>
      <c r="M208" s="224" t="s">
        <v>1</v>
      </c>
      <c r="N208" s="225" t="s">
        <v>38</v>
      </c>
      <c r="O208" s="88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163</v>
      </c>
      <c r="AT208" s="228" t="s">
        <v>134</v>
      </c>
      <c r="AU208" s="228" t="s">
        <v>83</v>
      </c>
      <c r="AY208" s="14" t="s">
        <v>132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81</v>
      </c>
      <c r="BK208" s="229">
        <f>ROUND(I208*H208,2)</f>
        <v>0</v>
      </c>
      <c r="BL208" s="14" t="s">
        <v>163</v>
      </c>
      <c r="BM208" s="228" t="s">
        <v>532</v>
      </c>
    </row>
    <row r="209" s="2" customFormat="1" ht="24.15" customHeight="1">
      <c r="A209" s="35"/>
      <c r="B209" s="36"/>
      <c r="C209" s="216" t="s">
        <v>260</v>
      </c>
      <c r="D209" s="216" t="s">
        <v>134</v>
      </c>
      <c r="E209" s="217" t="s">
        <v>533</v>
      </c>
      <c r="F209" s="218" t="s">
        <v>534</v>
      </c>
      <c r="G209" s="219" t="s">
        <v>137</v>
      </c>
      <c r="H209" s="220">
        <v>20</v>
      </c>
      <c r="I209" s="221"/>
      <c r="J209" s="222">
        <f>ROUND(I209*H209,2)</f>
        <v>0</v>
      </c>
      <c r="K209" s="223"/>
      <c r="L209" s="41"/>
      <c r="M209" s="224" t="s">
        <v>1</v>
      </c>
      <c r="N209" s="225" t="s">
        <v>38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163</v>
      </c>
      <c r="AT209" s="228" t="s">
        <v>134</v>
      </c>
      <c r="AU209" s="228" t="s">
        <v>83</v>
      </c>
      <c r="AY209" s="14" t="s">
        <v>132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81</v>
      </c>
      <c r="BK209" s="229">
        <f>ROUND(I209*H209,2)</f>
        <v>0</v>
      </c>
      <c r="BL209" s="14" t="s">
        <v>163</v>
      </c>
      <c r="BM209" s="228" t="s">
        <v>535</v>
      </c>
    </row>
    <row r="210" s="2" customFormat="1" ht="24.15" customHeight="1">
      <c r="A210" s="35"/>
      <c r="B210" s="36"/>
      <c r="C210" s="216" t="s">
        <v>536</v>
      </c>
      <c r="D210" s="216" t="s">
        <v>134</v>
      </c>
      <c r="E210" s="217" t="s">
        <v>537</v>
      </c>
      <c r="F210" s="218" t="s">
        <v>538</v>
      </c>
      <c r="G210" s="219" t="s">
        <v>148</v>
      </c>
      <c r="H210" s="220">
        <v>99.5</v>
      </c>
      <c r="I210" s="221"/>
      <c r="J210" s="222">
        <f>ROUND(I210*H210,2)</f>
        <v>0</v>
      </c>
      <c r="K210" s="223"/>
      <c r="L210" s="41"/>
      <c r="M210" s="224" t="s">
        <v>1</v>
      </c>
      <c r="N210" s="225" t="s">
        <v>38</v>
      </c>
      <c r="O210" s="88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163</v>
      </c>
      <c r="AT210" s="228" t="s">
        <v>134</v>
      </c>
      <c r="AU210" s="228" t="s">
        <v>83</v>
      </c>
      <c r="AY210" s="14" t="s">
        <v>132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81</v>
      </c>
      <c r="BK210" s="229">
        <f>ROUND(I210*H210,2)</f>
        <v>0</v>
      </c>
      <c r="BL210" s="14" t="s">
        <v>163</v>
      </c>
      <c r="BM210" s="228" t="s">
        <v>539</v>
      </c>
    </row>
    <row r="211" s="2" customFormat="1" ht="16.5" customHeight="1">
      <c r="A211" s="35"/>
      <c r="B211" s="36"/>
      <c r="C211" s="216" t="s">
        <v>263</v>
      </c>
      <c r="D211" s="216" t="s">
        <v>134</v>
      </c>
      <c r="E211" s="217" t="s">
        <v>540</v>
      </c>
      <c r="F211" s="218" t="s">
        <v>541</v>
      </c>
      <c r="G211" s="219" t="s">
        <v>137</v>
      </c>
      <c r="H211" s="220">
        <v>77.370000000000005</v>
      </c>
      <c r="I211" s="221"/>
      <c r="J211" s="222">
        <f>ROUND(I211*H211,2)</f>
        <v>0</v>
      </c>
      <c r="K211" s="223"/>
      <c r="L211" s="41"/>
      <c r="M211" s="224" t="s">
        <v>1</v>
      </c>
      <c r="N211" s="225" t="s">
        <v>38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163</v>
      </c>
      <c r="AT211" s="228" t="s">
        <v>134</v>
      </c>
      <c r="AU211" s="228" t="s">
        <v>83</v>
      </c>
      <c r="AY211" s="14" t="s">
        <v>132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81</v>
      </c>
      <c r="BK211" s="229">
        <f>ROUND(I211*H211,2)</f>
        <v>0</v>
      </c>
      <c r="BL211" s="14" t="s">
        <v>163</v>
      </c>
      <c r="BM211" s="228" t="s">
        <v>542</v>
      </c>
    </row>
    <row r="212" s="2" customFormat="1" ht="24.15" customHeight="1">
      <c r="A212" s="35"/>
      <c r="B212" s="36"/>
      <c r="C212" s="230" t="s">
        <v>543</v>
      </c>
      <c r="D212" s="230" t="s">
        <v>187</v>
      </c>
      <c r="E212" s="231" t="s">
        <v>544</v>
      </c>
      <c r="F212" s="232" t="s">
        <v>545</v>
      </c>
      <c r="G212" s="233" t="s">
        <v>247</v>
      </c>
      <c r="H212" s="234">
        <v>77.370000000000005</v>
      </c>
      <c r="I212" s="235"/>
      <c r="J212" s="236">
        <f>ROUND(I212*H212,2)</f>
        <v>0</v>
      </c>
      <c r="K212" s="237"/>
      <c r="L212" s="238"/>
      <c r="M212" s="239" t="s">
        <v>1</v>
      </c>
      <c r="N212" s="240" t="s">
        <v>38</v>
      </c>
      <c r="O212" s="88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193</v>
      </c>
      <c r="AT212" s="228" t="s">
        <v>187</v>
      </c>
      <c r="AU212" s="228" t="s">
        <v>83</v>
      </c>
      <c r="AY212" s="14" t="s">
        <v>132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81</v>
      </c>
      <c r="BK212" s="229">
        <f>ROUND(I212*H212,2)</f>
        <v>0</v>
      </c>
      <c r="BL212" s="14" t="s">
        <v>163</v>
      </c>
      <c r="BM212" s="228" t="s">
        <v>546</v>
      </c>
    </row>
    <row r="213" s="2" customFormat="1" ht="24.15" customHeight="1">
      <c r="A213" s="35"/>
      <c r="B213" s="36"/>
      <c r="C213" s="230" t="s">
        <v>267</v>
      </c>
      <c r="D213" s="230" t="s">
        <v>187</v>
      </c>
      <c r="E213" s="231" t="s">
        <v>547</v>
      </c>
      <c r="F213" s="232" t="s">
        <v>548</v>
      </c>
      <c r="G213" s="233" t="s">
        <v>148</v>
      </c>
      <c r="H213" s="234">
        <v>100</v>
      </c>
      <c r="I213" s="235"/>
      <c r="J213" s="236">
        <f>ROUND(I213*H213,2)</f>
        <v>0</v>
      </c>
      <c r="K213" s="237"/>
      <c r="L213" s="238"/>
      <c r="M213" s="239" t="s">
        <v>1</v>
      </c>
      <c r="N213" s="240" t="s">
        <v>38</v>
      </c>
      <c r="O213" s="88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193</v>
      </c>
      <c r="AT213" s="228" t="s">
        <v>187</v>
      </c>
      <c r="AU213" s="228" t="s">
        <v>83</v>
      </c>
      <c r="AY213" s="14" t="s">
        <v>132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81</v>
      </c>
      <c r="BK213" s="229">
        <f>ROUND(I213*H213,2)</f>
        <v>0</v>
      </c>
      <c r="BL213" s="14" t="s">
        <v>163</v>
      </c>
      <c r="BM213" s="228" t="s">
        <v>549</v>
      </c>
    </row>
    <row r="214" s="2" customFormat="1" ht="24.15" customHeight="1">
      <c r="A214" s="35"/>
      <c r="B214" s="36"/>
      <c r="C214" s="230" t="s">
        <v>550</v>
      </c>
      <c r="D214" s="230" t="s">
        <v>187</v>
      </c>
      <c r="E214" s="231" t="s">
        <v>551</v>
      </c>
      <c r="F214" s="232" t="s">
        <v>552</v>
      </c>
      <c r="G214" s="233" t="s">
        <v>148</v>
      </c>
      <c r="H214" s="234">
        <v>25</v>
      </c>
      <c r="I214" s="235"/>
      <c r="J214" s="236">
        <f>ROUND(I214*H214,2)</f>
        <v>0</v>
      </c>
      <c r="K214" s="237"/>
      <c r="L214" s="238"/>
      <c r="M214" s="239" t="s">
        <v>1</v>
      </c>
      <c r="N214" s="240" t="s">
        <v>38</v>
      </c>
      <c r="O214" s="88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193</v>
      </c>
      <c r="AT214" s="228" t="s">
        <v>187</v>
      </c>
      <c r="AU214" s="228" t="s">
        <v>83</v>
      </c>
      <c r="AY214" s="14" t="s">
        <v>132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81</v>
      </c>
      <c r="BK214" s="229">
        <f>ROUND(I214*H214,2)</f>
        <v>0</v>
      </c>
      <c r="BL214" s="14" t="s">
        <v>163</v>
      </c>
      <c r="BM214" s="228" t="s">
        <v>553</v>
      </c>
    </row>
    <row r="215" s="2" customFormat="1" ht="24.15" customHeight="1">
      <c r="A215" s="35"/>
      <c r="B215" s="36"/>
      <c r="C215" s="216" t="s">
        <v>270</v>
      </c>
      <c r="D215" s="216" t="s">
        <v>134</v>
      </c>
      <c r="E215" s="217" t="s">
        <v>554</v>
      </c>
      <c r="F215" s="218" t="s">
        <v>555</v>
      </c>
      <c r="G215" s="219" t="s">
        <v>137</v>
      </c>
      <c r="H215" s="220">
        <v>258.97000000000003</v>
      </c>
      <c r="I215" s="221"/>
      <c r="J215" s="222">
        <f>ROUND(I215*H215,2)</f>
        <v>0</v>
      </c>
      <c r="K215" s="223"/>
      <c r="L215" s="41"/>
      <c r="M215" s="224" t="s">
        <v>1</v>
      </c>
      <c r="N215" s="225" t="s">
        <v>38</v>
      </c>
      <c r="O215" s="88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163</v>
      </c>
      <c r="AT215" s="228" t="s">
        <v>134</v>
      </c>
      <c r="AU215" s="228" t="s">
        <v>83</v>
      </c>
      <c r="AY215" s="14" t="s">
        <v>132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81</v>
      </c>
      <c r="BK215" s="229">
        <f>ROUND(I215*H215,2)</f>
        <v>0</v>
      </c>
      <c r="BL215" s="14" t="s">
        <v>163</v>
      </c>
      <c r="BM215" s="228" t="s">
        <v>556</v>
      </c>
    </row>
    <row r="216" s="2" customFormat="1" ht="24.15" customHeight="1">
      <c r="A216" s="35"/>
      <c r="B216" s="36"/>
      <c r="C216" s="216" t="s">
        <v>557</v>
      </c>
      <c r="D216" s="216" t="s">
        <v>134</v>
      </c>
      <c r="E216" s="217" t="s">
        <v>558</v>
      </c>
      <c r="F216" s="218" t="s">
        <v>559</v>
      </c>
      <c r="G216" s="219" t="s">
        <v>137</v>
      </c>
      <c r="H216" s="220">
        <v>24.899999999999999</v>
      </c>
      <c r="I216" s="221"/>
      <c r="J216" s="222">
        <f>ROUND(I216*H216,2)</f>
        <v>0</v>
      </c>
      <c r="K216" s="223"/>
      <c r="L216" s="41"/>
      <c r="M216" s="224" t="s">
        <v>1</v>
      </c>
      <c r="N216" s="225" t="s">
        <v>38</v>
      </c>
      <c r="O216" s="88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163</v>
      </c>
      <c r="AT216" s="228" t="s">
        <v>134</v>
      </c>
      <c r="AU216" s="228" t="s">
        <v>83</v>
      </c>
      <c r="AY216" s="14" t="s">
        <v>132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81</v>
      </c>
      <c r="BK216" s="229">
        <f>ROUND(I216*H216,2)</f>
        <v>0</v>
      </c>
      <c r="BL216" s="14" t="s">
        <v>163</v>
      </c>
      <c r="BM216" s="228" t="s">
        <v>560</v>
      </c>
    </row>
    <row r="217" s="12" customFormat="1" ht="25.92" customHeight="1">
      <c r="A217" s="12"/>
      <c r="B217" s="200"/>
      <c r="C217" s="201"/>
      <c r="D217" s="202" t="s">
        <v>72</v>
      </c>
      <c r="E217" s="203" t="s">
        <v>357</v>
      </c>
      <c r="F217" s="203" t="s">
        <v>358</v>
      </c>
      <c r="G217" s="201"/>
      <c r="H217" s="201"/>
      <c r="I217" s="204"/>
      <c r="J217" s="205">
        <f>BK217</f>
        <v>0</v>
      </c>
      <c r="K217" s="201"/>
      <c r="L217" s="206"/>
      <c r="M217" s="207"/>
      <c r="N217" s="208"/>
      <c r="O217" s="208"/>
      <c r="P217" s="209">
        <f>P218+P222</f>
        <v>0</v>
      </c>
      <c r="Q217" s="208"/>
      <c r="R217" s="209">
        <f>R218+R222</f>
        <v>0</v>
      </c>
      <c r="S217" s="208"/>
      <c r="T217" s="210">
        <f>T218+T222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150</v>
      </c>
      <c r="AT217" s="212" t="s">
        <v>72</v>
      </c>
      <c r="AU217" s="212" t="s">
        <v>73</v>
      </c>
      <c r="AY217" s="211" t="s">
        <v>132</v>
      </c>
      <c r="BK217" s="213">
        <f>BK218+BK222</f>
        <v>0</v>
      </c>
    </row>
    <row r="218" s="12" customFormat="1" ht="22.8" customHeight="1">
      <c r="A218" s="12"/>
      <c r="B218" s="200"/>
      <c r="C218" s="201"/>
      <c r="D218" s="202" t="s">
        <v>72</v>
      </c>
      <c r="E218" s="214" t="s">
        <v>365</v>
      </c>
      <c r="F218" s="214" t="s">
        <v>366</v>
      </c>
      <c r="G218" s="201"/>
      <c r="H218" s="201"/>
      <c r="I218" s="204"/>
      <c r="J218" s="215">
        <f>BK218</f>
        <v>0</v>
      </c>
      <c r="K218" s="201"/>
      <c r="L218" s="206"/>
      <c r="M218" s="207"/>
      <c r="N218" s="208"/>
      <c r="O218" s="208"/>
      <c r="P218" s="209">
        <f>SUM(P219:P221)</f>
        <v>0</v>
      </c>
      <c r="Q218" s="208"/>
      <c r="R218" s="209">
        <f>SUM(R219:R221)</f>
        <v>0</v>
      </c>
      <c r="S218" s="208"/>
      <c r="T218" s="210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1" t="s">
        <v>150</v>
      </c>
      <c r="AT218" s="212" t="s">
        <v>72</v>
      </c>
      <c r="AU218" s="212" t="s">
        <v>81</v>
      </c>
      <c r="AY218" s="211" t="s">
        <v>132</v>
      </c>
      <c r="BK218" s="213">
        <f>SUM(BK219:BK221)</f>
        <v>0</v>
      </c>
    </row>
    <row r="219" s="2" customFormat="1" ht="16.5" customHeight="1">
      <c r="A219" s="35"/>
      <c r="B219" s="36"/>
      <c r="C219" s="216" t="s">
        <v>276</v>
      </c>
      <c r="D219" s="216" t="s">
        <v>134</v>
      </c>
      <c r="E219" s="217" t="s">
        <v>367</v>
      </c>
      <c r="F219" s="218" t="s">
        <v>368</v>
      </c>
      <c r="G219" s="219" t="s">
        <v>148</v>
      </c>
      <c r="H219" s="220">
        <v>80</v>
      </c>
      <c r="I219" s="221"/>
      <c r="J219" s="222">
        <f>ROUND(I219*H219,2)</f>
        <v>0</v>
      </c>
      <c r="K219" s="223"/>
      <c r="L219" s="41"/>
      <c r="M219" s="224" t="s">
        <v>1</v>
      </c>
      <c r="N219" s="225" t="s">
        <v>38</v>
      </c>
      <c r="O219" s="88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138</v>
      </c>
      <c r="AT219" s="228" t="s">
        <v>134</v>
      </c>
      <c r="AU219" s="228" t="s">
        <v>83</v>
      </c>
      <c r="AY219" s="14" t="s">
        <v>132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81</v>
      </c>
      <c r="BK219" s="229">
        <f>ROUND(I219*H219,2)</f>
        <v>0</v>
      </c>
      <c r="BL219" s="14" t="s">
        <v>138</v>
      </c>
      <c r="BM219" s="228" t="s">
        <v>561</v>
      </c>
    </row>
    <row r="220" s="2" customFormat="1" ht="16.5" customHeight="1">
      <c r="A220" s="35"/>
      <c r="B220" s="36"/>
      <c r="C220" s="216" t="s">
        <v>562</v>
      </c>
      <c r="D220" s="216" t="s">
        <v>134</v>
      </c>
      <c r="E220" s="217" t="s">
        <v>371</v>
      </c>
      <c r="F220" s="218" t="s">
        <v>372</v>
      </c>
      <c r="G220" s="219" t="s">
        <v>137</v>
      </c>
      <c r="H220" s="220">
        <v>70</v>
      </c>
      <c r="I220" s="221"/>
      <c r="J220" s="222">
        <f>ROUND(I220*H220,2)</f>
        <v>0</v>
      </c>
      <c r="K220" s="223"/>
      <c r="L220" s="41"/>
      <c r="M220" s="224" t="s">
        <v>1</v>
      </c>
      <c r="N220" s="225" t="s">
        <v>38</v>
      </c>
      <c r="O220" s="88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138</v>
      </c>
      <c r="AT220" s="228" t="s">
        <v>134</v>
      </c>
      <c r="AU220" s="228" t="s">
        <v>83</v>
      </c>
      <c r="AY220" s="14" t="s">
        <v>132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81</v>
      </c>
      <c r="BK220" s="229">
        <f>ROUND(I220*H220,2)</f>
        <v>0</v>
      </c>
      <c r="BL220" s="14" t="s">
        <v>138</v>
      </c>
      <c r="BM220" s="228" t="s">
        <v>563</v>
      </c>
    </row>
    <row r="221" s="2" customFormat="1" ht="16.5" customHeight="1">
      <c r="A221" s="35"/>
      <c r="B221" s="36"/>
      <c r="C221" s="216" t="s">
        <v>279</v>
      </c>
      <c r="D221" s="216" t="s">
        <v>134</v>
      </c>
      <c r="E221" s="217" t="s">
        <v>374</v>
      </c>
      <c r="F221" s="218" t="s">
        <v>375</v>
      </c>
      <c r="G221" s="219" t="s">
        <v>376</v>
      </c>
      <c r="H221" s="220">
        <v>1</v>
      </c>
      <c r="I221" s="221"/>
      <c r="J221" s="222">
        <f>ROUND(I221*H221,2)</f>
        <v>0</v>
      </c>
      <c r="K221" s="223"/>
      <c r="L221" s="41"/>
      <c r="M221" s="224" t="s">
        <v>1</v>
      </c>
      <c r="N221" s="225" t="s">
        <v>38</v>
      </c>
      <c r="O221" s="88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138</v>
      </c>
      <c r="AT221" s="228" t="s">
        <v>134</v>
      </c>
      <c r="AU221" s="228" t="s">
        <v>83</v>
      </c>
      <c r="AY221" s="14" t="s">
        <v>132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81</v>
      </c>
      <c r="BK221" s="229">
        <f>ROUND(I221*H221,2)</f>
        <v>0</v>
      </c>
      <c r="BL221" s="14" t="s">
        <v>138</v>
      </c>
      <c r="BM221" s="228" t="s">
        <v>564</v>
      </c>
    </row>
    <row r="222" s="12" customFormat="1" ht="22.8" customHeight="1">
      <c r="A222" s="12"/>
      <c r="B222" s="200"/>
      <c r="C222" s="201"/>
      <c r="D222" s="202" t="s">
        <v>72</v>
      </c>
      <c r="E222" s="214" t="s">
        <v>385</v>
      </c>
      <c r="F222" s="214" t="s">
        <v>386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150</v>
      </c>
      <c r="AT222" s="212" t="s">
        <v>72</v>
      </c>
      <c r="AU222" s="212" t="s">
        <v>81</v>
      </c>
      <c r="AY222" s="211" t="s">
        <v>132</v>
      </c>
      <c r="BK222" s="213">
        <f>SUM(BK223:BK224)</f>
        <v>0</v>
      </c>
    </row>
    <row r="223" s="2" customFormat="1" ht="21.75" customHeight="1">
      <c r="A223" s="35"/>
      <c r="B223" s="36"/>
      <c r="C223" s="216" t="s">
        <v>565</v>
      </c>
      <c r="D223" s="216" t="s">
        <v>134</v>
      </c>
      <c r="E223" s="217" t="s">
        <v>387</v>
      </c>
      <c r="F223" s="218" t="s">
        <v>388</v>
      </c>
      <c r="G223" s="219" t="s">
        <v>383</v>
      </c>
      <c r="H223" s="220">
        <v>1</v>
      </c>
      <c r="I223" s="221"/>
      <c r="J223" s="222">
        <f>ROUND(I223*H223,2)</f>
        <v>0</v>
      </c>
      <c r="K223" s="223"/>
      <c r="L223" s="41"/>
      <c r="M223" s="224" t="s">
        <v>1</v>
      </c>
      <c r="N223" s="225" t="s">
        <v>38</v>
      </c>
      <c r="O223" s="88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138</v>
      </c>
      <c r="AT223" s="228" t="s">
        <v>134</v>
      </c>
      <c r="AU223" s="228" t="s">
        <v>83</v>
      </c>
      <c r="AY223" s="14" t="s">
        <v>132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81</v>
      </c>
      <c r="BK223" s="229">
        <f>ROUND(I223*H223,2)</f>
        <v>0</v>
      </c>
      <c r="BL223" s="14" t="s">
        <v>138</v>
      </c>
      <c r="BM223" s="228" t="s">
        <v>566</v>
      </c>
    </row>
    <row r="224" s="2" customFormat="1" ht="16.5" customHeight="1">
      <c r="A224" s="35"/>
      <c r="B224" s="36"/>
      <c r="C224" s="216" t="s">
        <v>283</v>
      </c>
      <c r="D224" s="216" t="s">
        <v>134</v>
      </c>
      <c r="E224" s="217" t="s">
        <v>391</v>
      </c>
      <c r="F224" s="218" t="s">
        <v>392</v>
      </c>
      <c r="G224" s="219" t="s">
        <v>383</v>
      </c>
      <c r="H224" s="220">
        <v>1</v>
      </c>
      <c r="I224" s="221"/>
      <c r="J224" s="222">
        <f>ROUND(I224*H224,2)</f>
        <v>0</v>
      </c>
      <c r="K224" s="223"/>
      <c r="L224" s="41"/>
      <c r="M224" s="242" t="s">
        <v>1</v>
      </c>
      <c r="N224" s="243" t="s">
        <v>38</v>
      </c>
      <c r="O224" s="244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138</v>
      </c>
      <c r="AT224" s="228" t="s">
        <v>134</v>
      </c>
      <c r="AU224" s="228" t="s">
        <v>83</v>
      </c>
      <c r="AY224" s="14" t="s">
        <v>132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81</v>
      </c>
      <c r="BK224" s="229">
        <f>ROUND(I224*H224,2)</f>
        <v>0</v>
      </c>
      <c r="BL224" s="14" t="s">
        <v>138</v>
      </c>
      <c r="BM224" s="228" t="s">
        <v>567</v>
      </c>
    </row>
    <row r="225" s="2" customFormat="1" ht="6.96" customHeight="1">
      <c r="A225" s="35"/>
      <c r="B225" s="63"/>
      <c r="C225" s="64"/>
      <c r="D225" s="64"/>
      <c r="E225" s="64"/>
      <c r="F225" s="64"/>
      <c r="G225" s="64"/>
      <c r="H225" s="64"/>
      <c r="I225" s="64"/>
      <c r="J225" s="64"/>
      <c r="K225" s="64"/>
      <c r="L225" s="41"/>
      <c r="M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</row>
  </sheetData>
  <sheetProtection sheet="1" autoFilter="0" formatColumns="0" formatRows="0" objects="1" scenarios="1" spinCount="100000" saltValue="KJ3vz41DEX28PQLyxL5bODe5xniG9mrM1jNvdLleS6CZRcCpjHI/EfQX2i+GiMFk2buvMd3VkQsPZpYE9h7G9g==" hashValue="TGSf3Bk7vpBB4fF2c3WK735VaZ+3wFOYALYO8VWSSzmavAuUC5kCaJ+U7LYow3bdIAdV4X5GQfoZFy4I/GCRzw==" algorithmName="SHA-512" password="CC35"/>
  <autoFilter ref="C130:K224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LAPTOP-LGQTA2RV\Jaroslav</dc:creator>
  <cp:lastModifiedBy>LAPTOP-LGQTA2RV\Jaroslav</cp:lastModifiedBy>
  <dcterms:created xsi:type="dcterms:W3CDTF">2023-05-03T12:39:40Z</dcterms:created>
  <dcterms:modified xsi:type="dcterms:W3CDTF">2023-05-03T12:39:46Z</dcterms:modified>
</cp:coreProperties>
</file>