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jerabkova\Desktop\Chelčického - VV\ZTI\"/>
    </mc:Choice>
  </mc:AlternateContent>
  <xr:revisionPtr revIDLastSave="0" documentId="8_{3ED64512-D497-4F5A-A352-5B0090D7064F}" xr6:coauthVersionLast="36" xr6:coauthVersionMax="36" xr10:uidLastSave="{00000000-0000-0000-0000-000000000000}"/>
  <bookViews>
    <workbookView xWindow="0" yWindow="0" windowWidth="25500" windowHeight="12195" xr2:uid="{00000000-000D-0000-FFFF-FFFF00000000}"/>
  </bookViews>
  <sheets>
    <sheet name="ZTI_ZS_Uzice" sheetId="8" r:id="rId1"/>
  </sheets>
  <definedNames>
    <definedName name="_SO16" hidden="1">{#N/A,#N/A,TRUE,"Krycí list"}</definedName>
    <definedName name="aaaaaaaa" hidden="1">{#N/A,#N/A,TRUE,"Krycí list"}</definedName>
    <definedName name="elktro_1" hidden="1">{#N/A,#N/A,TRUE,"Krycí list"}</definedName>
    <definedName name="FVCWREC" hidden="1">{#N/A,#N/A,TRUE,"Krycí list"}</definedName>
    <definedName name="mila" hidden="1">{#N/A,#N/A,TRUE,"Krycí list"}</definedName>
    <definedName name="nový" hidden="1">{#N/A,#N/A,TRUE,"Krycí list"}</definedName>
    <definedName name="_xlnm.Print_Area" localSheetId="0">ZTI_ZS_Uzice!$A$1:$G$219</definedName>
    <definedName name="rozp" hidden="1">{#N/A,#N/A,TRUE,"Krycí list"}</definedName>
    <definedName name="smaz" hidden="1">{#N/A,#N/A,TRUE,"Krycí list"}</definedName>
    <definedName name="soupis" hidden="1">{#N/A,#N/A,TRUE,"Krycí list"}</definedName>
    <definedName name="SSSSSS" hidden="1">{#N/A,#N/A,TRUE,"Krycí list"}</definedName>
    <definedName name="summary" hidden="1">{#N/A,#N/A,TRUE,"Krycí list"}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wrn.Kontrolní._.rozpočet." hidden="1">{#N/A,#N/A,TRUE,"Krycí list"}</definedName>
    <definedName name="wrn.Kontrolní._.rozpoeet." hidden="1">{#N/A,#N/A,TRUE,"Krycí list"}</definedName>
  </definedNames>
  <calcPr calcId="191029"/>
</workbook>
</file>

<file path=xl/calcChain.xml><?xml version="1.0" encoding="utf-8"?>
<calcChain xmlns="http://schemas.openxmlformats.org/spreadsheetml/2006/main">
  <c r="G198" i="8" l="1"/>
  <c r="G92" i="8" l="1"/>
  <c r="G91" i="8"/>
  <c r="E123" i="8" l="1"/>
  <c r="G123" i="8" s="1"/>
  <c r="E119" i="8"/>
  <c r="E120" i="8"/>
  <c r="E137" i="8" s="1"/>
  <c r="G137" i="8" s="1"/>
  <c r="E136" i="8"/>
  <c r="G136" i="8" s="1"/>
  <c r="E122" i="8"/>
  <c r="E139" i="8" s="1"/>
  <c r="G139" i="8" s="1"/>
  <c r="E121" i="8"/>
  <c r="E138" i="8" s="1"/>
  <c r="G138" i="8" s="1"/>
  <c r="G155" i="8"/>
  <c r="G159" i="8"/>
  <c r="G192" i="8"/>
  <c r="G191" i="8"/>
  <c r="G190" i="8"/>
  <c r="G188" i="8"/>
  <c r="G186" i="8"/>
  <c r="G185" i="8"/>
  <c r="G184" i="8"/>
  <c r="E183" i="8"/>
  <c r="G183" i="8" s="1"/>
  <c r="G182" i="8"/>
  <c r="G181" i="8"/>
  <c r="G180" i="8"/>
  <c r="G178" i="8"/>
  <c r="G177" i="8"/>
  <c r="G174" i="8"/>
  <c r="G173" i="8"/>
  <c r="G172" i="8"/>
  <c r="G171" i="8"/>
  <c r="G168" i="8"/>
  <c r="G167" i="8"/>
  <c r="G166" i="8"/>
  <c r="G165" i="8"/>
  <c r="G162" i="8"/>
  <c r="G161" i="8"/>
  <c r="G160" i="8"/>
  <c r="G158" i="8"/>
  <c r="G154" i="8"/>
  <c r="G151" i="8"/>
  <c r="G147" i="8"/>
  <c r="E145" i="8"/>
  <c r="G145" i="8" s="1"/>
  <c r="E144" i="8"/>
  <c r="G144" i="8" s="1"/>
  <c r="E143" i="8"/>
  <c r="G143" i="8" s="1"/>
  <c r="E142" i="8"/>
  <c r="G142" i="8" s="1"/>
  <c r="E135" i="8"/>
  <c r="G135" i="8" s="1"/>
  <c r="G129" i="8"/>
  <c r="G128" i="8"/>
  <c r="G127" i="8"/>
  <c r="G126" i="8"/>
  <c r="G118" i="8"/>
  <c r="G112" i="8"/>
  <c r="G111" i="8"/>
  <c r="G110" i="8"/>
  <c r="G109" i="8"/>
  <c r="G210" i="8"/>
  <c r="E140" i="8" l="1"/>
  <c r="G140" i="8" s="1"/>
  <c r="G120" i="8"/>
  <c r="G119" i="8"/>
  <c r="G122" i="8"/>
  <c r="G121" i="8"/>
  <c r="G89" i="8"/>
  <c r="G90" i="8"/>
  <c r="G86" i="8"/>
  <c r="G70" i="8"/>
  <c r="G69" i="8"/>
  <c r="G71" i="8"/>
  <c r="G72" i="8"/>
  <c r="G73" i="8"/>
  <c r="G74" i="8"/>
  <c r="G87" i="8"/>
  <c r="G88" i="8"/>
  <c r="G84" i="8"/>
  <c r="G82" i="8"/>
  <c r="G80" i="8"/>
  <c r="G79" i="8"/>
  <c r="G77" i="8"/>
  <c r="G196" i="8" l="1"/>
  <c r="G64" i="8" l="1"/>
  <c r="G65" i="8"/>
  <c r="G207" i="8" l="1"/>
  <c r="G214" i="8"/>
  <c r="G213" i="8"/>
  <c r="G212" i="8"/>
  <c r="G211" i="8"/>
  <c r="G209" i="8"/>
  <c r="G208" i="8"/>
  <c r="G194" i="8" l="1"/>
  <c r="G195" i="8"/>
  <c r="G197" i="8"/>
  <c r="G193" i="8"/>
  <c r="C50" i="8" l="1"/>
  <c r="A11" i="8"/>
  <c r="G203" i="8" l="1"/>
  <c r="G99" i="8"/>
  <c r="A53" i="8" l="1"/>
  <c r="A14" i="8" s="1"/>
  <c r="C53" i="8"/>
  <c r="C14" i="8" s="1"/>
  <c r="G53" i="8" l="1"/>
  <c r="G14" i="8" s="1"/>
  <c r="F14" i="8" s="1"/>
  <c r="G52" i="8" l="1"/>
  <c r="G216" i="8" l="1"/>
  <c r="G219" i="8" s="1"/>
  <c r="A54" i="8"/>
  <c r="A15" i="8" s="1"/>
  <c r="C54" i="8"/>
  <c r="C15" i="8" s="1"/>
  <c r="C52" i="8"/>
  <c r="C13" i="8" s="1"/>
  <c r="A52" i="8"/>
  <c r="A13" i="8" s="1"/>
  <c r="C11" i="8"/>
  <c r="G54" i="8" l="1"/>
  <c r="G56" i="8" l="1"/>
  <c r="G15" i="8"/>
  <c r="F15" i="8" s="1"/>
  <c r="G13" i="8"/>
  <c r="F13" i="8" s="1"/>
  <c r="G11" i="8" l="1"/>
  <c r="G19" i="8" s="1"/>
  <c r="F19" i="8" s="1"/>
  <c r="F11" i="8" l="1"/>
</calcChain>
</file>

<file path=xl/sharedStrings.xml><?xml version="1.0" encoding="utf-8"?>
<sst xmlns="http://schemas.openxmlformats.org/spreadsheetml/2006/main" count="319" uniqueCount="229">
  <si>
    <t>REKAPITULACE</t>
  </si>
  <si>
    <t>CELKEM</t>
  </si>
  <si>
    <t>Soupis výkonů / Leistungverzeichnis</t>
  </si>
  <si>
    <t>DIN</t>
  </si>
  <si>
    <t>POPIS</t>
  </si>
  <si>
    <t>NÁZEV SOUPISU</t>
  </si>
  <si>
    <t>SUMA</t>
  </si>
  <si>
    <t>cena/CZK</t>
  </si>
  <si>
    <t>Konečná cena /CZK/ bez DPH</t>
  </si>
  <si>
    <t>Prohlášení nabízejícího:</t>
  </si>
  <si>
    <t>Jméno společnosti:</t>
  </si>
  <si>
    <t>Zodpovědná osoba :</t>
  </si>
  <si>
    <t>Podpis:</t>
  </si>
  <si>
    <t>Datum:</t>
  </si>
  <si>
    <t>Číslo pozice/ Nr. Position</t>
  </si>
  <si>
    <t>POPIS VÝKONU/ Beschreibung der Leistungen</t>
  </si>
  <si>
    <t>Měrná jednotka/ Maβeinheit</t>
  </si>
  <si>
    <t>Množství/ Masse</t>
  </si>
  <si>
    <t>Cena/ Betrag
CZK</t>
  </si>
  <si>
    <t>Poznámka:</t>
  </si>
  <si>
    <t>a) veškeré položky na přípomoce, lešení, přesuny hmot a suti, uložení suti na skládku, dopravu, montáž, zpevněné montážní plochy, atd... jsou zahrnuty v jednotlivých jednotkových cenách</t>
  </si>
  <si>
    <t>b) součásti prací jsou veškeré zkoušky, potřebná měření, inspekce, uvedení zařízení do provozu, zaškolení obsluhy a revize</t>
  </si>
  <si>
    <t>c) součástí dodávky je zpracování veškeré dílenské dokumentace a dokumentace skutečného provedení</t>
  </si>
  <si>
    <t xml:space="preserve">e) v rozsahu prací zhotovitele jsou rovněž jakékoliv prvky, zařízení, práce a pomocné materiály, neuvedené v tomto soupisu výkonů, které jsou ale nezbytně nutné k dodání, instalaci , dokončení a provozování díla které je provedeno řádně a je plně funkční </t>
  </si>
  <si>
    <t>f) součástí dodávky jsou veškerá geodetická měření jako například vytyčení konstrukcí, kontrolní měření, zaměření skutečného stavu apod.</t>
  </si>
  <si>
    <t>g) součástí nabídkové ceny jsou i veškerá protiprašná opatření, nutná k zajištění čistoty okolních prostor</t>
  </si>
  <si>
    <t>CELKEM SOUPIS VÝKONŮ</t>
  </si>
  <si>
    <t>Zhotovitel prohlašuje, že podmínky a rozsah poptávky ( výkresové a textové části a soupisu výkonů) podrobně prostudoval, že jsou mu zcela jasné a jednoznačné a tím bere na vědomí, že na veškeré nároky, které vyplynou dodatečně, z důvodu nepochopení či  nerespektování těchto podmínek, nebude brán zřetel.</t>
  </si>
  <si>
    <t>Zpracovatel nabídky je  prověřil specifikace a výměry uvedené v soupisu výkonů  s vlastní poptávkou . V případě zjištěných rozdílů na tyto písemně upozornil v nabídce.  Následné změny výměr v průběhu realizace nebudou akceptovány.</t>
  </si>
  <si>
    <t>Jednotková cena/ Einheitpreis</t>
  </si>
  <si>
    <t>d) součástí dodávky potrubních rozvodů a kabeláží je  závěsný systém (stavebnicový nebo dle vlastního návrhu, včetně vypracování detailních výkresů) a nátěry doplňkových konstrukcí včetně označení zařízení, čerpadel, armatur, strojoven a rozváděčů</t>
  </si>
  <si>
    <t>Autor:</t>
  </si>
  <si>
    <t>1.1</t>
  </si>
  <si>
    <t>Ostatní</t>
  </si>
  <si>
    <t>Objekt:</t>
  </si>
  <si>
    <t xml:space="preserve">Jiné materiály, montáž, atd., neuvedené výše, ale které je nutné zahrnout do celkového rozsahu prací podle výkresů a praxe dodavatele. Prosím, uveďte podrobný technický popis a cenovou kalkulaci. </t>
  </si>
  <si>
    <t>kpl</t>
  </si>
  <si>
    <t>1.2</t>
  </si>
  <si>
    <t>1.3</t>
  </si>
  <si>
    <t>1.4</t>
  </si>
  <si>
    <t>REVIZE</t>
  </si>
  <si>
    <t>Profese:</t>
  </si>
  <si>
    <t>2.1</t>
  </si>
  <si>
    <t>2.2</t>
  </si>
  <si>
    <t>1.5</t>
  </si>
  <si>
    <t>1.6</t>
  </si>
  <si>
    <t>1.7</t>
  </si>
  <si>
    <t>1.8</t>
  </si>
  <si>
    <t>2.7</t>
  </si>
  <si>
    <t>Investor:</t>
  </si>
  <si>
    <t>VODOVOD</t>
  </si>
  <si>
    <t>m</t>
  </si>
  <si>
    <t>Dodávka a montáž potrubí,  včetně kolen, oblouků, odboček, přechodů, ostatních tvarovek, těsnění a spojovacího materiálu, pomocných prací a materiálu, lešení, požárních ucpávek, uzemnění dle ČSN, čištění a stavebních přípomocí. Součástí dodávky je závěsný systém (stavebnicový nebo dle vlastního návrhu, včetně vypracování detailních výkresů) a nátěry doplňkových konstrukcí včetně označení zařízení, čerpadel, armatur a strojoven.</t>
  </si>
  <si>
    <t>ks</t>
  </si>
  <si>
    <t>Manometr (0 - 1,0 MPa)</t>
  </si>
  <si>
    <t>Zařizovací předměty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</si>
  <si>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</si>
  <si>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</si>
  <si>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</si>
  <si>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</si>
  <si>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</si>
  <si>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</si>
  <si>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</si>
  <si>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</si>
  <si>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</si>
  <si>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</si>
  <si>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</si>
  <si>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</si>
  <si>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</si>
  <si>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</si>
  <si>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</si>
  <si>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</si>
  <si>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</si>
  <si>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</si>
  <si>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</si>
  <si>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</si>
  <si>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m3</t>
  </si>
  <si>
    <t>Vodorovné přemístění výkopu z hor. 1-4 na skládku dodavatele, vykládání, složení, uložení, nakládání a přemístění výkopku zpět na zásyp</t>
  </si>
  <si>
    <t>1.10</t>
  </si>
  <si>
    <t>1.11</t>
  </si>
  <si>
    <t>1.12</t>
  </si>
  <si>
    <t>1.13</t>
  </si>
  <si>
    <t>1.14</t>
  </si>
  <si>
    <t>1.15</t>
  </si>
  <si>
    <t>1.16</t>
  </si>
  <si>
    <t>1.17</t>
  </si>
  <si>
    <t>Ing. Jan Mudruňka</t>
  </si>
  <si>
    <t>Zdravotně technické instalace</t>
  </si>
  <si>
    <t>Zaškolení obsluhy</t>
  </si>
  <si>
    <t>Uvedení do provozu</t>
  </si>
  <si>
    <t>Revize mechanických částí zařízení</t>
  </si>
  <si>
    <t>Zařízení staveniště, lešení</t>
  </si>
  <si>
    <t>Energie, úklid, odpady</t>
  </si>
  <si>
    <t>Dokumentace potřebná k přejímce kolaudaci</t>
  </si>
  <si>
    <t>2.4</t>
  </si>
  <si>
    <t>2.5</t>
  </si>
  <si>
    <t>2.6</t>
  </si>
  <si>
    <t>1.18</t>
  </si>
  <si>
    <t>1.19</t>
  </si>
  <si>
    <t>1.20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</si>
  <si>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</si>
  <si>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</si>
  <si>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</si>
  <si>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</si>
  <si>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</si>
  <si>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</si>
  <si>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</si>
  <si>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</si>
  <si>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</si>
  <si>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</si>
  <si>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</si>
  <si>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</si>
  <si>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</si>
  <si>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</si>
  <si>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</si>
  <si>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</si>
  <si>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</si>
  <si>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</si>
  <si>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</si>
  <si>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</si>
  <si>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</si>
  <si>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</si>
  <si>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</si>
  <si>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</si>
  <si>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</si>
  <si>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</si>
  <si>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</si>
  <si>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STATUTÁRNÍ MĚSTO CHOMUTOV
ZBOROVSKÁ 4602, 430 28, CHOMUTOV</t>
  </si>
  <si>
    <t>PROJEKTOVÁ DOKUMENTACE NA REKONSTRUKCI OBJEKTU č.p.98 
CHELČICKÉHO, CHOMUTOV</t>
  </si>
  <si>
    <t>Zdravotně technické instalace - ZPĚTNÉ VYUŽITÍ DEŠŤOVÝCH VOD</t>
  </si>
  <si>
    <t>Zpracovatel nabídky si  prověřil specifikace a výměry uvedené v soupisu výkonů  s vlastní poptávkou . V případě zjištěných rozdílů na tyto písemně upozornil v nabídce.  Následné změny výměr v průběhu realizace nebudou akceptovány.</t>
  </si>
  <si>
    <t>KANALIZACE - pouze změny oproti PD DPS Bc. Homolky 04/2020</t>
  </si>
  <si>
    <t>Napojení přepadu automatické stanice</t>
  </si>
  <si>
    <t>Napojení filtru výtlačného potrubí automatické stanice</t>
  </si>
  <si>
    <t>Požární dotěsnění prostupů skrz požárně dělící konstrukce</t>
  </si>
  <si>
    <t>Automatická Přečerpavací stanice Wilo HiDrainlift 3-35, 400W</t>
  </si>
  <si>
    <t>Podsyp, obsyp potrubí - písek</t>
  </si>
  <si>
    <t>Zásypání výkopu včetně hutnění</t>
  </si>
  <si>
    <t>Hloubení ryhy šířka 600mm, hloubka do 1,4m</t>
  </si>
  <si>
    <t>Filtr dešťové vody AS-PURAIN PR 150, včetně redukcí</t>
  </si>
  <si>
    <t>Dodatečný vnitřní nátěr betonové nádrže krystalickým nátěrem</t>
  </si>
  <si>
    <t>Revize elektro částí zařízení</t>
  </si>
  <si>
    <t>Viz projektová dokumentace pana ve stupni DPS pana Bc. Homolky 04/2020. Tato dokumentace počty a druhy zařizovacích předmětů neměnila.</t>
  </si>
  <si>
    <t>Projekt pitného vodovodu z dokumentace ZTI pana Bc. Homolky (04/2020) byl změněn za účelem napojení vybraných zařizovacích předmětů (Wc, pisoáry, výlevka) pro zpětného využití dešťových vod. Tj. byly provedeny změny tras a dimenzí vnitřního rozvodu studené vody.</t>
  </si>
  <si>
    <t>veškeré armatury musejí mít atest na pitnou vodu</t>
  </si>
  <si>
    <t>ventil DN50</t>
  </si>
  <si>
    <t>Uzavírací kulový kohout rohový 1/2"</t>
  </si>
  <si>
    <t>Ohebné hadice pro napojení zařizovacích předmětů
3/4" - 0,5m</t>
  </si>
  <si>
    <t>Dokumentace skutečného stavu</t>
  </si>
  <si>
    <t>Tlaková zkouška systému  pitného a úžitkového vodovodu
včetně protokolu</t>
  </si>
  <si>
    <t>Tlaková nádova Reflex Refil DE 100/10</t>
  </si>
  <si>
    <t>Automatická stanice Asio RAIN MASTER FAVORIT 40
Q= 110 L/min, H=55m, El. Příkon 1,25kW, včetně pověšení, a napojení</t>
  </si>
  <si>
    <t xml:space="preserve">Čerpací sada přídavného sání RMF-LP </t>
  </si>
  <si>
    <t>2.55</t>
  </si>
  <si>
    <t>2.56</t>
  </si>
  <si>
    <t>2.57</t>
  </si>
  <si>
    <t>RMD-24 Modul ukazatele stavu hladiny vody v retenční nádrži</t>
  </si>
  <si>
    <t>Betonová retenční nádrž EKOMONT SK 280 25, víko jímky ve standardním provedení pro pojez osobního auta D 400
o objemu 25m3</t>
  </si>
  <si>
    <t>Jádrové vrty prostupů potrubí dešťové kanalizace a průchodky sacího potrubí, včetně vodotěsného utěsnění předpřipraveného PVC KG potrubí</t>
  </si>
  <si>
    <t>Doprava betoné nádrže na místo montáže, včetně koordinace její usazení do jámy.</t>
  </si>
  <si>
    <t>hod</t>
  </si>
  <si>
    <t>2.58</t>
  </si>
  <si>
    <t>Elektro rozvaděč technologie automatické stanice, včetně bezpečného jištění, montáže a kabeláže pro napojení spotřebičů</t>
  </si>
  <si>
    <t>01.0</t>
  </si>
  <si>
    <t>Potrubí z trub PP system HT - odpadní DN 32</t>
  </si>
  <si>
    <t>Potrubí z trub PP system HT - odpadní DN 40</t>
  </si>
  <si>
    <t>Potrubí z trub PVC sytem KG - pro uložení v zemi DN 110</t>
  </si>
  <si>
    <t>Potrubí z trub PVC sytem KG - pro uložení v zemi DN 150</t>
  </si>
  <si>
    <t>Potrubí z trub PE-HD (PE100, SDR11, 1,6MPA) svařovaných výtlak DN 32</t>
  </si>
  <si>
    <t>Jeřábová manipulace s betonovou nádrží do připravené jámy</t>
  </si>
  <si>
    <t>Elektrický zásobníkový ohřívač závěsný včetně izolace elektrická patrona 2,2KW/ 230V včetně montážního materiálu 5L</t>
  </si>
  <si>
    <t>Elektrický zásobníkový ohřívač závěsný včetně izolace elektrická patrona 2,2KW/ 230V včetně montážního materiálu 10L</t>
  </si>
  <si>
    <t>Elektrický zásobníkový ohřívač závěsný včetně izolace elektrická patrona 2,2KW/ 230V včetně montážního materiálu 45L</t>
  </si>
  <si>
    <t>Elektrický zásobníkový ohřívač závěsný včetně izolace elektrická patrona 2,2KW/ 230V včetně montážního materiálu 80L</t>
  </si>
  <si>
    <t>Potrubí z trub PPr PN 16 - svařovaných, vč. nosného materiálu D 20x2,3</t>
  </si>
  <si>
    <t>Potrubí z trub PPr PN 16 - svařovaných, vč. nosného materiálu D 25x2,8</t>
  </si>
  <si>
    <t>Potrubí z trub PPr PN 16 - svařovaných, vč. nosného materiálu D 32x2,9</t>
  </si>
  <si>
    <t>Potrubí z trub PPr PN 16 - svařovaných, vč. nosného materiálu D 40x3,7</t>
  </si>
  <si>
    <t>Potrubí z trub PPr PN 16 - svařovaných, vč. nosného materiálu D 50x4,6</t>
  </si>
  <si>
    <t>Potrubí z trub PPr PN 16 - svařovaných, vč. nosného materiálu D 63x5,8</t>
  </si>
  <si>
    <t>Trubky ocelové závitové běžné, spojováné závitem,  ČSN 42 5710,materiál 11 353.1 - hutní atest. PN 40. Pozinkované uvnitř i napovrchu DN 50</t>
  </si>
  <si>
    <t>Trubky ocelové závitové běžné, spojováné závitem,  ČSN 42 5710,materiál 11 353.1 - hutní atest. PN 40. Pozinkované uvnitř i napovrchu DN 40</t>
  </si>
  <si>
    <t>Trubky ocelové závitové běžné, spojováné závitem,  ČSN 42 5710,materiál 11 353.1 - hutní atest. PN 40. Pozinkované uvnitř i napovrchu DN 32</t>
  </si>
  <si>
    <t>Trubky ocelové závitové běžné, spojováné závitem,  ČSN 42 5710,materiál 11 353.1 - hutní atest. PN 40. Pozinkované uvnitř i napovrchu DN 25</t>
  </si>
  <si>
    <t>Tepelné izolace PE - MIRELON, potrubí pozink-návlekové hadice DN 25 x 9mm</t>
  </si>
  <si>
    <t>Tepelné izolace PE - MIRELON, potrubí PPr PN10-návlekové hadice DN 20 x 9mm</t>
  </si>
  <si>
    <t>Tepelné izolace PE - MIRELON, potrubí PPr PN10-návlekové hadice DN 25 x 9mm</t>
  </si>
  <si>
    <t>Tepelné izolace PE - MIRELON, potrubí PPr PN10-návlekové hadice DN 32 x 9mm</t>
  </si>
  <si>
    <t>Tepelné izolace PE - MIRELON, potrubí PPr PN10-návlekové hadice DN 40 x 9mm</t>
  </si>
  <si>
    <t>Tepelné izolace PE - MIRELON, potrubí PPr PN10-návlekové hadice DN 50 x 9mm</t>
  </si>
  <si>
    <t>Tepelné izolace PE - MIRELON, potrubí PPr PN10-návlekové hadice DN 63 x 9mm</t>
  </si>
  <si>
    <t>Tepelné izolace PE - MIRELON, potrubí pozink-návlekové hadice DN 50 x 9mm</t>
  </si>
  <si>
    <t>Tepelné izolace PE - MIRELON, potrubí pozink-návlekové hadice DN 40 x 9mm</t>
  </si>
  <si>
    <t>Tepelné izolace PE - MIRELON, potrubí pozink-návlekové hadice DN 32 x 9mm</t>
  </si>
  <si>
    <t>Filtr závitový, PN16 DN 50</t>
  </si>
  <si>
    <t xml:space="preserve">Filtr závitový, PN16 DN 32 s vypouštěním </t>
  </si>
  <si>
    <t>Zpětná klapka DN 50</t>
  </si>
  <si>
    <t>Zpětná klapka DN 25</t>
  </si>
  <si>
    <t>Zpětná klapka DN 20</t>
  </si>
  <si>
    <t>Zpětná klapka DN15</t>
  </si>
  <si>
    <t>Uzavírací  kulový kohout závitové, pro pitnou vodu DN 50</t>
  </si>
  <si>
    <t>Uzavírací  kulový kohout závitové, pro pitnou vodu DN 25</t>
  </si>
  <si>
    <t>Uzavírací  kulový kohout závitové, pro pitnou vodu DN 20</t>
  </si>
  <si>
    <t>Uzavírací  kulový kohout závitové, pro pitnou vodu DN 15</t>
  </si>
  <si>
    <t>Uzavírací plastový kulové kohouty závitové, pro pitnou vodu DN 20</t>
  </si>
  <si>
    <t>Uzavírací plastový kulové kohouty závitové, pro pitnou vodu DN 25</t>
  </si>
  <si>
    <t>Uzavírací plastový kulové kohouty závitové, pro pitnou vodu DN 32</t>
  </si>
  <si>
    <t>Uzavírací plastový kulové kohouty závitové, pro pitnou vodu DN 20 + koncovka s vněj. závitem</t>
  </si>
  <si>
    <t>Vypouštěcí kohout DN 15</t>
  </si>
  <si>
    <t>Přechod PPr / vnitřní závit dvojitý pro napojení nástěnné baterie
1/2" - výlevka</t>
  </si>
  <si>
    <t>Přechod PPr / vnitřní závit dvojitý pro napojení nástěnné baterie
1/2" - sprcha</t>
  </si>
  <si>
    <t>Ohebné hadice pro napojení zařizovacích předmětů 1/2" - 0,5m</t>
  </si>
  <si>
    <t>Uzavírací kulový kohout pračkový</t>
  </si>
  <si>
    <t>Hydrantový systém zapuštěný do zdi, plná dvířka.
Tvarově stálá hadice D19 - 30m.</t>
  </si>
  <si>
    <t>proplach systému pitného a úžitkového vodovodu a následná
definfekce systému</t>
  </si>
  <si>
    <t>Vodoměrná sestava dle stantartu SCVK, ventil DN 50, mezikus pro instalaci vodoměru</t>
  </si>
  <si>
    <t>3.1</t>
  </si>
  <si>
    <t>3.2</t>
  </si>
  <si>
    <t>3.3</t>
  </si>
  <si>
    <t>3.4</t>
  </si>
  <si>
    <t>3.5</t>
  </si>
  <si>
    <t>3.6</t>
  </si>
  <si>
    <t>3.7</t>
  </si>
  <si>
    <t>3.8</t>
  </si>
  <si>
    <t>Zpětná klapka DN 32</t>
  </si>
  <si>
    <t>Pozn.V1</t>
  </si>
  <si>
    <t>Pozn.V2</t>
  </si>
  <si>
    <t>3</t>
  </si>
  <si>
    <t>Pozn.Z1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</si>
</sst>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\ &quot;Kč&quot;"/>
    <numFmt numFmtId="166" formatCode="000\ 00"/>
  </numFmts>
  <fonts count="7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Helv"/>
      <family val="2"/>
    </font>
    <font>
      <sz val="10"/>
      <name val="Helv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HelveticaNewE"/>
      <family val="5"/>
      <charset val="200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2"/>
      <name val="formata"/>
      <charset val="238"/>
    </font>
    <font>
      <sz val="10"/>
      <name val="Arial"/>
      <family val="2"/>
      <charset val="238"/>
    </font>
    <font>
      <sz val="11"/>
      <color indexed="8"/>
      <name val="Calibri"/>
      <family val="2"/>
    </font>
    <font>
      <sz val="11"/>
      <name val="Arial CE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4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color indexed="12"/>
      <name val="Arial"/>
      <family val="2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b/>
      <sz val="11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17"/>
      <name val="Arial"/>
      <family val="2"/>
      <charset val="238"/>
    </font>
    <font>
      <b/>
      <sz val="12"/>
      <color indexed="17"/>
      <name val="Arial"/>
      <family val="2"/>
      <charset val="238"/>
    </font>
    <font>
      <sz val="12"/>
      <color indexed="9"/>
      <name val="Arial"/>
      <family val="2"/>
      <charset val="238"/>
    </font>
    <font>
      <sz val="12"/>
      <name val="Arial"/>
      <family val="2"/>
      <charset val="238"/>
    </font>
    <font>
      <sz val="9"/>
      <color indexed="9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name val="Arial CE"/>
      <family val="2"/>
      <charset val="238"/>
    </font>
    <font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2"/>
      <color indexed="9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name val="Arial CE"/>
      <family val="2"/>
      <charset val="238"/>
    </font>
    <font>
      <sz val="10"/>
      <name val="Arial"/>
      <family val="2"/>
    </font>
    <font>
      <i/>
      <u/>
      <sz val="9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9"/>
      <name val="Arial"/>
      <family val="2"/>
    </font>
    <font>
      <i/>
      <sz val="9"/>
      <color rgb="FF0000FF"/>
      <name val="Arial"/>
      <family val="2"/>
      <charset val="238"/>
    </font>
    <font>
      <b/>
      <sz val="9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sz val="9"/>
      <color theme="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  <charset val="238"/>
    </font>
    <font>
      <u/>
      <sz val="12"/>
      <color indexed="8"/>
      <name val="formata"/>
    </font>
    <font>
      <u/>
      <sz val="11"/>
      <color rgb="FF0000FF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9"/>
      <color indexed="8"/>
      <name val="Arial"/>
      <family val="2"/>
    </font>
    <font>
      <sz val="9"/>
      <color indexed="8"/>
      <name val="Arial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0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1" applyNumberFormat="0" applyFill="0" applyAlignment="0" applyProtection="0"/>
    <xf numFmtId="0" fontId="9" fillId="3" borderId="0" applyNumberFormat="0" applyBorder="0" applyAlignment="0" applyProtection="0"/>
    <xf numFmtId="0" fontId="10" fillId="0" borderId="0"/>
    <xf numFmtId="0" fontId="11" fillId="16" borderId="2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4" fillId="0" borderId="0"/>
    <xf numFmtId="0" fontId="18" fillId="0" borderId="0"/>
    <xf numFmtId="0" fontId="52" fillId="0" borderId="0"/>
    <xf numFmtId="0" fontId="18" fillId="0" borderId="0"/>
    <xf numFmtId="0" fontId="2" fillId="0" borderId="0"/>
    <xf numFmtId="0" fontId="20" fillId="18" borderId="0"/>
    <xf numFmtId="0" fontId="2" fillId="19" borderId="6" applyNumberFormat="0" applyFont="0" applyAlignment="0" applyProtection="0"/>
    <xf numFmtId="0" fontId="21" fillId="0" borderId="7" applyNumberFormat="0" applyFill="0" applyAlignment="0" applyProtection="0"/>
    <xf numFmtId="0" fontId="22" fillId="4" borderId="0" applyNumberFormat="0" applyBorder="0" applyAlignment="0" applyProtection="0"/>
    <xf numFmtId="0" fontId="4" fillId="0" borderId="0"/>
    <xf numFmtId="0" fontId="4" fillId="0" borderId="0"/>
    <xf numFmtId="0" fontId="23" fillId="0" borderId="0" applyNumberFormat="0" applyFill="0" applyBorder="0" applyAlignment="0" applyProtection="0"/>
    <xf numFmtId="0" fontId="24" fillId="7" borderId="8" applyNumberFormat="0" applyAlignment="0" applyProtection="0"/>
    <xf numFmtId="0" fontId="25" fillId="20" borderId="8" applyNumberFormat="0" applyAlignment="0" applyProtection="0"/>
    <xf numFmtId="0" fontId="26" fillId="20" borderId="9" applyNumberFormat="0" applyAlignment="0" applyProtection="0"/>
    <xf numFmtId="0" fontId="27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4" borderId="0" applyNumberFormat="0" applyBorder="0" applyAlignment="0" applyProtection="0"/>
    <xf numFmtId="0" fontId="2" fillId="0" borderId="0"/>
    <xf numFmtId="0" fontId="60" fillId="0" borderId="0"/>
    <xf numFmtId="0" fontId="2" fillId="0" borderId="0"/>
    <xf numFmtId="0" fontId="2" fillId="0" borderId="0"/>
    <xf numFmtId="0" fontId="1" fillId="0" borderId="0"/>
    <xf numFmtId="0" fontId="62" fillId="0" borderId="0" applyNumberFormat="0" applyBorder="0" applyAlignment="0" applyProtection="0">
      <alignment vertical="top"/>
      <protection locked="0"/>
    </xf>
  </cellStyleXfs>
  <cellXfs count="465">
    <xf numFmtId="0" fontId="0" fillId="0" borderId="0" xfId="0"/>
    <xf numFmtId="164" fontId="30" fillId="0" borderId="0" xfId="93" applyNumberFormat="1" applyFont="1" applyFill="1" applyProtection="1"/>
    <xf numFmtId="0" fontId="18" fillId="0" borderId="0" xfId="93" applyFont="1" applyFill="1" applyProtection="1"/>
    <xf numFmtId="0" fontId="18" fillId="0" borderId="0" xfId="93" applyFont="1" applyProtection="1"/>
    <xf numFmtId="164" fontId="30" fillId="0" borderId="0" xfId="93" applyNumberFormat="1" applyFont="1"/>
    <xf numFmtId="0" fontId="18" fillId="0" borderId="0" xfId="93" applyFont="1"/>
    <xf numFmtId="0" fontId="18" fillId="0" borderId="0" xfId="93" applyFont="1" applyFill="1" applyBorder="1" applyAlignment="1">
      <alignment vertical="center"/>
    </xf>
    <xf numFmtId="0" fontId="18" fillId="0" borderId="0" xfId="87" applyFont="1" applyAlignment="1">
      <alignment vertical="center"/>
    </xf>
    <xf numFmtId="0" fontId="28" fillId="0" borderId="0" xfId="93" applyFont="1" applyFill="1" applyBorder="1" applyAlignment="1">
      <alignment horizontal="center" wrapText="1"/>
    </xf>
    <xf numFmtId="0" fontId="28" fillId="0" borderId="0" xfId="93" applyFont="1" applyFill="1" applyBorder="1" applyAlignment="1">
      <alignment wrapText="1"/>
    </xf>
    <xf numFmtId="0" fontId="41" fillId="25" borderId="13" xfId="93" applyFont="1" applyFill="1" applyBorder="1" applyAlignment="1" applyProtection="1">
      <alignment vertical="center"/>
    </xf>
    <xf numFmtId="0" fontId="41" fillId="25" borderId="13" xfId="93" applyFont="1" applyFill="1" applyBorder="1" applyAlignment="1" applyProtection="1">
      <alignment horizontal="right" vertical="center"/>
    </xf>
    <xf numFmtId="0" fontId="41" fillId="25" borderId="13" xfId="93" applyFont="1" applyFill="1" applyBorder="1" applyAlignment="1" applyProtection="1">
      <alignment horizontal="right" vertical="center" indent="1"/>
      <protection locked="0"/>
    </xf>
    <xf numFmtId="164" fontId="42" fillId="0" borderId="0" xfId="93" applyNumberFormat="1" applyFont="1" applyFill="1" applyProtection="1"/>
    <xf numFmtId="0" fontId="43" fillId="0" borderId="0" xfId="93" applyFont="1" applyProtection="1"/>
    <xf numFmtId="164" fontId="44" fillId="0" borderId="0" xfId="93" applyNumberFormat="1" applyFont="1" applyFill="1" applyProtection="1"/>
    <xf numFmtId="0" fontId="36" fillId="0" borderId="0" xfId="93" applyFont="1" applyFill="1" applyProtection="1"/>
    <xf numFmtId="49" fontId="18" fillId="0" borderId="15" xfId="93" applyNumberFormat="1" applyFont="1" applyFill="1" applyBorder="1" applyAlignment="1" applyProtection="1">
      <alignment horizontal="center"/>
    </xf>
    <xf numFmtId="49" fontId="18" fillId="0" borderId="0" xfId="93" applyNumberFormat="1" applyFont="1" applyBorder="1" applyAlignment="1">
      <alignment horizontal="center"/>
    </xf>
    <xf numFmtId="164" fontId="44" fillId="0" borderId="0" xfId="87" applyNumberFormat="1" applyFont="1" applyAlignment="1">
      <alignment vertical="center"/>
    </xf>
    <xf numFmtId="0" fontId="36" fillId="0" borderId="0" xfId="87" applyFont="1" applyAlignment="1">
      <alignment vertical="center"/>
    </xf>
    <xf numFmtId="0" fontId="36" fillId="0" borderId="0" xfId="87" applyFont="1" applyBorder="1" applyAlignment="1">
      <alignment vertical="center"/>
    </xf>
    <xf numFmtId="49" fontId="33" fillId="0" borderId="0" xfId="101" applyNumberFormat="1" applyFont="1" applyFill="1" applyBorder="1" applyAlignment="1">
      <alignment vertical="center"/>
    </xf>
    <xf numFmtId="0" fontId="33" fillId="0" borderId="0" xfId="101" applyFont="1" applyFill="1" applyBorder="1" applyAlignment="1">
      <alignment vertical="center" wrapText="1"/>
    </xf>
    <xf numFmtId="0" fontId="33" fillId="0" borderId="0" xfId="101" applyFont="1" applyFill="1" applyBorder="1" applyAlignment="1">
      <alignment horizontal="center" vertical="center"/>
    </xf>
    <xf numFmtId="4" fontId="33" fillId="0" borderId="0" xfId="101" applyNumberFormat="1" applyFont="1" applyFill="1" applyBorder="1" applyAlignment="1">
      <alignment horizontal="right" vertical="center"/>
    </xf>
    <xf numFmtId="49" fontId="36" fillId="0" borderId="10" xfId="101" applyNumberFormat="1" applyFont="1" applyBorder="1" applyAlignment="1">
      <alignment vertical="center"/>
    </xf>
    <xf numFmtId="0" fontId="35" fillId="0" borderId="10" xfId="101" applyFont="1" applyBorder="1" applyAlignment="1">
      <alignment horizontal="justify" vertical="center" wrapText="1"/>
    </xf>
    <xf numFmtId="0" fontId="36" fillId="0" borderId="0" xfId="101" applyFont="1" applyBorder="1" applyAlignment="1">
      <alignment vertical="center" wrapText="1"/>
    </xf>
    <xf numFmtId="49" fontId="36" fillId="0" borderId="0" xfId="93" applyNumberFormat="1" applyFont="1" applyBorder="1" applyAlignment="1">
      <alignment horizontal="center"/>
    </xf>
    <xf numFmtId="0" fontId="33" fillId="0" borderId="0" xfId="93" applyFont="1" applyFill="1" applyBorder="1" applyAlignment="1">
      <alignment wrapText="1"/>
    </xf>
    <xf numFmtId="0" fontId="36" fillId="0" borderId="0" xfId="93" applyFont="1" applyFill="1" applyBorder="1" applyAlignment="1">
      <alignment horizontal="center" wrapText="1"/>
    </xf>
    <xf numFmtId="0" fontId="36" fillId="0" borderId="0" xfId="93" applyFont="1" applyFill="1" applyBorder="1" applyAlignment="1">
      <alignment wrapText="1"/>
    </xf>
    <xf numFmtId="0" fontId="36" fillId="0" borderId="0" xfId="93" applyFont="1" applyFill="1" applyBorder="1" applyAlignment="1">
      <alignment vertical="center"/>
    </xf>
    <xf numFmtId="164" fontId="44" fillId="0" borderId="0" xfId="93" applyNumberFormat="1" applyFont="1"/>
    <xf numFmtId="0" fontId="36" fillId="0" borderId="0" xfId="93" applyFont="1"/>
    <xf numFmtId="4" fontId="40" fillId="25" borderId="16" xfId="93" applyNumberFormat="1" applyFont="1" applyFill="1" applyBorder="1" applyAlignment="1" applyProtection="1">
      <alignment horizontal="right" vertical="center" indent="1"/>
    </xf>
    <xf numFmtId="0" fontId="18" fillId="0" borderId="10" xfId="87" applyFont="1" applyFill="1" applyBorder="1" applyAlignment="1">
      <alignment horizontal="center" vertical="center" wrapText="1"/>
    </xf>
    <xf numFmtId="0" fontId="18" fillId="0" borderId="10" xfId="87" applyFont="1" applyFill="1" applyBorder="1" applyAlignment="1">
      <alignment vertical="center" wrapText="1"/>
    </xf>
    <xf numFmtId="49" fontId="36" fillId="0" borderId="0" xfId="101" applyNumberFormat="1" applyFont="1" applyBorder="1" applyAlignment="1">
      <alignment vertical="center"/>
    </xf>
    <xf numFmtId="0" fontId="36" fillId="0" borderId="0" xfId="89" applyFont="1" applyBorder="1" applyAlignment="1">
      <alignment horizontal="center"/>
    </xf>
    <xf numFmtId="0" fontId="36" fillId="0" borderId="0" xfId="89" applyFont="1" applyBorder="1"/>
    <xf numFmtId="49" fontId="18" fillId="0" borderId="0" xfId="93" applyNumberFormat="1" applyFont="1" applyAlignment="1" applyProtection="1">
      <alignment horizontal="center"/>
    </xf>
    <xf numFmtId="0" fontId="18" fillId="0" borderId="0" xfId="93" applyFont="1" applyAlignment="1" applyProtection="1">
      <alignment horizontal="center"/>
    </xf>
    <xf numFmtId="0" fontId="18" fillId="0" borderId="0" xfId="93" applyFont="1" applyAlignment="1" applyProtection="1"/>
    <xf numFmtId="164" fontId="35" fillId="0" borderId="0" xfId="93" applyNumberFormat="1" applyFont="1" applyFill="1" applyProtection="1"/>
    <xf numFmtId="0" fontId="35" fillId="0" borderId="0" xfId="93" applyFont="1" applyFill="1" applyProtection="1"/>
    <xf numFmtId="0" fontId="18" fillId="0" borderId="0" xfId="93" applyAlignment="1">
      <alignment vertical="center"/>
    </xf>
    <xf numFmtId="0" fontId="18" fillId="26" borderId="17" xfId="93" applyFont="1" applyFill="1" applyBorder="1" applyAlignment="1">
      <alignment horizontal="center" vertical="center"/>
    </xf>
    <xf numFmtId="0" fontId="18" fillId="26" borderId="13" xfId="93" applyFont="1" applyFill="1" applyBorder="1" applyAlignment="1">
      <alignment vertical="center"/>
    </xf>
    <xf numFmtId="0" fontId="18" fillId="26" borderId="13" xfId="93" applyFont="1" applyFill="1" applyBorder="1" applyAlignment="1">
      <alignment horizontal="right" vertical="center" indent="1"/>
    </xf>
    <xf numFmtId="4" fontId="18" fillId="26" borderId="16" xfId="93" applyNumberFormat="1" applyFont="1" applyFill="1" applyBorder="1" applyAlignment="1">
      <alignment horizontal="right" vertical="center" indent="1"/>
    </xf>
    <xf numFmtId="0" fontId="31" fillId="0" borderId="0" xfId="93" applyFont="1" applyAlignment="1">
      <alignment vertical="center"/>
    </xf>
    <xf numFmtId="0" fontId="41" fillId="25" borderId="17" xfId="93" applyFont="1" applyFill="1" applyBorder="1" applyAlignment="1" applyProtection="1">
      <alignment horizontal="center" vertical="center"/>
    </xf>
    <xf numFmtId="0" fontId="38" fillId="25" borderId="17" xfId="93" applyFont="1" applyFill="1" applyBorder="1" applyAlignment="1" applyProtection="1">
      <alignment horizontal="center" vertical="center"/>
    </xf>
    <xf numFmtId="0" fontId="38" fillId="25" borderId="13" xfId="93" applyFont="1" applyFill="1" applyBorder="1" applyAlignment="1" applyProtection="1">
      <alignment vertical="center"/>
    </xf>
    <xf numFmtId="0" fontId="39" fillId="0" borderId="0" xfId="93" applyFont="1" applyProtection="1"/>
    <xf numFmtId="0" fontId="18" fillId="0" borderId="0" xfId="93" applyBorder="1" applyAlignment="1">
      <alignment vertical="center"/>
    </xf>
    <xf numFmtId="0" fontId="36" fillId="0" borderId="0" xfId="87" applyFont="1" applyFill="1" applyAlignment="1">
      <alignment vertical="center"/>
    </xf>
    <xf numFmtId="0" fontId="36" fillId="0" borderId="0" xfId="93" applyFont="1" applyFill="1" applyAlignment="1">
      <alignment vertical="center"/>
    </xf>
    <xf numFmtId="0" fontId="36" fillId="0" borderId="0" xfId="93" applyFont="1" applyAlignment="1">
      <alignment vertical="center"/>
    </xf>
    <xf numFmtId="0" fontId="36" fillId="0" borderId="0" xfId="93" applyFont="1" applyAlignment="1">
      <alignment horizontal="center" vertical="center" wrapText="1"/>
    </xf>
    <xf numFmtId="0" fontId="18" fillId="0" borderId="15" xfId="93" applyBorder="1" applyAlignment="1">
      <alignment vertical="center"/>
    </xf>
    <xf numFmtId="0" fontId="18" fillId="0" borderId="18" xfId="93" applyFont="1" applyFill="1" applyBorder="1" applyAlignment="1">
      <alignment vertical="center"/>
    </xf>
    <xf numFmtId="0" fontId="18" fillId="0" borderId="18" xfId="93" applyFont="1" applyFill="1" applyBorder="1" applyAlignment="1">
      <alignment horizontal="right" vertical="center" indent="1"/>
    </xf>
    <xf numFmtId="4" fontId="18" fillId="0" borderId="19" xfId="93" applyNumberFormat="1" applyFont="1" applyFill="1" applyBorder="1" applyAlignment="1">
      <alignment horizontal="right" vertical="center" indent="1"/>
    </xf>
    <xf numFmtId="0" fontId="18" fillId="0" borderId="0" xfId="93"/>
    <xf numFmtId="0" fontId="37" fillId="0" borderId="0" xfId="93" applyFont="1" applyAlignment="1">
      <alignment horizontal="center" vertical="center" wrapText="1"/>
    </xf>
    <xf numFmtId="164" fontId="47" fillId="0" borderId="0" xfId="93" applyNumberFormat="1" applyFont="1" applyFill="1" applyProtection="1"/>
    <xf numFmtId="164" fontId="47" fillId="0" borderId="0" xfId="93" applyNumberFormat="1" applyFont="1"/>
    <xf numFmtId="164" fontId="47" fillId="0" borderId="0" xfId="87" applyNumberFormat="1" applyFont="1" applyAlignment="1">
      <alignment vertical="center"/>
    </xf>
    <xf numFmtId="164" fontId="48" fillId="0" borderId="0" xfId="87" applyNumberFormat="1" applyFont="1" applyAlignment="1">
      <alignment vertical="center"/>
    </xf>
    <xf numFmtId="164" fontId="48" fillId="0" borderId="0" xfId="87" applyNumberFormat="1" applyFont="1" applyBorder="1" applyAlignment="1">
      <alignment vertical="center"/>
    </xf>
    <xf numFmtId="164" fontId="48" fillId="0" borderId="0" xfId="87" applyNumberFormat="1" applyFont="1" applyFill="1" applyAlignment="1">
      <alignment vertical="center"/>
    </xf>
    <xf numFmtId="164" fontId="48" fillId="0" borderId="0" xfId="93" applyNumberFormat="1" applyFont="1"/>
    <xf numFmtId="164" fontId="48" fillId="0" borderId="0" xfId="93" applyNumberFormat="1" applyFont="1" applyFill="1" applyProtection="1"/>
    <xf numFmtId="164" fontId="49" fillId="0" borderId="0" xfId="93" applyNumberFormat="1" applyFont="1" applyFill="1" applyProtection="1"/>
    <xf numFmtId="164" fontId="47" fillId="0" borderId="0" xfId="93" applyNumberFormat="1" applyFont="1" applyProtection="1"/>
    <xf numFmtId="164" fontId="48" fillId="0" borderId="0" xfId="93" applyNumberFormat="1" applyFont="1" applyProtection="1"/>
    <xf numFmtId="164" fontId="47" fillId="0" borderId="0" xfId="93" applyNumberFormat="1" applyFont="1" applyAlignment="1">
      <alignment vertical="center"/>
    </xf>
    <xf numFmtId="164" fontId="47" fillId="0" borderId="0" xfId="93" applyNumberFormat="1" applyFont="1" applyFill="1" applyBorder="1" applyAlignment="1">
      <alignment horizontal="right" vertical="center" indent="1"/>
    </xf>
    <xf numFmtId="164" fontId="49" fillId="0" borderId="0" xfId="93" applyNumberFormat="1" applyFont="1" applyProtection="1"/>
    <xf numFmtId="164" fontId="50" fillId="0" borderId="0" xfId="93" applyNumberFormat="1" applyFont="1" applyAlignment="1">
      <alignment vertical="center"/>
    </xf>
    <xf numFmtId="164" fontId="48" fillId="0" borderId="0" xfId="93" applyNumberFormat="1" applyFont="1" applyAlignment="1">
      <alignment vertical="center"/>
    </xf>
    <xf numFmtId="164" fontId="48" fillId="0" borderId="0" xfId="93" applyNumberFormat="1" applyFont="1" applyAlignment="1">
      <alignment horizontal="center" vertical="center" wrapText="1"/>
    </xf>
    <xf numFmtId="164" fontId="44" fillId="0" borderId="0" xfId="93" applyNumberFormat="1" applyFont="1" applyAlignment="1">
      <alignment vertical="center"/>
    </xf>
    <xf numFmtId="164" fontId="44" fillId="0" borderId="0" xfId="93" applyNumberFormat="1" applyFont="1" applyFill="1" applyAlignment="1">
      <alignment vertical="center"/>
    </xf>
    <xf numFmtId="164" fontId="44" fillId="0" borderId="0" xfId="93" applyNumberFormat="1" applyFont="1" applyFill="1" applyBorder="1" applyAlignment="1">
      <alignment horizontal="right" vertical="center" indent="1"/>
    </xf>
    <xf numFmtId="4" fontId="41" fillId="25" borderId="20" xfId="93" applyNumberFormat="1" applyFont="1" applyFill="1" applyBorder="1" applyAlignment="1">
      <alignment horizontal="right" vertical="center" indent="1"/>
    </xf>
    <xf numFmtId="0" fontId="36" fillId="0" borderId="21" xfId="93" applyFont="1" applyFill="1" applyBorder="1" applyAlignment="1">
      <alignment horizontal="center" vertical="center"/>
    </xf>
    <xf numFmtId="4" fontId="36" fillId="0" borderId="23" xfId="93" applyNumberFormat="1" applyFont="1" applyFill="1" applyBorder="1" applyAlignment="1">
      <alignment horizontal="right" vertical="center" indent="1"/>
    </xf>
    <xf numFmtId="4" fontId="36" fillId="0" borderId="22" xfId="12" applyNumberFormat="1" applyFont="1" applyFill="1" applyBorder="1" applyAlignment="1">
      <alignment horizontal="center" vertical="center" wrapText="1"/>
    </xf>
    <xf numFmtId="0" fontId="36" fillId="0" borderId="24" xfId="93" applyFont="1" applyBorder="1" applyAlignment="1">
      <alignment horizontal="center" vertical="center" wrapText="1"/>
    </xf>
    <xf numFmtId="0" fontId="31" fillId="0" borderId="25" xfId="95" applyFont="1" applyBorder="1" applyAlignment="1">
      <alignment vertical="center" wrapText="1"/>
    </xf>
    <xf numFmtId="0" fontId="36" fillId="0" borderId="25" xfId="93" applyFont="1" applyBorder="1" applyAlignment="1">
      <alignment horizontal="center" vertical="center" wrapText="1"/>
    </xf>
    <xf numFmtId="0" fontId="36" fillId="0" borderId="26" xfId="93" applyFont="1" applyBorder="1" applyAlignment="1">
      <alignment horizontal="center" vertical="center" wrapText="1"/>
    </xf>
    <xf numFmtId="0" fontId="36" fillId="0" borderId="25" xfId="95" applyFont="1" applyFill="1" applyBorder="1" applyAlignment="1">
      <alignment vertical="center" wrapText="1"/>
    </xf>
    <xf numFmtId="49" fontId="18" fillId="0" borderId="27" xfId="93" applyNumberFormat="1" applyFont="1" applyBorder="1" applyAlignment="1">
      <alignment horizontal="center" vertical="center"/>
    </xf>
    <xf numFmtId="0" fontId="18" fillId="0" borderId="28" xfId="93" applyFont="1" applyBorder="1" applyAlignment="1">
      <alignment vertical="center"/>
    </xf>
    <xf numFmtId="4" fontId="18" fillId="0" borderId="29" xfId="93" applyNumberFormat="1" applyFont="1" applyBorder="1" applyAlignment="1">
      <alignment horizontal="right" vertical="center"/>
    </xf>
    <xf numFmtId="49" fontId="31" fillId="27" borderId="30" xfId="93" applyNumberFormat="1" applyFont="1" applyFill="1" applyBorder="1" applyAlignment="1">
      <alignment horizontal="center" vertical="center"/>
    </xf>
    <xf numFmtId="0" fontId="31" fillId="27" borderId="31" xfId="93" applyFont="1" applyFill="1" applyBorder="1" applyAlignment="1">
      <alignment vertical="center"/>
    </xf>
    <xf numFmtId="4" fontId="31" fillId="27" borderId="32" xfId="93" applyNumberFormat="1" applyFont="1" applyFill="1" applyBorder="1" applyAlignment="1">
      <alignment horizontal="right" vertical="center"/>
    </xf>
    <xf numFmtId="49" fontId="18" fillId="0" borderId="24" xfId="93" applyNumberFormat="1" applyFont="1" applyBorder="1" applyAlignment="1" applyProtection="1">
      <alignment horizontal="center" vertical="center"/>
    </xf>
    <xf numFmtId="49" fontId="18" fillId="0" borderId="25" xfId="93" applyNumberFormat="1" applyFont="1" applyBorder="1" applyAlignment="1" applyProtection="1">
      <alignment vertical="center"/>
    </xf>
    <xf numFmtId="0" fontId="18" fillId="0" borderId="25" xfId="93" applyFont="1" applyBorder="1" applyAlignment="1" applyProtection="1">
      <alignment vertical="center"/>
    </xf>
    <xf numFmtId="4" fontId="18" fillId="0" borderId="26" xfId="93" applyNumberFormat="1" applyFont="1" applyFill="1" applyBorder="1" applyAlignment="1" applyProtection="1">
      <alignment horizontal="right" vertical="center"/>
    </xf>
    <xf numFmtId="49" fontId="36" fillId="0" borderId="24" xfId="93" applyNumberFormat="1" applyFont="1" applyBorder="1" applyAlignment="1">
      <alignment horizontal="center" vertical="center"/>
    </xf>
    <xf numFmtId="49" fontId="36" fillId="0" borderId="25" xfId="93" applyNumberFormat="1" applyFont="1" applyBorder="1" applyAlignment="1">
      <alignment vertical="center"/>
    </xf>
    <xf numFmtId="0" fontId="36" fillId="0" borderId="25" xfId="93" applyFont="1" applyBorder="1" applyAlignment="1">
      <alignment vertical="center"/>
    </xf>
    <xf numFmtId="4" fontId="36" fillId="0" borderId="26" xfId="93" applyNumberFormat="1" applyFont="1" applyBorder="1" applyAlignment="1">
      <alignment horizontal="right" vertical="center" indent="1"/>
    </xf>
    <xf numFmtId="49" fontId="36" fillId="0" borderId="27" xfId="93" applyNumberFormat="1" applyFont="1" applyBorder="1" applyAlignment="1">
      <alignment horizontal="center" vertical="center"/>
    </xf>
    <xf numFmtId="49" fontId="36" fillId="0" borderId="28" xfId="93" applyNumberFormat="1" applyFont="1" applyBorder="1" applyAlignment="1">
      <alignment vertical="center"/>
    </xf>
    <xf numFmtId="0" fontId="36" fillId="0" borderId="28" xfId="93" applyFont="1" applyBorder="1" applyAlignment="1">
      <alignment vertical="center"/>
    </xf>
    <xf numFmtId="4" fontId="36" fillId="0" borderId="29" xfId="93" applyNumberFormat="1" applyFont="1" applyBorder="1" applyAlignment="1">
      <alignment horizontal="right" vertical="center" indent="1"/>
    </xf>
    <xf numFmtId="0" fontId="18" fillId="0" borderId="0" xfId="93" applyFont="1" applyBorder="1" applyAlignment="1">
      <alignment horizontal="center"/>
    </xf>
    <xf numFmtId="0" fontId="18" fillId="0" borderId="0" xfId="93" applyFont="1" applyBorder="1"/>
    <xf numFmtId="0" fontId="18" fillId="0" borderId="25" xfId="93" applyFont="1" applyBorder="1" applyAlignment="1">
      <alignment vertical="center" wrapText="1"/>
    </xf>
    <xf numFmtId="0" fontId="36" fillId="0" borderId="33" xfId="93" applyFont="1" applyBorder="1" applyAlignment="1">
      <alignment horizontal="center" vertical="center" wrapText="1"/>
    </xf>
    <xf numFmtId="0" fontId="31" fillId="0" borderId="34" xfId="93" applyFont="1" applyBorder="1" applyAlignment="1">
      <alignment horizontal="center" vertical="center" wrapText="1"/>
    </xf>
    <xf numFmtId="0" fontId="36" fillId="0" borderId="34" xfId="93" applyFont="1" applyBorder="1" applyAlignment="1">
      <alignment horizontal="center" vertical="center" wrapText="1"/>
    </xf>
    <xf numFmtId="0" fontId="36" fillId="0" borderId="35" xfId="93" applyFont="1" applyBorder="1" applyAlignment="1">
      <alignment horizontal="center" vertical="center" wrapText="1"/>
    </xf>
    <xf numFmtId="49" fontId="18" fillId="26" borderId="30" xfId="87" applyNumberFormat="1" applyFont="1" applyFill="1" applyBorder="1" applyAlignment="1">
      <alignment vertical="center" wrapText="1"/>
    </xf>
    <xf numFmtId="0" fontId="32" fillId="26" borderId="31" xfId="87" applyFont="1" applyFill="1" applyBorder="1" applyAlignment="1">
      <alignment vertical="center" wrapText="1"/>
    </xf>
    <xf numFmtId="0" fontId="18" fillId="26" borderId="31" xfId="87" applyFont="1" applyFill="1" applyBorder="1" applyAlignment="1">
      <alignment horizontal="center" vertical="center" wrapText="1"/>
    </xf>
    <xf numFmtId="0" fontId="18" fillId="26" borderId="31" xfId="87" applyFont="1" applyFill="1" applyBorder="1" applyAlignment="1">
      <alignment vertical="center" wrapText="1"/>
    </xf>
    <xf numFmtId="49" fontId="33" fillId="27" borderId="30" xfId="87" applyNumberFormat="1" applyFont="1" applyFill="1" applyBorder="1" applyAlignment="1">
      <alignment horizontal="center" vertical="center" wrapText="1"/>
    </xf>
    <xf numFmtId="0" fontId="33" fillId="27" borderId="31" xfId="87" applyFont="1" applyFill="1" applyBorder="1" applyAlignment="1">
      <alignment vertical="center" wrapText="1"/>
    </xf>
    <xf numFmtId="0" fontId="36" fillId="27" borderId="31" xfId="89" applyFont="1" applyFill="1" applyBorder="1" applyAlignment="1">
      <alignment horizontal="center" vertical="center" wrapText="1"/>
    </xf>
    <xf numFmtId="4" fontId="33" fillId="27" borderId="31" xfId="86" applyNumberFormat="1" applyFont="1" applyFill="1" applyBorder="1" applyAlignment="1">
      <alignment horizontal="right" vertical="center" wrapText="1" indent="1"/>
    </xf>
    <xf numFmtId="49" fontId="36" fillId="0" borderId="27" xfId="87" applyNumberFormat="1" applyFont="1" applyFill="1" applyBorder="1" applyAlignment="1">
      <alignment horizontal="center" vertical="center" wrapText="1"/>
    </xf>
    <xf numFmtId="4" fontId="36" fillId="0" borderId="25" xfId="87" applyNumberFormat="1" applyFont="1" applyFill="1" applyBorder="1" applyAlignment="1">
      <alignment horizontal="right" vertical="center" wrapText="1" indent="1"/>
    </xf>
    <xf numFmtId="49" fontId="36" fillId="0" borderId="24" xfId="87" applyNumberFormat="1" applyFont="1" applyFill="1" applyBorder="1" applyAlignment="1">
      <alignment horizontal="center" vertical="center" wrapText="1"/>
    </xf>
    <xf numFmtId="49" fontId="31" fillId="27" borderId="30" xfId="87" applyNumberFormat="1" applyFont="1" applyFill="1" applyBorder="1" applyAlignment="1">
      <alignment horizontal="center" vertical="center" wrapText="1"/>
    </xf>
    <xf numFmtId="0" fontId="31" fillId="27" borderId="31" xfId="87" applyFont="1" applyFill="1" applyBorder="1" applyAlignment="1">
      <alignment vertical="center" wrapText="1"/>
    </xf>
    <xf numFmtId="0" fontId="31" fillId="27" borderId="31" xfId="89" applyFont="1" applyFill="1" applyBorder="1" applyAlignment="1">
      <alignment horizontal="center" vertical="center" wrapText="1"/>
    </xf>
    <xf numFmtId="4" fontId="36" fillId="27" borderId="31" xfId="86" applyNumberFormat="1" applyFont="1" applyFill="1" applyBorder="1" applyAlignment="1">
      <alignment horizontal="right" vertical="center" wrapText="1" indent="1"/>
    </xf>
    <xf numFmtId="49" fontId="18" fillId="0" borderId="30" xfId="87" applyNumberFormat="1" applyFont="1" applyFill="1" applyBorder="1" applyAlignment="1">
      <alignment horizontal="center" vertical="center" wrapText="1"/>
    </xf>
    <xf numFmtId="4" fontId="18" fillId="0" borderId="25" xfId="87" applyNumberFormat="1" applyFont="1" applyFill="1" applyBorder="1" applyAlignment="1">
      <alignment horizontal="right" vertical="center" wrapText="1" indent="1"/>
    </xf>
    <xf numFmtId="49" fontId="45" fillId="28" borderId="36" xfId="101" applyNumberFormat="1" applyFont="1" applyFill="1" applyBorder="1" applyAlignment="1">
      <alignment vertical="center"/>
    </xf>
    <xf numFmtId="0" fontId="45" fillId="28" borderId="31" xfId="101" applyFont="1" applyFill="1" applyBorder="1" applyAlignment="1">
      <alignment vertical="center" wrapText="1"/>
    </xf>
    <xf numFmtId="0" fontId="45" fillId="28" borderId="31" xfId="101" applyFont="1" applyFill="1" applyBorder="1" applyAlignment="1">
      <alignment horizontal="center" vertical="center"/>
    </xf>
    <xf numFmtId="4" fontId="45" fillId="28" borderId="31" xfId="87" applyNumberFormat="1" applyFont="1" applyFill="1" applyBorder="1" applyAlignment="1">
      <alignment horizontal="right" vertical="center" wrapText="1" indent="1"/>
    </xf>
    <xf numFmtId="49" fontId="36" fillId="29" borderId="30" xfId="87" applyNumberFormat="1" applyFont="1" applyFill="1" applyBorder="1" applyAlignment="1">
      <alignment vertical="center" wrapText="1"/>
    </xf>
    <xf numFmtId="0" fontId="36" fillId="29" borderId="31" xfId="101" applyFont="1" applyFill="1" applyBorder="1" applyAlignment="1">
      <alignment vertical="center" wrapText="1"/>
    </xf>
    <xf numFmtId="0" fontId="36" fillId="29" borderId="31" xfId="87" applyFont="1" applyFill="1" applyBorder="1" applyAlignment="1">
      <alignment horizontal="center" vertical="center" wrapText="1"/>
    </xf>
    <xf numFmtId="0" fontId="36" fillId="29" borderId="31" xfId="87" applyFont="1" applyFill="1" applyBorder="1" applyAlignment="1">
      <alignment vertical="center" wrapText="1"/>
    </xf>
    <xf numFmtId="0" fontId="32" fillId="0" borderId="10" xfId="87" applyFont="1" applyFill="1" applyBorder="1" applyAlignment="1">
      <alignment vertical="center" wrapText="1"/>
    </xf>
    <xf numFmtId="49" fontId="18" fillId="0" borderId="30" xfId="87" applyNumberFormat="1" applyFont="1" applyFill="1" applyBorder="1" applyAlignment="1">
      <alignment vertical="center" wrapText="1"/>
    </xf>
    <xf numFmtId="49" fontId="36" fillId="0" borderId="21" xfId="94" applyNumberFormat="1" applyFont="1" applyFill="1" applyBorder="1" applyAlignment="1">
      <alignment horizontal="center" vertical="center"/>
    </xf>
    <xf numFmtId="0" fontId="53" fillId="0" borderId="22" xfId="95" applyFont="1" applyFill="1" applyBorder="1" applyAlignment="1">
      <alignment vertical="center" wrapText="1"/>
    </xf>
    <xf numFmtId="0" fontId="36" fillId="0" borderId="22" xfId="95" applyFont="1" applyFill="1" applyBorder="1" applyAlignment="1">
      <alignment horizontal="center" vertical="center"/>
    </xf>
    <xf numFmtId="4" fontId="36" fillId="0" borderId="23" xfId="95" applyNumberFormat="1" applyFont="1" applyFill="1" applyBorder="1" applyAlignment="1">
      <alignment horizontal="right" vertical="center" indent="1"/>
    </xf>
    <xf numFmtId="164" fontId="44" fillId="0" borderId="0" xfId="94" applyNumberFormat="1" applyFont="1" applyAlignment="1">
      <alignment horizontal="right" vertical="center" indent="1"/>
    </xf>
    <xf numFmtId="164" fontId="44" fillId="0" borderId="0" xfId="94" applyNumberFormat="1" applyFont="1" applyFill="1" applyBorder="1" applyAlignment="1">
      <alignment horizontal="right" vertical="center" indent="1"/>
    </xf>
    <xf numFmtId="0" fontId="36" fillId="0" borderId="0" xfId="94" applyFont="1" applyAlignment="1">
      <alignment vertical="center"/>
    </xf>
    <xf numFmtId="49" fontId="39" fillId="0" borderId="17" xfId="94" applyNumberFormat="1" applyFont="1" applyBorder="1" applyAlignment="1">
      <alignment horizontal="center" vertical="center"/>
    </xf>
    <xf numFmtId="0" fontId="39" fillId="0" borderId="13" xfId="94" applyFont="1" applyBorder="1" applyAlignment="1">
      <alignment vertical="center"/>
    </xf>
    <xf numFmtId="0" fontId="39" fillId="0" borderId="13" xfId="94" applyFont="1" applyBorder="1" applyAlignment="1">
      <alignment horizontal="right" vertical="center" indent="1"/>
    </xf>
    <xf numFmtId="4" fontId="40" fillId="0" borderId="16" xfId="94" applyNumberFormat="1" applyFont="1" applyBorder="1" applyAlignment="1">
      <alignment horizontal="right" vertical="center" indent="1"/>
    </xf>
    <xf numFmtId="164" fontId="30" fillId="0" borderId="0" xfId="94" applyNumberFormat="1" applyFont="1" applyAlignment="1">
      <alignment horizontal="right" vertical="center" indent="1"/>
    </xf>
    <xf numFmtId="164" fontId="30" fillId="0" borderId="0" xfId="94" applyNumberFormat="1" applyFont="1" applyFill="1" applyBorder="1" applyAlignment="1">
      <alignment horizontal="right" vertical="center" indent="1"/>
    </xf>
    <xf numFmtId="0" fontId="39" fillId="0" borderId="0" xfId="94" applyFont="1" applyAlignment="1">
      <alignment vertical="center"/>
    </xf>
    <xf numFmtId="49" fontId="18" fillId="26" borderId="17" xfId="94" applyNumberFormat="1" applyFont="1" applyFill="1" applyBorder="1" applyAlignment="1">
      <alignment horizontal="center" vertical="center"/>
    </xf>
    <xf numFmtId="0" fontId="18" fillId="26" borderId="13" xfId="94" applyFont="1" applyFill="1" applyBorder="1" applyAlignment="1">
      <alignment vertical="center"/>
    </xf>
    <xf numFmtId="0" fontId="18" fillId="26" borderId="13" xfId="94" applyFont="1" applyFill="1" applyBorder="1" applyAlignment="1">
      <alignment horizontal="right" vertical="center" indent="1"/>
    </xf>
    <xf numFmtId="4" fontId="40" fillId="26" borderId="16" xfId="94" applyNumberFormat="1" applyFont="1" applyFill="1" applyBorder="1" applyAlignment="1">
      <alignment horizontal="right" vertical="center" indent="1"/>
    </xf>
    <xf numFmtId="0" fontId="18" fillId="0" borderId="0" xfId="94" applyFont="1" applyAlignment="1">
      <alignment vertical="center"/>
    </xf>
    <xf numFmtId="164" fontId="44" fillId="0" borderId="0" xfId="94" applyNumberFormat="1" applyFont="1" applyFill="1" applyAlignment="1">
      <alignment horizontal="right" vertical="center" indent="1"/>
    </xf>
    <xf numFmtId="164" fontId="44" fillId="0" borderId="0" xfId="94" applyNumberFormat="1" applyFont="1" applyFill="1" applyAlignment="1">
      <alignment vertical="center"/>
    </xf>
    <xf numFmtId="0" fontId="36" fillId="0" borderId="0" xfId="94" applyFont="1" applyFill="1" applyAlignment="1">
      <alignment vertical="center"/>
    </xf>
    <xf numFmtId="164" fontId="30" fillId="0" borderId="0" xfId="93" applyNumberFormat="1" applyFont="1" applyBorder="1"/>
    <xf numFmtId="164" fontId="30" fillId="0" borderId="0" xfId="87" applyNumberFormat="1" applyFont="1" applyBorder="1" applyAlignment="1">
      <alignment vertical="center"/>
    </xf>
    <xf numFmtId="164" fontId="44" fillId="0" borderId="0" xfId="87" applyNumberFormat="1" applyFont="1" applyBorder="1" applyAlignment="1">
      <alignment vertical="center"/>
    </xf>
    <xf numFmtId="164" fontId="44" fillId="0" borderId="0" xfId="87" applyNumberFormat="1" applyFont="1" applyFill="1" applyBorder="1" applyAlignment="1">
      <alignment vertical="center"/>
    </xf>
    <xf numFmtId="0" fontId="36" fillId="0" borderId="44" xfId="93" applyFont="1" applyFill="1" applyBorder="1" applyAlignment="1">
      <alignment horizontal="center" vertical="center"/>
    </xf>
    <xf numFmtId="0" fontId="36" fillId="0" borderId="45" xfId="93" applyFont="1" applyFill="1" applyBorder="1" applyAlignment="1">
      <alignment vertical="center" wrapText="1"/>
    </xf>
    <xf numFmtId="0" fontId="36" fillId="0" borderId="45" xfId="93" applyFont="1" applyFill="1" applyBorder="1" applyAlignment="1">
      <alignment horizontal="center" vertical="center"/>
    </xf>
    <xf numFmtId="4" fontId="36" fillId="0" borderId="45" xfId="12" applyNumberFormat="1" applyFont="1" applyFill="1" applyBorder="1" applyAlignment="1">
      <alignment horizontal="center" vertical="center" wrapText="1"/>
    </xf>
    <xf numFmtId="4" fontId="36" fillId="0" borderId="46" xfId="93" applyNumberFormat="1" applyFont="1" applyFill="1" applyBorder="1" applyAlignment="1">
      <alignment horizontal="right" vertical="center" indent="1"/>
    </xf>
    <xf numFmtId="49" fontId="36" fillId="0" borderId="43" xfId="87" applyNumberFormat="1" applyFont="1" applyFill="1" applyBorder="1" applyAlignment="1">
      <alignment horizontal="center" vertical="center" wrapText="1"/>
    </xf>
    <xf numFmtId="4" fontId="36" fillId="0" borderId="42" xfId="93" applyNumberFormat="1" applyFont="1" applyFill="1" applyBorder="1" applyAlignment="1">
      <alignment horizontal="right" vertical="center" indent="1"/>
    </xf>
    <xf numFmtId="0" fontId="57" fillId="27" borderId="31" xfId="87" applyFont="1" applyFill="1" applyBorder="1" applyAlignment="1">
      <alignment horizontal="center" vertical="center" wrapText="1"/>
    </xf>
    <xf numFmtId="0" fontId="31" fillId="30" borderId="17" xfId="95" applyFont="1" applyFill="1" applyBorder="1" applyAlignment="1">
      <alignment horizontal="center" vertical="center"/>
    </xf>
    <xf numFmtId="0" fontId="29" fillId="30" borderId="18" xfId="95" applyFont="1" applyFill="1" applyBorder="1" applyAlignment="1">
      <alignment vertical="center"/>
    </xf>
    <xf numFmtId="0" fontId="31" fillId="30" borderId="13" xfId="93" applyFont="1" applyFill="1" applyBorder="1" applyAlignment="1">
      <alignment vertical="center"/>
    </xf>
    <xf numFmtId="0" fontId="31" fillId="30" borderId="13" xfId="93" applyFont="1" applyFill="1" applyBorder="1" applyAlignment="1">
      <alignment horizontal="right" vertical="center" indent="1"/>
    </xf>
    <xf numFmtId="4" fontId="31" fillId="30" borderId="16" xfId="93" applyNumberFormat="1" applyFont="1" applyFill="1" applyBorder="1" applyAlignment="1">
      <alignment horizontal="right" vertical="center" indent="1"/>
    </xf>
    <xf numFmtId="0" fontId="36" fillId="0" borderId="12" xfId="93" applyFont="1" applyFill="1" applyBorder="1" applyAlignment="1" applyProtection="1">
      <alignment vertical="center"/>
    </xf>
    <xf numFmtId="0" fontId="32" fillId="0" borderId="0" xfId="93" applyFont="1" applyFill="1" applyBorder="1" applyAlignment="1">
      <alignment wrapText="1"/>
    </xf>
    <xf numFmtId="0" fontId="57" fillId="0" borderId="0" xfId="93" applyFont="1" applyFill="1" applyBorder="1" applyAlignment="1" applyProtection="1">
      <alignment vertical="center"/>
    </xf>
    <xf numFmtId="164" fontId="30" fillId="0" borderId="0" xfId="93" applyNumberFormat="1" applyFont="1" applyProtection="1"/>
    <xf numFmtId="164" fontId="30" fillId="0" borderId="0" xfId="93" applyNumberFormat="1" applyFont="1" applyFill="1" applyBorder="1" applyProtection="1"/>
    <xf numFmtId="0" fontId="29" fillId="0" borderId="12" xfId="93" applyFont="1" applyFill="1" applyBorder="1" applyAlignment="1" applyProtection="1">
      <alignment horizontal="right" vertical="center" indent="2"/>
    </xf>
    <xf numFmtId="49" fontId="36" fillId="0" borderId="43" xfId="93" applyNumberFormat="1" applyFont="1" applyBorder="1" applyAlignment="1">
      <alignment horizontal="center" vertical="center"/>
    </xf>
    <xf numFmtId="49" fontId="36" fillId="0" borderId="47" xfId="93" applyNumberFormat="1" applyFont="1" applyBorder="1" applyAlignment="1">
      <alignment vertical="center"/>
    </xf>
    <xf numFmtId="0" fontId="36" fillId="0" borderId="47" xfId="93" applyFont="1" applyBorder="1" applyAlignment="1">
      <alignment vertical="center"/>
    </xf>
    <xf numFmtId="4" fontId="36" fillId="0" borderId="42" xfId="93" applyNumberFormat="1" applyFont="1" applyBorder="1" applyAlignment="1">
      <alignment horizontal="right" vertical="center" indent="1"/>
    </xf>
    <xf numFmtId="0" fontId="54" fillId="0" borderId="13" xfId="0" applyFont="1" applyBorder="1" applyAlignment="1">
      <alignment vertical="center"/>
    </xf>
    <xf numFmtId="49" fontId="36" fillId="0" borderId="47" xfId="87" applyNumberFormat="1" applyFont="1" applyFill="1" applyBorder="1" applyAlignment="1">
      <alignment vertical="center" wrapText="1"/>
    </xf>
    <xf numFmtId="0" fontId="36" fillId="0" borderId="47" xfId="87" applyFont="1" applyFill="1" applyBorder="1" applyAlignment="1">
      <alignment horizontal="center" vertical="center" wrapText="1"/>
    </xf>
    <xf numFmtId="49" fontId="36" fillId="0" borderId="43" xfId="93" applyNumberFormat="1" applyFont="1" applyFill="1" applyBorder="1" applyAlignment="1" applyProtection="1">
      <alignment horizontal="center" vertical="center"/>
    </xf>
    <xf numFmtId="164" fontId="59" fillId="0" borderId="0" xfId="93" applyNumberFormat="1" applyFont="1" applyFill="1" applyAlignment="1" applyProtection="1">
      <alignment vertical="center"/>
    </xf>
    <xf numFmtId="164" fontId="44" fillId="0" borderId="0" xfId="93" applyNumberFormat="1" applyFont="1" applyFill="1" applyAlignment="1" applyProtection="1">
      <alignment vertical="center"/>
    </xf>
    <xf numFmtId="0" fontId="61" fillId="0" borderId="0" xfId="93" applyFont="1" applyFill="1" applyAlignment="1">
      <alignment vertical="center"/>
    </xf>
    <xf numFmtId="0" fontId="31" fillId="0" borderId="0" xfId="93" applyFont="1" applyFill="1" applyAlignment="1">
      <alignment vertical="center"/>
    </xf>
    <xf numFmtId="49" fontId="36" fillId="0" borderId="43" xfId="94" applyNumberFormat="1" applyFont="1" applyFill="1" applyBorder="1" applyAlignment="1">
      <alignment horizontal="center" vertical="center"/>
    </xf>
    <xf numFmtId="49" fontId="36" fillId="0" borderId="43" xfId="93" applyNumberFormat="1" applyFont="1" applyFill="1" applyBorder="1" applyAlignment="1">
      <alignment horizontal="center" vertical="center"/>
    </xf>
    <xf numFmtId="49" fontId="18" fillId="0" borderId="15" xfId="93" applyNumberFormat="1" applyFont="1" applyFill="1" applyBorder="1" applyAlignment="1" applyProtection="1">
      <alignment horizontal="center" vertical="center"/>
    </xf>
    <xf numFmtId="0" fontId="35" fillId="0" borderId="0" xfId="101" applyFont="1" applyBorder="1" applyAlignment="1">
      <alignment horizontal="left" wrapText="1"/>
    </xf>
    <xf numFmtId="49" fontId="18" fillId="0" borderId="0" xfId="93" applyNumberFormat="1" applyFont="1" applyFill="1" applyBorder="1" applyAlignment="1" applyProtection="1">
      <alignment horizontal="center"/>
    </xf>
    <xf numFmtId="49" fontId="18" fillId="0" borderId="0" xfId="93" applyNumberFormat="1" applyFont="1" applyFill="1" applyBorder="1" applyAlignment="1" applyProtection="1">
      <alignment horizontal="center" vertical="center"/>
    </xf>
    <xf numFmtId="49" fontId="31" fillId="0" borderId="48" xfId="87" applyNumberFormat="1" applyFont="1" applyBorder="1" applyAlignment="1">
      <alignment horizontal="center" vertical="center" wrapText="1"/>
    </xf>
    <xf numFmtId="49" fontId="31" fillId="0" borderId="49" xfId="89" applyNumberFormat="1" applyFont="1" applyBorder="1" applyAlignment="1">
      <alignment horizontal="center" vertical="center" wrapText="1"/>
    </xf>
    <xf numFmtId="49" fontId="18" fillId="0" borderId="50" xfId="89" applyNumberFormat="1" applyFont="1" applyBorder="1" applyAlignment="1">
      <alignment horizontal="center" vertical="center" wrapText="1"/>
    </xf>
    <xf numFmtId="49" fontId="18" fillId="26" borderId="51" xfId="87" applyNumberFormat="1" applyFont="1" applyFill="1" applyBorder="1" applyAlignment="1">
      <alignment vertical="center" wrapText="1"/>
    </xf>
    <xf numFmtId="49" fontId="18" fillId="0" borderId="10" xfId="87" applyNumberFormat="1" applyFont="1" applyFill="1" applyBorder="1" applyAlignment="1">
      <alignment vertical="center" wrapText="1"/>
    </xf>
    <xf numFmtId="49" fontId="33" fillId="27" borderId="51" xfId="87" applyNumberFormat="1" applyFont="1" applyFill="1" applyBorder="1" applyAlignment="1">
      <alignment horizontal="center" vertical="center" wrapText="1"/>
    </xf>
    <xf numFmtId="49" fontId="36" fillId="0" borderId="52" xfId="87" applyNumberFormat="1" applyFont="1" applyFill="1" applyBorder="1" applyAlignment="1">
      <alignment horizontal="center" vertical="center" wrapText="1"/>
    </xf>
    <xf numFmtId="49" fontId="36" fillId="0" borderId="53" xfId="87" applyNumberFormat="1" applyFont="1" applyFill="1" applyBorder="1" applyAlignment="1">
      <alignment horizontal="center" vertical="center" wrapText="1"/>
    </xf>
    <xf numFmtId="49" fontId="36" fillId="0" borderId="54" xfId="87" applyNumberFormat="1" applyFont="1" applyFill="1" applyBorder="1" applyAlignment="1">
      <alignment horizontal="center" vertical="center" wrapText="1"/>
    </xf>
    <xf numFmtId="49" fontId="31" fillId="27" borderId="51" xfId="87" applyNumberFormat="1" applyFont="1" applyFill="1" applyBorder="1" applyAlignment="1">
      <alignment horizontal="center" vertical="center" wrapText="1"/>
    </xf>
    <xf numFmtId="49" fontId="18" fillId="0" borderId="49" xfId="87" applyNumberFormat="1" applyFont="1" applyFill="1" applyBorder="1" applyAlignment="1">
      <alignment horizontal="center" vertical="center" wrapText="1"/>
    </xf>
    <xf numFmtId="49" fontId="36" fillId="29" borderId="51" xfId="87" applyNumberFormat="1" applyFont="1" applyFill="1" applyBorder="1" applyAlignment="1">
      <alignment vertical="center" wrapText="1"/>
    </xf>
    <xf numFmtId="0" fontId="36" fillId="0" borderId="55" xfId="93" applyFont="1" applyBorder="1" applyAlignment="1">
      <alignment horizontal="center" vertical="center" wrapText="1"/>
    </xf>
    <xf numFmtId="0" fontId="36" fillId="0" borderId="54" xfId="93" applyFont="1" applyBorder="1" applyAlignment="1">
      <alignment horizontal="center" vertical="center" wrapText="1"/>
    </xf>
    <xf numFmtId="49" fontId="37" fillId="0" borderId="53" xfId="93" applyNumberFormat="1" applyFont="1" applyBorder="1" applyAlignment="1" applyProtection="1">
      <alignment horizontal="center" vertical="center" wrapText="1"/>
    </xf>
    <xf numFmtId="49" fontId="37" fillId="0" borderId="54" xfId="93" applyNumberFormat="1" applyFont="1" applyBorder="1" applyAlignment="1" applyProtection="1">
      <alignment horizontal="center" vertical="center" wrapText="1"/>
    </xf>
    <xf numFmtId="49" fontId="35" fillId="0" borderId="53" xfId="93" applyNumberFormat="1" applyFont="1" applyBorder="1" applyAlignment="1" applyProtection="1">
      <alignment horizontal="center" vertical="center" wrapText="1"/>
    </xf>
    <xf numFmtId="0" fontId="37" fillId="0" borderId="53" xfId="93" applyFont="1" applyBorder="1" applyAlignment="1">
      <alignment horizontal="center" vertical="center" wrapText="1"/>
    </xf>
    <xf numFmtId="0" fontId="36" fillId="0" borderId="53" xfId="93" applyFont="1" applyBorder="1" applyAlignment="1">
      <alignment horizontal="center" vertical="center" wrapText="1"/>
    </xf>
    <xf numFmtId="49" fontId="18" fillId="0" borderId="53" xfId="93" applyNumberFormat="1" applyFont="1" applyBorder="1" applyAlignment="1">
      <alignment horizontal="center" vertical="center"/>
    </xf>
    <xf numFmtId="49" fontId="18" fillId="0" borderId="52" xfId="93" applyNumberFormat="1" applyFont="1" applyBorder="1" applyAlignment="1">
      <alignment horizontal="center" vertical="center"/>
    </xf>
    <xf numFmtId="49" fontId="31" fillId="27" borderId="51" xfId="93" applyNumberFormat="1" applyFont="1" applyFill="1" applyBorder="1" applyAlignment="1">
      <alignment horizontal="center" vertical="center"/>
    </xf>
    <xf numFmtId="49" fontId="18" fillId="0" borderId="54" xfId="93" applyNumberFormat="1" applyFont="1" applyBorder="1" applyAlignment="1" applyProtection="1">
      <alignment horizontal="center" vertical="center"/>
    </xf>
    <xf numFmtId="49" fontId="36" fillId="0" borderId="54" xfId="93" applyNumberFormat="1" applyFont="1" applyBorder="1" applyAlignment="1">
      <alignment horizontal="center" vertical="center"/>
    </xf>
    <xf numFmtId="49" fontId="36" fillId="0" borderId="53" xfId="93" applyNumberFormat="1" applyFont="1" applyBorder="1" applyAlignment="1">
      <alignment horizontal="center" vertical="center"/>
    </xf>
    <xf numFmtId="49" fontId="36" fillId="0" borderId="52" xfId="93" applyNumberFormat="1" applyFont="1" applyBorder="1" applyAlignment="1">
      <alignment horizontal="center" vertical="center"/>
    </xf>
    <xf numFmtId="49" fontId="18" fillId="0" borderId="56" xfId="93" applyNumberFormat="1" applyFont="1" applyBorder="1" applyAlignment="1">
      <alignment horizontal="center" vertical="center"/>
    </xf>
    <xf numFmtId="0" fontId="38" fillId="25" borderId="13" xfId="93" applyFont="1" applyFill="1" applyBorder="1" applyAlignment="1" applyProtection="1">
      <alignment horizontal="center" vertical="center"/>
    </xf>
    <xf numFmtId="0" fontId="18" fillId="26" borderId="13" xfId="93" applyFont="1" applyFill="1" applyBorder="1" applyAlignment="1">
      <alignment horizontal="center" vertical="center"/>
    </xf>
    <xf numFmtId="0" fontId="36" fillId="0" borderId="57" xfId="93" applyFont="1" applyFill="1" applyBorder="1" applyAlignment="1">
      <alignment horizontal="center" vertical="center"/>
    </xf>
    <xf numFmtId="0" fontId="36" fillId="0" borderId="56" xfId="93" applyFont="1" applyFill="1" applyBorder="1" applyAlignment="1">
      <alignment horizontal="center" vertical="center"/>
    </xf>
    <xf numFmtId="49" fontId="39" fillId="0" borderId="13" xfId="94" applyNumberFormat="1" applyFont="1" applyBorder="1" applyAlignment="1">
      <alignment horizontal="center" vertical="center"/>
    </xf>
    <xf numFmtId="49" fontId="18" fillId="26" borderId="13" xfId="94" applyNumberFormat="1" applyFont="1" applyFill="1" applyBorder="1" applyAlignment="1">
      <alignment horizontal="center" vertical="center"/>
    </xf>
    <xf numFmtId="0" fontId="41" fillId="25" borderId="13" xfId="93" applyFont="1" applyFill="1" applyBorder="1" applyAlignment="1" applyProtection="1">
      <alignment horizontal="center" vertical="center"/>
    </xf>
    <xf numFmtId="49" fontId="45" fillId="28" borderId="31" xfId="101" applyNumberFormat="1" applyFont="1" applyFill="1" applyBorder="1" applyAlignment="1">
      <alignment vertical="center"/>
    </xf>
    <xf numFmtId="0" fontId="18" fillId="0" borderId="0" xfId="87" applyFont="1" applyBorder="1" applyAlignment="1">
      <alignment vertical="center"/>
    </xf>
    <xf numFmtId="3" fontId="36" fillId="0" borderId="0" xfId="87" applyNumberFormat="1" applyFont="1" applyBorder="1" applyAlignment="1">
      <alignment vertical="center"/>
    </xf>
    <xf numFmtId="0" fontId="36" fillId="0" borderId="0" xfId="87" applyFont="1" applyFill="1" applyBorder="1" applyAlignment="1">
      <alignment vertical="center"/>
    </xf>
    <xf numFmtId="4" fontId="36" fillId="0" borderId="0" xfId="87" applyNumberFormat="1" applyFont="1" applyBorder="1" applyAlignment="1">
      <alignment vertical="center"/>
    </xf>
    <xf numFmtId="0" fontId="18" fillId="0" borderId="60" xfId="89" applyFont="1" applyBorder="1" applyAlignment="1">
      <alignment horizontal="center" vertical="center" wrapText="1"/>
    </xf>
    <xf numFmtId="0" fontId="18" fillId="26" borderId="32" xfId="87" applyFont="1" applyFill="1" applyBorder="1" applyAlignment="1">
      <alignment vertical="center" wrapText="1"/>
    </xf>
    <xf numFmtId="0" fontId="18" fillId="0" borderId="11" xfId="87" applyFont="1" applyFill="1" applyBorder="1" applyAlignment="1">
      <alignment vertical="center" wrapText="1"/>
    </xf>
    <xf numFmtId="4" fontId="33" fillId="27" borderId="32" xfId="89" applyNumberFormat="1" applyFont="1" applyFill="1" applyBorder="1" applyAlignment="1">
      <alignment horizontal="right" vertical="center" wrapText="1" indent="1"/>
    </xf>
    <xf numFmtId="4" fontId="36" fillId="0" borderId="26" xfId="87" applyNumberFormat="1" applyFont="1" applyFill="1" applyBorder="1" applyAlignment="1">
      <alignment horizontal="right" vertical="center" wrapText="1" indent="1"/>
    </xf>
    <xf numFmtId="4" fontId="36" fillId="27" borderId="32" xfId="89" applyNumberFormat="1" applyFont="1" applyFill="1" applyBorder="1" applyAlignment="1">
      <alignment horizontal="right" vertical="center" wrapText="1" indent="1"/>
    </xf>
    <xf numFmtId="49" fontId="18" fillId="0" borderId="47" xfId="87" applyNumberFormat="1" applyFont="1" applyFill="1" applyBorder="1" applyAlignment="1">
      <alignment vertical="center" wrapText="1"/>
    </xf>
    <xf numFmtId="0" fontId="18" fillId="0" borderId="47" xfId="87" applyFont="1" applyFill="1" applyBorder="1" applyAlignment="1">
      <alignment horizontal="center" vertical="center" wrapText="1"/>
    </xf>
    <xf numFmtId="4" fontId="18" fillId="0" borderId="42" xfId="87" applyNumberFormat="1" applyFont="1" applyFill="1" applyBorder="1" applyAlignment="1">
      <alignment horizontal="right" vertical="center" wrapText="1" indent="1"/>
    </xf>
    <xf numFmtId="4" fontId="45" fillId="28" borderId="32" xfId="87" applyNumberFormat="1" applyFont="1" applyFill="1" applyBorder="1" applyAlignment="1">
      <alignment horizontal="right" vertical="center" wrapText="1" indent="1"/>
    </xf>
    <xf numFmtId="49" fontId="33" fillId="0" borderId="15" xfId="101" applyNumberFormat="1" applyFont="1" applyFill="1" applyBorder="1" applyAlignment="1">
      <alignment vertical="center"/>
    </xf>
    <xf numFmtId="4" fontId="33" fillId="0" borderId="12" xfId="101" applyNumberFormat="1" applyFont="1" applyFill="1" applyBorder="1" applyAlignment="1">
      <alignment horizontal="right" vertical="center"/>
    </xf>
    <xf numFmtId="0" fontId="36" fillId="29" borderId="32" xfId="87" applyFont="1" applyFill="1" applyBorder="1" applyAlignment="1">
      <alignment vertical="center" wrapText="1"/>
    </xf>
    <xf numFmtId="49" fontId="36" fillId="0" borderId="14" xfId="101" applyNumberFormat="1" applyFont="1" applyBorder="1" applyAlignment="1">
      <alignment vertical="center"/>
    </xf>
    <xf numFmtId="0" fontId="36" fillId="0" borderId="12" xfId="87" applyFont="1" applyBorder="1" applyAlignment="1">
      <alignment vertical="center"/>
    </xf>
    <xf numFmtId="49" fontId="36" fillId="0" borderId="15" xfId="101" applyNumberFormat="1" applyFont="1" applyBorder="1" applyAlignment="1">
      <alignment vertical="center"/>
    </xf>
    <xf numFmtId="49" fontId="36" fillId="0" borderId="15" xfId="93" applyNumberFormat="1" applyFont="1" applyBorder="1" applyAlignment="1">
      <alignment horizontal="center"/>
    </xf>
    <xf numFmtId="0" fontId="36" fillId="0" borderId="12" xfId="93" applyFont="1" applyFill="1" applyBorder="1" applyAlignment="1">
      <alignment vertical="center"/>
    </xf>
    <xf numFmtId="49" fontId="18" fillId="0" borderId="15" xfId="93" applyNumberFormat="1" applyFont="1" applyBorder="1" applyAlignment="1">
      <alignment horizontal="center"/>
    </xf>
    <xf numFmtId="0" fontId="18" fillId="0" borderId="12" xfId="93" applyFont="1" applyFill="1" applyBorder="1" applyAlignment="1">
      <alignment vertical="center"/>
    </xf>
    <xf numFmtId="49" fontId="18" fillId="0" borderId="15" xfId="93" applyNumberFormat="1" applyFont="1" applyBorder="1" applyAlignment="1" applyProtection="1">
      <alignment horizontal="center"/>
    </xf>
    <xf numFmtId="49" fontId="18" fillId="0" borderId="0" xfId="93" applyNumberFormat="1" applyFont="1" applyBorder="1" applyAlignment="1" applyProtection="1">
      <alignment horizontal="center"/>
    </xf>
    <xf numFmtId="0" fontId="18" fillId="0" borderId="0" xfId="93" applyFont="1" applyBorder="1" applyProtection="1"/>
    <xf numFmtId="0" fontId="18" fillId="0" borderId="0" xfId="93" applyFont="1" applyBorder="1" applyAlignment="1" applyProtection="1">
      <alignment horizontal="center"/>
    </xf>
    <xf numFmtId="0" fontId="18" fillId="0" borderId="0" xfId="93" applyFont="1" applyBorder="1" applyAlignment="1" applyProtection="1"/>
    <xf numFmtId="0" fontId="18" fillId="0" borderId="12" xfId="93" applyFont="1" applyBorder="1" applyProtection="1"/>
    <xf numFmtId="0" fontId="18" fillId="0" borderId="15" xfId="93" applyFont="1" applyBorder="1" applyAlignment="1">
      <alignment horizontal="center"/>
    </xf>
    <xf numFmtId="0" fontId="18" fillId="0" borderId="12" xfId="93" applyFont="1" applyBorder="1"/>
    <xf numFmtId="49" fontId="37" fillId="0" borderId="43" xfId="93" applyNumberFormat="1" applyFont="1" applyBorder="1" applyAlignment="1" applyProtection="1">
      <alignment horizontal="center" vertical="center" wrapText="1"/>
    </xf>
    <xf numFmtId="0" fontId="36" fillId="0" borderId="47" xfId="93" applyFont="1" applyBorder="1" applyAlignment="1" applyProtection="1">
      <alignment vertical="center" wrapText="1"/>
    </xf>
    <xf numFmtId="0" fontId="37" fillId="0" borderId="47" xfId="93" applyFont="1" applyBorder="1" applyAlignment="1" applyProtection="1">
      <alignment horizontal="center" vertical="center" wrapText="1"/>
    </xf>
    <xf numFmtId="0" fontId="37" fillId="0" borderId="42" xfId="93" applyFont="1" applyBorder="1" applyAlignment="1" applyProtection="1">
      <alignment horizontal="center" vertical="center" wrapText="1"/>
    </xf>
    <xf numFmtId="0" fontId="36" fillId="0" borderId="47" xfId="88" applyFont="1" applyBorder="1" applyAlignment="1" applyProtection="1">
      <alignment vertical="center" wrapText="1"/>
    </xf>
    <xf numFmtId="49" fontId="35" fillId="0" borderId="43" xfId="93" applyNumberFormat="1" applyFont="1" applyBorder="1" applyAlignment="1" applyProtection="1">
      <alignment horizontal="center" vertical="center" wrapText="1"/>
    </xf>
    <xf numFmtId="0" fontId="35" fillId="0" borderId="47" xfId="93" applyFont="1" applyBorder="1" applyAlignment="1" applyProtection="1">
      <alignment horizontal="center" vertical="center" wrapText="1"/>
    </xf>
    <xf numFmtId="0" fontId="35" fillId="0" borderId="42" xfId="93" applyFont="1" applyBorder="1" applyAlignment="1" applyProtection="1">
      <alignment horizontal="center" vertical="center" wrapText="1"/>
    </xf>
    <xf numFmtId="0" fontId="37" fillId="0" borderId="43" xfId="93" applyFont="1" applyBorder="1" applyAlignment="1">
      <alignment horizontal="center" vertical="center" wrapText="1"/>
    </xf>
    <xf numFmtId="0" fontId="18" fillId="0" borderId="47" xfId="88" applyFont="1" applyBorder="1" applyAlignment="1">
      <alignment vertical="center" wrapText="1"/>
    </xf>
    <xf numFmtId="0" fontId="37" fillId="0" borderId="47" xfId="93" applyFont="1" applyBorder="1" applyAlignment="1">
      <alignment horizontal="center" vertical="center" wrapText="1"/>
    </xf>
    <xf numFmtId="0" fontId="37" fillId="0" borderId="42" xfId="93" applyFont="1" applyBorder="1" applyAlignment="1">
      <alignment horizontal="center" vertical="center" wrapText="1"/>
    </xf>
    <xf numFmtId="0" fontId="36" fillId="0" borderId="43" xfId="93" applyFont="1" applyBorder="1" applyAlignment="1">
      <alignment horizontal="center" vertical="center" wrapText="1"/>
    </xf>
    <xf numFmtId="0" fontId="18" fillId="0" borderId="47" xfId="93" applyFont="1" applyBorder="1" applyAlignment="1">
      <alignment vertical="center" wrapText="1"/>
    </xf>
    <xf numFmtId="0" fontId="36" fillId="0" borderId="47" xfId="93" applyFont="1" applyBorder="1" applyAlignment="1">
      <alignment horizontal="center" vertical="center" wrapText="1"/>
    </xf>
    <xf numFmtId="0" fontId="36" fillId="0" borderId="42" xfId="93" applyFont="1" applyBorder="1" applyAlignment="1">
      <alignment horizontal="center" vertical="center" wrapText="1"/>
    </xf>
    <xf numFmtId="49" fontId="18" fillId="0" borderId="43" xfId="93" applyNumberFormat="1" applyFont="1" applyBorder="1" applyAlignment="1">
      <alignment horizontal="center" vertical="center"/>
    </xf>
    <xf numFmtId="0" fontId="32" fillId="0" borderId="47" xfId="93" applyFont="1" applyBorder="1" applyAlignment="1">
      <alignment vertical="center"/>
    </xf>
    <xf numFmtId="0" fontId="18" fillId="0" borderId="47" xfId="93" applyFont="1" applyBorder="1" applyAlignment="1">
      <alignment vertical="center"/>
    </xf>
    <xf numFmtId="0" fontId="18" fillId="0" borderId="42" xfId="93" applyFont="1" applyBorder="1" applyAlignment="1">
      <alignment horizontal="right" vertical="center"/>
    </xf>
    <xf numFmtId="49" fontId="18" fillId="0" borderId="44" xfId="93" applyNumberFormat="1" applyFont="1" applyBorder="1" applyAlignment="1">
      <alignment horizontal="center" vertical="center"/>
    </xf>
    <xf numFmtId="0" fontId="18" fillId="0" borderId="45" xfId="93" applyFont="1" applyBorder="1" applyAlignment="1">
      <alignment vertical="center"/>
    </xf>
    <xf numFmtId="4" fontId="18" fillId="0" borderId="46" xfId="93" applyNumberFormat="1" applyFont="1" applyBorder="1" applyAlignment="1">
      <alignment horizontal="right" vertical="center" indent="1"/>
    </xf>
    <xf numFmtId="49" fontId="36" fillId="0" borderId="44" xfId="94" applyNumberFormat="1" applyFont="1" applyFill="1" applyBorder="1" applyAlignment="1">
      <alignment horizontal="center" vertical="center" wrapText="1"/>
    </xf>
    <xf numFmtId="0" fontId="36" fillId="0" borderId="45" xfId="91" applyFont="1" applyFill="1" applyBorder="1" applyAlignment="1">
      <alignment horizontal="left"/>
    </xf>
    <xf numFmtId="0" fontId="36" fillId="0" borderId="45" xfId="91" applyFont="1" applyFill="1" applyBorder="1" applyAlignment="1">
      <alignment horizontal="center"/>
    </xf>
    <xf numFmtId="0" fontId="36" fillId="0" borderId="45" xfId="91" applyFont="1" applyFill="1" applyBorder="1" applyAlignment="1">
      <alignment horizontal="right"/>
    </xf>
    <xf numFmtId="165" fontId="36" fillId="0" borderId="45" xfId="91" applyNumberFormat="1" applyFont="1" applyFill="1" applyBorder="1" applyAlignment="1">
      <alignment horizontal="right"/>
    </xf>
    <xf numFmtId="4" fontId="36" fillId="0" borderId="46" xfId="94" applyNumberFormat="1" applyFont="1" applyFill="1" applyBorder="1" applyAlignment="1">
      <alignment horizontal="right" vertical="center" indent="1"/>
    </xf>
    <xf numFmtId="164" fontId="56" fillId="0" borderId="0" xfId="93" applyNumberFormat="1" applyFont="1" applyFill="1" applyProtection="1"/>
    <xf numFmtId="0" fontId="56" fillId="0" borderId="0" xfId="93" applyFont="1" applyFill="1" applyProtection="1"/>
    <xf numFmtId="4" fontId="36" fillId="0" borderId="28" xfId="85" applyNumberFormat="1" applyFont="1" applyFill="1" applyBorder="1" applyAlignment="1">
      <alignment horizontal="right" vertical="center" indent="1"/>
    </xf>
    <xf numFmtId="4" fontId="46" fillId="0" borderId="28" xfId="0" applyNumberFormat="1" applyFont="1" applyFill="1" applyBorder="1" applyAlignment="1" applyProtection="1">
      <alignment horizontal="right" vertical="center" indent="1"/>
      <protection locked="0"/>
    </xf>
    <xf numFmtId="4" fontId="36" fillId="0" borderId="29" xfId="93" applyNumberFormat="1" applyFont="1" applyFill="1" applyBorder="1" applyAlignment="1">
      <alignment horizontal="right" vertical="center" indent="1"/>
    </xf>
    <xf numFmtId="164" fontId="44" fillId="0" borderId="0" xfId="114" applyNumberFormat="1" applyFont="1" applyFill="1" applyBorder="1" applyAlignment="1">
      <alignment horizontal="right" vertical="center" indent="1"/>
    </xf>
    <xf numFmtId="0" fontId="44" fillId="0" borderId="0" xfId="114" applyFont="1" applyFill="1" applyBorder="1" applyAlignment="1">
      <alignment vertical="center"/>
    </xf>
    <xf numFmtId="0" fontId="36" fillId="0" borderId="0" xfId="114" applyFont="1" applyFill="1" applyAlignment="1">
      <alignment vertical="center"/>
    </xf>
    <xf numFmtId="0" fontId="32" fillId="31" borderId="0" xfId="93" applyFont="1" applyFill="1" applyBorder="1" applyAlignment="1">
      <alignment vertical="center" wrapText="1"/>
    </xf>
    <xf numFmtId="49" fontId="18" fillId="32" borderId="15" xfId="93" applyNumberFormat="1" applyFont="1" applyFill="1" applyBorder="1" applyAlignment="1" applyProtection="1">
      <alignment horizontal="center"/>
    </xf>
    <xf numFmtId="49" fontId="18" fillId="32" borderId="0" xfId="93" applyNumberFormat="1" applyFont="1" applyFill="1" applyBorder="1" applyAlignment="1" applyProtection="1">
      <alignment horizontal="center"/>
    </xf>
    <xf numFmtId="0" fontId="32" fillId="32" borderId="0" xfId="93" applyFont="1" applyFill="1" applyBorder="1" applyAlignment="1" applyProtection="1">
      <alignment vertical="center" wrapText="1"/>
    </xf>
    <xf numFmtId="0" fontId="58" fillId="32" borderId="0" xfId="93" applyFont="1" applyFill="1" applyBorder="1" applyAlignment="1" applyProtection="1">
      <alignment horizontal="left" vertical="center"/>
    </xf>
    <xf numFmtId="0" fontId="28" fillId="32" borderId="0" xfId="93" applyFont="1" applyFill="1" applyBorder="1" applyAlignment="1" applyProtection="1">
      <alignment wrapText="1"/>
    </xf>
    <xf numFmtId="0" fontId="18" fillId="32" borderId="0" xfId="93" applyFont="1" applyFill="1" applyBorder="1" applyAlignment="1" applyProtection="1">
      <alignment horizontal="right" vertical="center"/>
    </xf>
    <xf numFmtId="0" fontId="18" fillId="32" borderId="12" xfId="93" applyFont="1" applyFill="1" applyBorder="1" applyAlignment="1" applyProtection="1">
      <alignment horizontal="center" vertical="center"/>
    </xf>
    <xf numFmtId="164" fontId="30" fillId="32" borderId="0" xfId="93" applyNumberFormat="1" applyFont="1" applyFill="1" applyProtection="1"/>
    <xf numFmtId="164" fontId="47" fillId="32" borderId="0" xfId="93" applyNumberFormat="1" applyFont="1" applyFill="1" applyProtection="1"/>
    <xf numFmtId="0" fontId="18" fillId="32" borderId="0" xfId="93" applyFont="1" applyFill="1" applyProtection="1"/>
    <xf numFmtId="0" fontId="36" fillId="0" borderId="25" xfId="95" applyFont="1" applyFill="1" applyBorder="1" applyAlignment="1">
      <alignment horizontal="center" vertical="center"/>
    </xf>
    <xf numFmtId="0" fontId="36" fillId="0" borderId="24" xfId="93" applyFont="1" applyFill="1" applyBorder="1" applyAlignment="1">
      <alignment horizontal="center" vertical="center"/>
    </xf>
    <xf numFmtId="0" fontId="36" fillId="0" borderId="54" xfId="93" applyFont="1" applyFill="1" applyBorder="1" applyAlignment="1">
      <alignment horizontal="center" vertical="center"/>
    </xf>
    <xf numFmtId="4" fontId="36" fillId="0" borderId="25" xfId="12" applyNumberFormat="1" applyFont="1" applyFill="1" applyBorder="1" applyAlignment="1">
      <alignment horizontal="center" vertical="center" wrapText="1"/>
    </xf>
    <xf numFmtId="4" fontId="36" fillId="0" borderId="26" xfId="93" applyNumberFormat="1" applyFont="1" applyFill="1" applyBorder="1" applyAlignment="1">
      <alignment horizontal="right" vertical="center" indent="1"/>
    </xf>
    <xf numFmtId="4" fontId="36" fillId="0" borderId="61" xfId="85" applyNumberFormat="1" applyFont="1" applyFill="1" applyBorder="1" applyAlignment="1">
      <alignment horizontal="right" vertical="center" indent="1"/>
    </xf>
    <xf numFmtId="49" fontId="36" fillId="0" borderId="27" xfId="93" applyNumberFormat="1" applyFont="1" applyFill="1" applyBorder="1" applyAlignment="1" applyProtection="1">
      <alignment horizontal="center" vertical="center"/>
    </xf>
    <xf numFmtId="0" fontId="36" fillId="0" borderId="28" xfId="116" applyFont="1" applyFill="1" applyBorder="1" applyAlignment="1" applyProtection="1">
      <alignment horizontal="center" vertical="center" wrapText="1"/>
    </xf>
    <xf numFmtId="49" fontId="36" fillId="31" borderId="27" xfId="93" applyNumberFormat="1" applyFont="1" applyFill="1" applyBorder="1" applyAlignment="1" applyProtection="1">
      <alignment horizontal="center" vertical="center"/>
    </xf>
    <xf numFmtId="166" fontId="63" fillId="31" borderId="61" xfId="119" applyNumberFormat="1" applyFont="1" applyFill="1" applyBorder="1" applyAlignment="1" applyProtection="1">
      <alignment horizontal="left" vertical="center" wrapText="1" indent="1"/>
    </xf>
    <xf numFmtId="0" fontId="36" fillId="31" borderId="28" xfId="116" applyFont="1" applyFill="1" applyBorder="1" applyAlignment="1" applyProtection="1">
      <alignment horizontal="center" vertical="center" wrapText="1"/>
    </xf>
    <xf numFmtId="4" fontId="46" fillId="31" borderId="28" xfId="0" applyNumberFormat="1" applyFont="1" applyFill="1" applyBorder="1" applyAlignment="1" applyProtection="1">
      <alignment horizontal="right" vertical="center" indent="1"/>
      <protection locked="0"/>
    </xf>
    <xf numFmtId="4" fontId="36" fillId="31" borderId="29" xfId="93" applyNumberFormat="1" applyFont="1" applyFill="1" applyBorder="1" applyAlignment="1">
      <alignment horizontal="right" vertical="center" indent="1"/>
    </xf>
    <xf numFmtId="4" fontId="46" fillId="0" borderId="61" xfId="0" applyNumberFormat="1" applyFont="1" applyFill="1" applyBorder="1" applyAlignment="1" applyProtection="1">
      <alignment horizontal="right" vertical="center" indent="1"/>
      <protection locked="0"/>
    </xf>
    <xf numFmtId="4" fontId="36" fillId="0" borderId="61" xfId="12" applyNumberFormat="1" applyFont="1" applyFill="1" applyBorder="1" applyAlignment="1">
      <alignment horizontal="right" vertical="center" wrapText="1" indent="1"/>
    </xf>
    <xf numFmtId="4" fontId="36" fillId="0" borderId="25" xfId="95" applyNumberFormat="1" applyFont="1" applyFill="1" applyBorder="1" applyAlignment="1">
      <alignment horizontal="right" vertical="center" indent="1"/>
    </xf>
    <xf numFmtId="4" fontId="36" fillId="0" borderId="26" xfId="95" applyNumberFormat="1" applyFont="1" applyFill="1" applyBorder="1" applyAlignment="1">
      <alignment horizontal="right" vertical="center" indent="1"/>
    </xf>
    <xf numFmtId="0" fontId="55" fillId="0" borderId="25" xfId="0" applyFont="1" applyBorder="1" applyAlignment="1">
      <alignment vertical="center" wrapText="1"/>
    </xf>
    <xf numFmtId="2" fontId="36" fillId="0" borderId="28" xfId="93" applyNumberFormat="1" applyFont="1" applyFill="1" applyBorder="1" applyAlignment="1">
      <alignment horizontal="left" vertical="center" wrapText="1"/>
    </xf>
    <xf numFmtId="2" fontId="36" fillId="0" borderId="61" xfId="93" applyNumberFormat="1" applyFont="1" applyFill="1" applyBorder="1" applyAlignment="1">
      <alignment horizontal="left" vertical="center" wrapText="1"/>
    </xf>
    <xf numFmtId="0" fontId="36" fillId="0" borderId="61" xfId="95" applyFont="1" applyFill="1" applyBorder="1" applyAlignment="1">
      <alignment vertical="center" wrapText="1"/>
    </xf>
    <xf numFmtId="49" fontId="36" fillId="0" borderId="61" xfId="96" applyNumberFormat="1" applyFont="1" applyFill="1" applyBorder="1" applyAlignment="1" applyProtection="1">
      <alignment horizontal="center" vertical="center" wrapText="1"/>
    </xf>
    <xf numFmtId="4" fontId="64" fillId="0" borderId="28" xfId="85" applyNumberFormat="1" applyFont="1" applyFill="1" applyBorder="1" applyAlignment="1">
      <alignment horizontal="right" vertical="center" indent="1"/>
    </xf>
    <xf numFmtId="4" fontId="64" fillId="0" borderId="61" xfId="85" applyNumberFormat="1" applyFont="1" applyFill="1" applyBorder="1" applyAlignment="1">
      <alignment horizontal="right" vertical="center" indent="1"/>
    </xf>
    <xf numFmtId="4" fontId="64" fillId="0" borderId="45" xfId="93" applyNumberFormat="1" applyFont="1" applyFill="1" applyBorder="1" applyAlignment="1">
      <alignment horizontal="right" vertical="center" indent="1"/>
    </xf>
    <xf numFmtId="0" fontId="66" fillId="0" borderId="13" xfId="94" applyFont="1" applyBorder="1" applyAlignment="1">
      <alignment horizontal="right" vertical="center" indent="1"/>
    </xf>
    <xf numFmtId="0" fontId="66" fillId="26" borderId="13" xfId="93" applyFont="1" applyFill="1" applyBorder="1" applyAlignment="1">
      <alignment horizontal="right" vertical="center" indent="1"/>
    </xf>
    <xf numFmtId="0" fontId="67" fillId="30" borderId="13" xfId="93" applyFont="1" applyFill="1" applyBorder="1" applyAlignment="1">
      <alignment horizontal="right" vertical="center" indent="1"/>
    </xf>
    <xf numFmtId="4" fontId="64" fillId="0" borderId="22" xfId="93" applyNumberFormat="1" applyFont="1" applyFill="1" applyBorder="1" applyAlignment="1">
      <alignment horizontal="right" vertical="center" indent="1"/>
    </xf>
    <xf numFmtId="4" fontId="64" fillId="0" borderId="62" xfId="93" applyNumberFormat="1" applyFont="1" applyFill="1" applyBorder="1" applyAlignment="1">
      <alignment horizontal="right" vertical="center" indent="1"/>
    </xf>
    <xf numFmtId="4" fontId="64" fillId="31" borderId="28" xfId="85" applyNumberFormat="1" applyFont="1" applyFill="1" applyBorder="1" applyAlignment="1">
      <alignment horizontal="right" vertical="center" indent="1"/>
    </xf>
    <xf numFmtId="0" fontId="66" fillId="26" borderId="13" xfId="94" applyFont="1" applyFill="1" applyBorder="1" applyAlignment="1">
      <alignment horizontal="right" vertical="center" indent="1"/>
    </xf>
    <xf numFmtId="4" fontId="64" fillId="0" borderId="22" xfId="95" applyNumberFormat="1" applyFont="1" applyFill="1" applyBorder="1" applyAlignment="1">
      <alignment horizontal="right" vertical="center" indent="1"/>
    </xf>
    <xf numFmtId="0" fontId="18" fillId="0" borderId="63" xfId="93" applyFont="1" applyBorder="1" applyAlignment="1">
      <alignment horizontal="center"/>
    </xf>
    <xf numFmtId="0" fontId="18" fillId="0" borderId="64" xfId="93" applyFont="1" applyBorder="1" applyAlignment="1">
      <alignment horizontal="center"/>
    </xf>
    <xf numFmtId="0" fontId="18" fillId="0" borderId="64" xfId="93" applyFont="1" applyBorder="1"/>
    <xf numFmtId="0" fontId="18" fillId="0" borderId="65" xfId="93" applyFont="1" applyBorder="1"/>
    <xf numFmtId="0" fontId="36" fillId="0" borderId="40" xfId="95" applyFont="1" applyFill="1" applyBorder="1" applyAlignment="1">
      <alignment vertical="center" wrapText="1"/>
    </xf>
    <xf numFmtId="166" fontId="68" fillId="0" borderId="28" xfId="119" applyNumberFormat="1" applyFont="1" applyFill="1" applyBorder="1" applyAlignment="1" applyProtection="1">
      <alignment horizontal="left" vertical="center" wrapText="1" indent="1"/>
    </xf>
    <xf numFmtId="4" fontId="36" fillId="0" borderId="62" xfId="93" applyNumberFormat="1" applyFont="1" applyFill="1" applyBorder="1" applyAlignment="1">
      <alignment horizontal="right" vertical="center" indent="1"/>
    </xf>
    <xf numFmtId="4" fontId="36" fillId="0" borderId="62" xfId="95" applyNumberFormat="1" applyFont="1" applyFill="1" applyBorder="1" applyAlignment="1">
      <alignment horizontal="right" vertical="center" indent="1"/>
    </xf>
    <xf numFmtId="4" fontId="46" fillId="0" borderId="61" xfId="116" applyNumberFormat="1" applyFont="1" applyFill="1" applyBorder="1" applyAlignment="1" applyProtection="1">
      <alignment horizontal="right" vertical="center" indent="1"/>
      <protection locked="0"/>
    </xf>
    <xf numFmtId="4" fontId="56" fillId="0" borderId="61" xfId="85" applyNumberFormat="1" applyFont="1" applyFill="1" applyBorder="1" applyAlignment="1">
      <alignment horizontal="right" vertical="center" indent="1"/>
    </xf>
    <xf numFmtId="49" fontId="36" fillId="0" borderId="27" xfId="93" applyNumberFormat="1" applyFont="1" applyFill="1" applyBorder="1" applyAlignment="1">
      <alignment horizontal="center" vertical="center"/>
    </xf>
    <xf numFmtId="4" fontId="36" fillId="33" borderId="61" xfId="85" applyNumberFormat="1" applyFont="1" applyFill="1" applyBorder="1" applyAlignment="1">
      <alignment horizontal="right" vertical="center" indent="1"/>
    </xf>
    <xf numFmtId="4" fontId="36" fillId="33" borderId="28" xfId="85" applyNumberFormat="1" applyFont="1" applyFill="1" applyBorder="1" applyAlignment="1">
      <alignment horizontal="right" vertical="center" indent="1"/>
    </xf>
    <xf numFmtId="4" fontId="46" fillId="33" borderId="28" xfId="0" applyNumberFormat="1" applyFont="1" applyFill="1" applyBorder="1" applyAlignment="1" applyProtection="1">
      <alignment horizontal="right" vertical="center" indent="1"/>
      <protection locked="0"/>
    </xf>
    <xf numFmtId="49" fontId="36" fillId="33" borderId="27" xfId="93" applyNumberFormat="1" applyFont="1" applyFill="1" applyBorder="1" applyAlignment="1" applyProtection="1">
      <alignment horizontal="center" vertical="center"/>
    </xf>
    <xf numFmtId="0" fontId="36" fillId="33" borderId="25" xfId="118" applyFont="1" applyFill="1" applyBorder="1" applyAlignment="1">
      <alignment vertical="center" wrapText="1"/>
    </xf>
    <xf numFmtId="0" fontId="36" fillId="33" borderId="28" xfId="116" applyFont="1" applyFill="1" applyBorder="1" applyAlignment="1" applyProtection="1">
      <alignment horizontal="center" vertical="center" wrapText="1"/>
    </xf>
    <xf numFmtId="4" fontId="36" fillId="33" borderId="29" xfId="93" applyNumberFormat="1" applyFont="1" applyFill="1" applyBorder="1" applyAlignment="1">
      <alignment horizontal="right" vertical="center" indent="1"/>
    </xf>
    <xf numFmtId="0" fontId="55" fillId="33" borderId="25" xfId="95" applyFont="1" applyFill="1" applyBorder="1" applyAlignment="1">
      <alignment vertical="center" wrapText="1"/>
    </xf>
    <xf numFmtId="0" fontId="36" fillId="33" borderId="25" xfId="95" applyFont="1" applyFill="1" applyBorder="1" applyAlignment="1">
      <alignment vertical="center" wrapText="1"/>
    </xf>
    <xf numFmtId="49" fontId="36" fillId="34" borderId="43" xfId="93" applyNumberFormat="1" applyFont="1" applyFill="1" applyBorder="1" applyAlignment="1">
      <alignment horizontal="center" vertical="center"/>
    </xf>
    <xf numFmtId="4" fontId="36" fillId="34" borderId="61" xfId="85" applyNumberFormat="1" applyFont="1" applyFill="1" applyBorder="1" applyAlignment="1">
      <alignment horizontal="right" vertical="center" indent="1"/>
    </xf>
    <xf numFmtId="4" fontId="46" fillId="34" borderId="61" xfId="0" applyNumberFormat="1" applyFont="1" applyFill="1" applyBorder="1" applyAlignment="1" applyProtection="1">
      <alignment horizontal="right" vertical="center" indent="1"/>
      <protection locked="0"/>
    </xf>
    <xf numFmtId="4" fontId="36" fillId="34" borderId="29" xfId="93" applyNumberFormat="1" applyFont="1" applyFill="1" applyBorder="1" applyAlignment="1">
      <alignment horizontal="right" vertical="center" indent="1"/>
    </xf>
    <xf numFmtId="164" fontId="44" fillId="34" borderId="0" xfId="114" applyNumberFormat="1" applyFont="1" applyFill="1" applyBorder="1" applyAlignment="1">
      <alignment horizontal="right" vertical="center" indent="1"/>
    </xf>
    <xf numFmtId="0" fontId="44" fillId="34" borderId="0" xfId="114" applyFont="1" applyFill="1" applyBorder="1" applyAlignment="1">
      <alignment vertical="center"/>
    </xf>
    <xf numFmtId="0" fontId="36" fillId="34" borderId="0" xfId="114" applyFont="1" applyFill="1" applyAlignment="1">
      <alignment vertical="center"/>
    </xf>
    <xf numFmtId="49" fontId="18" fillId="0" borderId="14" xfId="93" applyNumberFormat="1" applyFont="1" applyFill="1" applyBorder="1" applyAlignment="1" applyProtection="1">
      <alignment horizontal="center"/>
    </xf>
    <xf numFmtId="49" fontId="18" fillId="0" borderId="10" xfId="93" applyNumberFormat="1" applyFont="1" applyFill="1" applyBorder="1" applyAlignment="1" applyProtection="1">
      <alignment horizontal="center"/>
    </xf>
    <xf numFmtId="49" fontId="18" fillId="0" borderId="66" xfId="93" applyNumberFormat="1" applyFont="1" applyFill="1" applyBorder="1" applyAlignment="1" applyProtection="1">
      <alignment horizontal="center" vertical="center"/>
    </xf>
    <xf numFmtId="49" fontId="18" fillId="0" borderId="18" xfId="93" applyNumberFormat="1" applyFont="1" applyFill="1" applyBorder="1" applyAlignment="1" applyProtection="1">
      <alignment horizontal="center" vertical="center"/>
    </xf>
    <xf numFmtId="0" fontId="32" fillId="0" borderId="18" xfId="93" applyFont="1" applyFill="1" applyBorder="1" applyAlignment="1" applyProtection="1">
      <alignment horizontal="left" vertical="center" wrapText="1"/>
    </xf>
    <xf numFmtId="0" fontId="28" fillId="0" borderId="18" xfId="93" applyFont="1" applyFill="1" applyBorder="1" applyAlignment="1" applyProtection="1">
      <alignment horizontal="center" wrapText="1"/>
    </xf>
    <xf numFmtId="0" fontId="28" fillId="0" borderId="18" xfId="93" applyFont="1" applyFill="1" applyBorder="1" applyAlignment="1" applyProtection="1">
      <alignment wrapText="1"/>
    </xf>
    <xf numFmtId="0" fontId="18" fillId="0" borderId="18" xfId="93" applyFont="1" applyFill="1" applyBorder="1" applyAlignment="1" applyProtection="1">
      <alignment vertical="center"/>
    </xf>
    <xf numFmtId="0" fontId="18" fillId="0" borderId="19" xfId="93" applyFont="1" applyFill="1" applyBorder="1" applyAlignment="1" applyProtection="1">
      <alignment vertical="center"/>
    </xf>
    <xf numFmtId="4" fontId="36" fillId="0" borderId="42" xfId="85" applyNumberFormat="1" applyFont="1" applyFill="1" applyBorder="1" applyAlignment="1">
      <alignment horizontal="right" vertical="center" indent="1"/>
    </xf>
    <xf numFmtId="4" fontId="36" fillId="0" borderId="29" xfId="85" applyNumberFormat="1" applyFont="1" applyFill="1" applyBorder="1" applyAlignment="1">
      <alignment horizontal="right" vertical="center" indent="1"/>
    </xf>
    <xf numFmtId="0" fontId="34" fillId="0" borderId="64" xfId="80" applyFont="1" applyBorder="1" applyAlignment="1">
      <alignment horizontal="justify" vertical="center" wrapText="1"/>
    </xf>
    <xf numFmtId="0" fontId="34" fillId="0" borderId="0" xfId="101" applyFont="1" applyBorder="1" applyAlignment="1">
      <alignment horizontal="left" wrapText="1"/>
    </xf>
    <xf numFmtId="0" fontId="69" fillId="0" borderId="67" xfId="0" applyFont="1" applyBorder="1" applyAlignment="1">
      <alignment horizontal="center" vertical="top" wrapText="1"/>
    </xf>
    <xf numFmtId="0" fontId="69" fillId="0" borderId="68" xfId="0" applyFont="1" applyBorder="1" applyAlignment="1">
      <alignment horizontal="left" vertical="top" wrapText="1"/>
    </xf>
    <xf numFmtId="0" fontId="70" fillId="0" borderId="68" xfId="0" applyFont="1" applyBorder="1" applyAlignment="1">
      <alignment horizontal="left" vertical="top" wrapText="1"/>
    </xf>
    <xf numFmtId="0" fontId="46" fillId="0" borderId="68" xfId="0" applyFont="1" applyBorder="1" applyAlignment="1">
      <alignment horizontal="left" wrapText="1"/>
    </xf>
    <xf numFmtId="0" fontId="46" fillId="0" borderId="68" xfId="0" applyFont="1" applyBorder="1" applyAlignment="1">
      <alignment horizontal="left" vertical="center" wrapText="1"/>
    </xf>
    <xf numFmtId="0" fontId="46" fillId="0" borderId="69" xfId="0" applyFont="1" applyBorder="1" applyAlignment="1">
      <alignment horizontal="left" vertical="center" wrapText="1"/>
    </xf>
    <xf numFmtId="2" fontId="46" fillId="0" borderId="71" xfId="90" applyNumberFormat="1" applyFont="1" applyFill="1" applyBorder="1" applyAlignment="1" applyProtection="1">
      <alignment horizontal="left" vertical="top" wrapText="1"/>
    </xf>
    <xf numFmtId="0" fontId="36" fillId="0" borderId="72" xfId="114" applyFont="1" applyFill="1" applyBorder="1" applyAlignment="1">
      <alignment vertical="center" wrapText="1"/>
    </xf>
    <xf numFmtId="0" fontId="36" fillId="0" borderId="72" xfId="89" applyFont="1" applyFill="1" applyBorder="1" applyAlignment="1" applyProtection="1">
      <alignment vertical="center" wrapText="1"/>
    </xf>
    <xf numFmtId="0" fontId="36" fillId="0" borderId="73" xfId="114" applyFont="1" applyFill="1" applyBorder="1" applyAlignment="1">
      <alignment vertical="center" wrapText="1"/>
    </xf>
    <xf numFmtId="0" fontId="36" fillId="34" borderId="72" xfId="114" applyFont="1" applyFill="1" applyBorder="1" applyAlignment="1">
      <alignment vertical="center" wrapText="1"/>
    </xf>
    <xf numFmtId="0" fontId="36" fillId="0" borderId="74" xfId="93" applyFont="1" applyFill="1" applyBorder="1" applyAlignment="1">
      <alignment vertical="center" wrapText="1"/>
    </xf>
    <xf numFmtId="0" fontId="65" fillId="0" borderId="73" xfId="114" applyFont="1" applyFill="1" applyBorder="1" applyAlignment="1">
      <alignment vertical="center" wrapText="1"/>
    </xf>
    <xf numFmtId="2" fontId="46" fillId="0" borderId="62" xfId="90" applyNumberFormat="1" applyFont="1" applyFill="1" applyBorder="1" applyAlignment="1" applyProtection="1">
      <alignment horizontal="left" vertical="top" wrapText="1"/>
    </xf>
    <xf numFmtId="0" fontId="36" fillId="0" borderId="75" xfId="92" applyFont="1" applyFill="1" applyBorder="1" applyAlignment="1">
      <alignment horizontal="center" vertical="center" wrapText="1"/>
    </xf>
    <xf numFmtId="49" fontId="36" fillId="0" borderId="75" xfId="114" applyNumberFormat="1" applyFont="1" applyFill="1" applyBorder="1" applyAlignment="1">
      <alignment horizontal="center" shrinkToFit="1"/>
    </xf>
    <xf numFmtId="4" fontId="36" fillId="0" borderId="75" xfId="89" applyNumberFormat="1" applyFont="1" applyFill="1" applyBorder="1" applyAlignment="1" applyProtection="1">
      <alignment horizontal="center" vertical="center" wrapText="1"/>
    </xf>
    <xf numFmtId="49" fontId="36" fillId="34" borderId="75" xfId="114" applyNumberFormat="1" applyFont="1" applyFill="1" applyBorder="1" applyAlignment="1">
      <alignment horizontal="center" shrinkToFit="1"/>
    </xf>
    <xf numFmtId="0" fontId="36" fillId="0" borderId="75" xfId="93" applyFont="1" applyFill="1" applyBorder="1" applyAlignment="1">
      <alignment horizontal="center" vertical="center"/>
    </xf>
    <xf numFmtId="0" fontId="18" fillId="26" borderId="77" xfId="93" applyFont="1" applyFill="1" applyBorder="1" applyAlignment="1">
      <alignment vertical="center"/>
    </xf>
    <xf numFmtId="0" fontId="31" fillId="30" borderId="77" xfId="93" applyFont="1" applyFill="1" applyBorder="1" applyAlignment="1">
      <alignment vertical="center"/>
    </xf>
    <xf numFmtId="0" fontId="36" fillId="0" borderId="78" xfId="92" applyFont="1" applyFill="1" applyBorder="1" applyAlignment="1">
      <alignment horizontal="center" vertical="center" wrapText="1"/>
    </xf>
    <xf numFmtId="0" fontId="39" fillId="0" borderId="75" xfId="94" applyFont="1" applyBorder="1" applyAlignment="1">
      <alignment vertical="center"/>
    </xf>
    <xf numFmtId="0" fontId="31" fillId="30" borderId="13" xfId="93" applyFont="1" applyFill="1" applyBorder="1" applyAlignment="1">
      <alignment horizontal="right" vertical="center" wrapText="1"/>
    </xf>
    <xf numFmtId="4" fontId="31" fillId="30" borderId="16" xfId="93" applyNumberFormat="1" applyFont="1" applyFill="1" applyBorder="1" applyAlignment="1">
      <alignment horizontal="right" vertical="center" wrapText="1"/>
    </xf>
    <xf numFmtId="0" fontId="31" fillId="30" borderId="20" xfId="95" applyFont="1" applyFill="1" applyBorder="1" applyAlignment="1">
      <alignment horizontal="center" vertical="center"/>
    </xf>
    <xf numFmtId="0" fontId="70" fillId="0" borderId="79" xfId="0" applyFont="1" applyBorder="1" applyAlignment="1">
      <alignment horizontal="left" vertical="top" wrapText="1"/>
    </xf>
    <xf numFmtId="0" fontId="70" fillId="0" borderId="77" xfId="0" applyFont="1" applyBorder="1" applyAlignment="1">
      <alignment horizontal="left" vertical="top" wrapText="1"/>
    </xf>
    <xf numFmtId="0" fontId="46" fillId="0" borderId="77" xfId="0" applyFont="1" applyBorder="1" applyAlignment="1">
      <alignment horizontal="left" wrapText="1"/>
    </xf>
    <xf numFmtId="0" fontId="69" fillId="0" borderId="77" xfId="0" applyFont="1" applyBorder="1" applyAlignment="1">
      <alignment horizontal="left" vertical="top" wrapText="1"/>
    </xf>
    <xf numFmtId="0" fontId="46" fillId="0" borderId="77" xfId="0" applyFont="1" applyBorder="1" applyAlignment="1">
      <alignment horizontal="left" vertical="center" wrapText="1"/>
    </xf>
    <xf numFmtId="0" fontId="69" fillId="0" borderId="77" xfId="0" applyFont="1" applyBorder="1" applyAlignment="1">
      <alignment horizontal="left" wrapText="1"/>
    </xf>
    <xf numFmtId="0" fontId="46" fillId="0" borderId="70" xfId="0" applyFont="1" applyBorder="1" applyAlignment="1">
      <alignment horizontal="left" vertical="center" wrapText="1"/>
    </xf>
    <xf numFmtId="0" fontId="70" fillId="0" borderId="80" xfId="0" applyFont="1" applyBorder="1" applyAlignment="1">
      <alignment horizontal="left" vertical="top" wrapText="1"/>
    </xf>
    <xf numFmtId="2" fontId="46" fillId="0" borderId="81" xfId="90" applyNumberFormat="1" applyFont="1" applyFill="1" applyBorder="1" applyAlignment="1" applyProtection="1">
      <alignment horizontal="left" vertical="top" wrapText="1"/>
    </xf>
    <xf numFmtId="0" fontId="70" fillId="0" borderId="82" xfId="0" applyFont="1" applyBorder="1" applyAlignment="1">
      <alignment horizontal="left" vertical="top" wrapText="1"/>
    </xf>
    <xf numFmtId="0" fontId="46" fillId="0" borderId="82" xfId="0" applyFont="1" applyBorder="1" applyAlignment="1">
      <alignment horizontal="left" wrapText="1"/>
    </xf>
    <xf numFmtId="0" fontId="69" fillId="0" borderId="82" xfId="0" applyFont="1" applyBorder="1" applyAlignment="1">
      <alignment horizontal="left" vertical="top" wrapText="1"/>
    </xf>
    <xf numFmtId="0" fontId="46" fillId="0" borderId="82" xfId="0" applyFont="1" applyBorder="1" applyAlignment="1">
      <alignment horizontal="left" vertical="center" wrapText="1"/>
    </xf>
    <xf numFmtId="0" fontId="46" fillId="0" borderId="83" xfId="0" applyFont="1" applyBorder="1" applyAlignment="1">
      <alignment horizontal="left" vertical="center" wrapText="1"/>
    </xf>
    <xf numFmtId="0" fontId="69" fillId="0" borderId="76" xfId="0" applyFont="1" applyBorder="1" applyAlignment="1">
      <alignment horizontal="center" vertical="center" wrapText="1"/>
    </xf>
    <xf numFmtId="0" fontId="29" fillId="30" borderId="20" xfId="95" applyFont="1" applyFill="1" applyBorder="1" applyAlignment="1">
      <alignment vertical="center"/>
    </xf>
    <xf numFmtId="0" fontId="35" fillId="0" borderId="0" xfId="101" applyFont="1" applyBorder="1" applyAlignment="1">
      <alignment horizontal="left" vertical="top" wrapText="1"/>
    </xf>
    <xf numFmtId="0" fontId="36" fillId="0" borderId="84" xfId="92" applyFont="1" applyFill="1" applyBorder="1" applyAlignment="1">
      <alignment horizontal="center" vertical="center" wrapText="1"/>
    </xf>
    <xf numFmtId="4" fontId="36" fillId="0" borderId="25" xfId="93" applyNumberFormat="1" applyFont="1" applyFill="1" applyBorder="1" applyAlignment="1">
      <alignment horizontal="right" vertical="center" indent="1"/>
    </xf>
    <xf numFmtId="0" fontId="29" fillId="30" borderId="17" xfId="95" applyFont="1" applyFill="1" applyBorder="1" applyAlignment="1">
      <alignment vertical="center" wrapText="1"/>
    </xf>
    <xf numFmtId="0" fontId="31" fillId="30" borderId="16" xfId="93" applyFont="1" applyFill="1" applyBorder="1" applyAlignment="1">
      <alignment horizontal="right" vertical="center" wrapText="1"/>
    </xf>
    <xf numFmtId="0" fontId="31" fillId="30" borderId="20" xfId="93" applyFont="1" applyFill="1" applyBorder="1" applyAlignment="1">
      <alignment vertical="center" wrapText="1"/>
    </xf>
    <xf numFmtId="49" fontId="31" fillId="0" borderId="37" xfId="87" applyNumberFormat="1" applyFont="1" applyBorder="1" applyAlignment="1">
      <alignment horizontal="center" vertical="center" wrapText="1"/>
    </xf>
    <xf numFmtId="49" fontId="31" fillId="0" borderId="38" xfId="89" applyNumberFormat="1" applyFont="1" applyBorder="1" applyAlignment="1">
      <alignment horizontal="center" vertical="center" wrapText="1"/>
    </xf>
    <xf numFmtId="49" fontId="18" fillId="0" borderId="36" xfId="89" applyNumberFormat="1" applyFont="1" applyBorder="1" applyAlignment="1">
      <alignment horizontal="center" vertical="center" wrapText="1"/>
    </xf>
    <xf numFmtId="0" fontId="31" fillId="0" borderId="39" xfId="87" applyFont="1" applyBorder="1" applyAlignment="1">
      <alignment horizontal="center" vertical="center" wrapText="1"/>
    </xf>
    <xf numFmtId="0" fontId="18" fillId="0" borderId="40" xfId="89" applyFont="1" applyBorder="1" applyAlignment="1">
      <alignment horizontal="center" vertical="center" wrapText="1"/>
    </xf>
    <xf numFmtId="0" fontId="18" fillId="0" borderId="41" xfId="89" applyFont="1" applyBorder="1" applyAlignment="1">
      <alignment horizontal="center" vertical="center" wrapText="1"/>
    </xf>
    <xf numFmtId="0" fontId="33" fillId="0" borderId="39" xfId="87" applyFont="1" applyBorder="1" applyAlignment="1">
      <alignment horizontal="center" vertical="center" wrapText="1"/>
    </xf>
    <xf numFmtId="0" fontId="31" fillId="0" borderId="40" xfId="89" applyFont="1" applyBorder="1" applyAlignment="1">
      <alignment horizontal="center" vertical="center" wrapText="1"/>
    </xf>
    <xf numFmtId="0" fontId="34" fillId="0" borderId="10" xfId="80" applyFont="1" applyBorder="1" applyAlignment="1">
      <alignment horizontal="justify" vertical="center" wrapText="1"/>
    </xf>
    <xf numFmtId="0" fontId="33" fillId="31" borderId="10" xfId="93" applyFont="1" applyFill="1" applyBorder="1" applyAlignment="1" applyProtection="1">
      <alignment vertical="center" wrapText="1"/>
    </xf>
    <xf numFmtId="0" fontId="36" fillId="31" borderId="11" xfId="93" applyFont="1" applyFill="1" applyBorder="1" applyAlignment="1" applyProtection="1">
      <alignment vertical="center"/>
    </xf>
    <xf numFmtId="0" fontId="32" fillId="0" borderId="0" xfId="93" applyFont="1" applyFill="1" applyBorder="1" applyAlignment="1">
      <alignment vertical="center" wrapText="1"/>
    </xf>
    <xf numFmtId="0" fontId="35" fillId="0" borderId="0" xfId="101" applyFont="1" applyBorder="1" applyAlignment="1">
      <alignment horizontal="left" wrapText="1"/>
    </xf>
    <xf numFmtId="0" fontId="34" fillId="0" borderId="0" xfId="101" applyFont="1" applyBorder="1" applyAlignment="1">
      <alignment horizontal="left" wrapText="1"/>
    </xf>
    <xf numFmtId="0" fontId="33" fillId="0" borderId="58" xfId="87" applyFont="1" applyBorder="1" applyAlignment="1">
      <alignment horizontal="center" vertical="center" wrapText="1"/>
    </xf>
    <xf numFmtId="0" fontId="18" fillId="0" borderId="59" xfId="89" applyFont="1" applyBorder="1" applyAlignment="1">
      <alignment horizontal="center" vertical="center" wrapText="1"/>
    </xf>
    <xf numFmtId="0" fontId="32" fillId="0" borderId="10" xfId="93" applyFont="1" applyFill="1" applyBorder="1" applyAlignment="1">
      <alignment vertical="center" wrapText="1"/>
    </xf>
  </cellXfs>
  <cellStyles count="120">
    <cellStyle name="_04_OP_Hala N1_6WX01-05_vod.hosp._080130" xfId="1" xr:uid="{00000000-0005-0000-0000-000000000000}"/>
    <cellStyle name="_05_GVB_EW_01_TP7_061207" xfId="2" xr:uid="{00000000-0005-0000-0000-000001000000}"/>
    <cellStyle name="_05_GVB_EY_EV_01_TP7_061201" xfId="3" xr:uid="{00000000-0005-0000-0000-000002000000}"/>
    <cellStyle name="_06_GCZ_BQ_SO_1145" xfId="4" xr:uid="{00000000-0005-0000-0000-000003000000}"/>
    <cellStyle name="_06_GCZ_BQ_SO_1241_Hruba" xfId="5" xr:uid="{00000000-0005-0000-0000-000004000000}"/>
    <cellStyle name="_06_GCZ_BQ_SO_1242+1710_Hruba" xfId="6" xr:uid="{00000000-0005-0000-0000-000005000000}"/>
    <cellStyle name="_06_GCZ_BQ_SO_1510_Hruba" xfId="7" xr:uid="{00000000-0005-0000-0000-000006000000}"/>
    <cellStyle name="_06_GCZ_BQ_SO_1810_Hruba" xfId="8" xr:uid="{00000000-0005-0000-0000-000007000000}"/>
    <cellStyle name="_06_GCZ_BQ_SO_WX_061120" xfId="9" xr:uid="{00000000-0005-0000-0000-000008000000}"/>
    <cellStyle name="_06_GCZ_BQ_SO_WX_061207oceneni" xfId="10" xr:uid="{00000000-0005-0000-0000-000009000000}"/>
    <cellStyle name="_06_GVB_TP7_NS07_070105_oceneni" xfId="11" xr:uid="{00000000-0005-0000-0000-00000A000000}"/>
    <cellStyle name="_5385_2_IPB_WX_SO 16-19_FOT_070716" xfId="12" xr:uid="{00000000-0005-0000-0000-00000B000000}"/>
    <cellStyle name="_5385_2_IPB_WX_SO 16-19_FOT_070716 2" xfId="13" xr:uid="{00000000-0005-0000-0000-00000C000000}"/>
    <cellStyle name="_5411_OP_Infrastruktura_VZOR_080123" xfId="14" xr:uid="{00000000-0005-0000-0000-00000D000000}"/>
    <cellStyle name="_5463_04_NUC_XX01_FOT_200_Hala17_070405" xfId="15" xr:uid="{00000000-0005-0000-0000-00000E000000}"/>
    <cellStyle name="_5559_PP_NS_vzor_070913" xfId="16" xr:uid="{00000000-0005-0000-0000-00000F000000}"/>
    <cellStyle name="_6VX01" xfId="17" xr:uid="{00000000-0005-0000-0000-000010000000}"/>
    <cellStyle name="_BVG TP 7_Complete_061204" xfId="18" xr:uid="{00000000-0005-0000-0000-000011000000}"/>
    <cellStyle name="_F6_BS_SO 01+04_6SX01" xfId="19" xr:uid="{00000000-0005-0000-0000-000012000000}"/>
    <cellStyle name="_FOXCONN - FoT - SO16.3_060523" xfId="20" xr:uid="{00000000-0005-0000-0000-000013000000}"/>
    <cellStyle name="_FOXCONN - FoT - SO16.3_060627" xfId="21" xr:uid="{00000000-0005-0000-0000-000014000000}"/>
    <cellStyle name="_GVB_ TP 7_6-NS07_061206 zm oc" xfId="22" xr:uid="{00000000-0005-0000-0000-000015000000}"/>
    <cellStyle name="_GVB_ TP 7_6-NS07_061207 zm" xfId="23" xr:uid="{00000000-0005-0000-0000-000016000000}"/>
    <cellStyle name="_GVB_ TP7_6IK01A_BQ_SO1141_070104" xfId="24" xr:uid="{00000000-0005-0000-0000-000017000000}"/>
    <cellStyle name="_GVB_ TP7_NS07_rev 2_070205_ BQ" xfId="25" xr:uid="{00000000-0005-0000-0000-000018000000}"/>
    <cellStyle name="_GVB_ TP7_NS07_rev.1_070111ocenění" xfId="26" xr:uid="{00000000-0005-0000-0000-000019000000}"/>
    <cellStyle name="_GVB_ TP7_NS07_rev.1_070116ocenění" xfId="27" xr:uid="{00000000-0005-0000-0000-00001A000000}"/>
    <cellStyle name="_GVB_TP7_F5_Water Treat.070223_" xfId="28" xr:uid="{00000000-0005-0000-0000-00001B000000}"/>
    <cellStyle name="_GVB_TP7_F5_Water Treat.070731_" xfId="29" xr:uid="{00000000-0005-0000-0000-00001C000000}"/>
    <cellStyle name="_GVP_TP 7_stoka DA3_070130 - mp" xfId="30" xr:uid="{00000000-0005-0000-0000-00001D000000}"/>
    <cellStyle name="_odhad cen_GVB_ TP 7_6-NS07_061207 zm" xfId="31" xr:uid="{00000000-0005-0000-0000-00001E000000}"/>
    <cellStyle name="_propočet kubatur šachty" xfId="32" xr:uid="{00000000-0005-0000-0000-00001F000000}"/>
    <cellStyle name="_SO 05_F6_rain wat drain.060531" xfId="33" xr:uid="{00000000-0005-0000-0000-000020000000}"/>
    <cellStyle name="_SO 11_ rain water drainage_070424" xfId="34" xr:uid="{00000000-0005-0000-0000-000021000000}"/>
    <cellStyle name="_SO 11_ rain water drainage_080211" xfId="35" xr:uid="{00000000-0005-0000-0000-000022000000}"/>
    <cellStyle name="_SO 16_6VX01_vzduchotechnika" xfId="36" xr:uid="{00000000-0005-0000-0000-000023000000}"/>
    <cellStyle name="_SO 17_ přípojka splašk.kanalizace" xfId="37" xr:uid="{00000000-0005-0000-0000-000024000000}"/>
    <cellStyle name="_SO 18_ příp. dešť.kan._zmeny 070820" xfId="38" xr:uid="{00000000-0005-0000-0000-000025000000}"/>
    <cellStyle name="_SO 18_ přípojka dešť.kanalizace" xfId="39" xr:uid="{00000000-0005-0000-0000-000026000000}"/>
    <cellStyle name="_SO 21_kanalizace splašková_070807" xfId="40" xr:uid="{00000000-0005-0000-0000-000027000000}"/>
    <cellStyle name="_SO 22_ kanalizace destova v arealu" xfId="41" xr:uid="{00000000-0005-0000-0000-000028000000}"/>
    <cellStyle name="_SO 363_fire water supply_rev.1_070116" xfId="42" xr:uid="{00000000-0005-0000-0000-000029000000}"/>
    <cellStyle name="_SO 399.1,2_sewerage" xfId="43" xr:uid="{00000000-0005-0000-0000-00002A000000}"/>
    <cellStyle name="_SO 399.1,2_sewerage_F5_070221" xfId="44" xr:uid="{00000000-0005-0000-0000-00002B000000}"/>
    <cellStyle name="_SO 399.1,2_sewerage_F5_zmeny k 070730" xfId="45" xr:uid="{00000000-0005-0000-0000-00002C000000}"/>
    <cellStyle name="_SO 399.1,2_sewerage_rev.1_070108" xfId="46" xr:uid="{00000000-0005-0000-0000-00002D000000}"/>
    <cellStyle name="_SO 399.3 Roads of drainage_rev.1_070111" xfId="47" xr:uid="{00000000-0005-0000-0000-00002E000000}"/>
    <cellStyle name="_SO 399.3 Roads of drainage_zmeny k_070731" xfId="48" xr:uid="{00000000-0005-0000-0000-00002F000000}"/>
    <cellStyle name="_SO_1124_Retention pond_zmena_B_ 070202" xfId="49" xr:uid="{00000000-0005-0000-0000-000030000000}"/>
    <cellStyle name="_TI_SO 01_060301_cz_en" xfId="50" xr:uid="{00000000-0005-0000-0000-000031000000}"/>
    <cellStyle name="20 % – Zvýraznění 1" xfId="51" builtinId="30" customBuiltin="1"/>
    <cellStyle name="20 % – Zvýraznění 2" xfId="52" builtinId="34" customBuiltin="1"/>
    <cellStyle name="20 % – Zvýraznění 3" xfId="53" builtinId="38" customBuiltin="1"/>
    <cellStyle name="20 % – Zvýraznění 4" xfId="54" builtinId="42" customBuiltin="1"/>
    <cellStyle name="20 % – Zvýraznění 5" xfId="55" builtinId="46" customBuiltin="1"/>
    <cellStyle name="20 % – Zvýraznění 6" xfId="56" builtinId="50" customBuiltin="1"/>
    <cellStyle name="40 % – Zvýraznění 1" xfId="57" builtinId="31" customBuiltin="1"/>
    <cellStyle name="40 % – Zvýraznění 2" xfId="58" builtinId="35" customBuiltin="1"/>
    <cellStyle name="40 % – Zvýraznění 3" xfId="59" builtinId="39" customBuiltin="1"/>
    <cellStyle name="40 % – Zvýraznění 4" xfId="60" builtinId="43" customBuiltin="1"/>
    <cellStyle name="40 % – Zvýraznění 5" xfId="61" builtinId="47" customBuiltin="1"/>
    <cellStyle name="40 % – Zvýraznění 6" xfId="62" builtinId="51" customBuiltin="1"/>
    <cellStyle name="60 % – Zvýraznění 1" xfId="63" builtinId="32" customBuiltin="1"/>
    <cellStyle name="60 % – Zvýraznění 2" xfId="64" builtinId="36" customBuiltin="1"/>
    <cellStyle name="60 % – Zvýraznění 3" xfId="65" builtinId="40" customBuiltin="1"/>
    <cellStyle name="60 % – Zvýraznění 4" xfId="66" builtinId="44" customBuiltin="1"/>
    <cellStyle name="60 % – Zvýraznění 5" xfId="67" builtinId="48" customBuiltin="1"/>
    <cellStyle name="60 % – Zvýraznění 6" xfId="68" builtinId="52" customBuiltin="1"/>
    <cellStyle name="Celkem" xfId="69" builtinId="25" customBuiltin="1"/>
    <cellStyle name="Hypertextový odkaz" xfId="119" builtinId="8"/>
    <cellStyle name="kolonky" xfId="71" xr:uid="{00000000-0005-0000-0000-000047000000}"/>
    <cellStyle name="Kontrolní buňka" xfId="72" builtinId="23" customBuiltin="1"/>
    <cellStyle name="Nadpis 1" xfId="73" builtinId="16" customBuiltin="1"/>
    <cellStyle name="Nadpis 2" xfId="74" builtinId="17" customBuiltin="1"/>
    <cellStyle name="Nadpis 3" xfId="75" builtinId="18" customBuiltin="1"/>
    <cellStyle name="Nadpis 4" xfId="76" builtinId="19" customBuiltin="1"/>
    <cellStyle name="Název" xfId="77" builtinId="15" customBuiltin="1"/>
    <cellStyle name="Neutrální" xfId="78" builtinId="28" customBuiltin="1"/>
    <cellStyle name="Normální" xfId="0" builtinId="0"/>
    <cellStyle name="normální 10" xfId="117" xr:uid="{00000000-0005-0000-0000-000050000000}"/>
    <cellStyle name="Normální 12" xfId="118" xr:uid="{00000000-0005-0000-0000-000051000000}"/>
    <cellStyle name="normální 16" xfId="116" xr:uid="{00000000-0005-0000-0000-000052000000}"/>
    <cellStyle name="normální 2" xfId="79" xr:uid="{00000000-0005-0000-0000-000053000000}"/>
    <cellStyle name="normální 2 2" xfId="80" xr:uid="{00000000-0005-0000-0000-000054000000}"/>
    <cellStyle name="normální 2 3" xfId="81" xr:uid="{00000000-0005-0000-0000-000055000000}"/>
    <cellStyle name="normální 2 4" xfId="82" xr:uid="{00000000-0005-0000-0000-000056000000}"/>
    <cellStyle name="normální 3" xfId="83" xr:uid="{00000000-0005-0000-0000-000057000000}"/>
    <cellStyle name="normální 3 2" xfId="115" xr:uid="{00000000-0005-0000-0000-000058000000}"/>
    <cellStyle name="normální 4" xfId="84" xr:uid="{00000000-0005-0000-0000-000059000000}"/>
    <cellStyle name="Normální 5" xfId="85" xr:uid="{00000000-0005-0000-0000-00005A000000}"/>
    <cellStyle name="normální_04_SA_HZS_M13_soupisy_vykonu_6NS01_090515" xfId="86" xr:uid="{00000000-0005-0000-0000-00005B000000}"/>
    <cellStyle name="normální_05_SA_6NS01B_V21_Mycí box Still_080325" xfId="87" xr:uid="{00000000-0005-0000-0000-00005C000000}"/>
    <cellStyle name="normální_5463_04_NUC_XX01_FOT_200_Hala17_070405" xfId="88" xr:uid="{00000000-0005-0000-0000-00005D000000}"/>
    <cellStyle name="normální_6185_SA_SPINE_BQ_120504" xfId="89" xr:uid="{00000000-0005-0000-0000-00005E000000}"/>
    <cellStyle name="normální_ASUS-FoT-detail-template" xfId="90" xr:uid="{00000000-0005-0000-0000-00005F000000}"/>
    <cellStyle name="normální_FORMULAR SV" xfId="91" xr:uid="{00000000-0005-0000-0000-000060000000}"/>
    <cellStyle name="normální_GB_TB6A_SANITARY_BQ_071601_Vorac" xfId="92" xr:uid="{00000000-0005-0000-0000-000061000000}"/>
    <cellStyle name="normální_POL.XLS 2" xfId="114" xr:uid="{00000000-0005-0000-0000-000062000000}"/>
    <cellStyle name="normální_SO 101_Prelozka mestske kanalizace" xfId="93" xr:uid="{00000000-0005-0000-0000-000063000000}"/>
    <cellStyle name="normální_SO 101_Prelozka mestske kanalizace 3" xfId="94" xr:uid="{00000000-0005-0000-0000-000064000000}"/>
    <cellStyle name="normální_SO 104_Vodovod pitný_070824" xfId="95" xr:uid="{00000000-0005-0000-0000-000065000000}"/>
    <cellStyle name="normální_VIZA-FoT-template" xfId="96" xr:uid="{00000000-0005-0000-0000-000066000000}"/>
    <cellStyle name="políčka" xfId="97" xr:uid="{00000000-0005-0000-0000-000067000000}"/>
    <cellStyle name="Poznámka" xfId="98" builtinId="10" customBuiltin="1"/>
    <cellStyle name="Propojená buňka" xfId="99" builtinId="24" customBuiltin="1"/>
    <cellStyle name="Správně" xfId="100" builtinId="26" customBuiltin="1"/>
    <cellStyle name="Styl 1" xfId="101" xr:uid="{00000000-0005-0000-0000-00006B000000}"/>
    <cellStyle name="Styl 1 2" xfId="102" xr:uid="{00000000-0005-0000-0000-00006C000000}"/>
    <cellStyle name="Špatně" xfId="70" builtinId="27" customBuiltin="1"/>
    <cellStyle name="Text upozornění" xfId="103" builtinId="11" customBuiltin="1"/>
    <cellStyle name="Vstup" xfId="104" builtinId="20" customBuiltin="1"/>
    <cellStyle name="Výpočet" xfId="105" builtinId="22" customBuiltin="1"/>
    <cellStyle name="Výstup" xfId="106" builtinId="21" customBuiltin="1"/>
    <cellStyle name="Vysvětlující text" xfId="107" builtinId="53" customBuiltin="1"/>
    <cellStyle name="Zvýraznění 1" xfId="108" builtinId="29" customBuiltin="1"/>
    <cellStyle name="Zvýraznění 2" xfId="109" builtinId="33" customBuiltin="1"/>
    <cellStyle name="Zvýraznění 3" xfId="110" builtinId="37" customBuiltin="1"/>
    <cellStyle name="Zvýraznění 4" xfId="111" builtinId="41" customBuiltin="1"/>
    <cellStyle name="Zvýraznění 5" xfId="112" builtinId="45" customBuiltin="1"/>
    <cellStyle name="Zvýraznění 6" xfId="113" builtinId="49" customBuiltin="1"/>
  </cellStyles>
  <dxfs count="0"/>
  <tableStyles count="0" defaultTableStyle="TableStyleMedium9" defaultPivotStyle="PivotStyleLight16"/>
  <colors>
    <mruColors>
      <color rgb="FF99FFCC"/>
      <color rgb="FFFFFF99"/>
      <color rgb="FFFFFFCC"/>
      <color rgb="FF0000FF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AH219"/>
  <sheetViews>
    <sheetView showGridLines="0" tabSelected="1" topLeftCell="A195" zoomScaleNormal="100" zoomScaleSheetLayoutView="130" workbookViewId="0">
      <selection activeCell="F214" sqref="F214"/>
    </sheetView>
  </sheetViews>
  <sheetFormatPr defaultColWidth="9.140625" defaultRowHeight="12.75"/>
  <cols>
    <col min="1" max="1" width="7.7109375" style="42" customWidth="1"/>
    <col min="2" max="2" width="9.28515625" style="42" customWidth="1"/>
    <col min="3" max="3" width="50.42578125" style="3" customWidth="1"/>
    <col min="4" max="4" width="12" style="43" customWidth="1"/>
    <col min="5" max="5" width="14" style="44" customWidth="1"/>
    <col min="6" max="6" width="14" style="3" customWidth="1"/>
    <col min="7" max="7" width="18.140625" style="3" customWidth="1"/>
    <col min="8" max="8" width="14.28515625" style="1" customWidth="1"/>
    <col min="9" max="9" width="18.85546875" style="68" customWidth="1"/>
    <col min="10" max="10" width="12.7109375" style="68" bestFit="1" customWidth="1"/>
    <col min="11" max="11" width="15.7109375" style="68" bestFit="1" customWidth="1"/>
    <col min="12" max="12" width="11.7109375" style="68" bestFit="1" customWidth="1"/>
    <col min="13" max="13" width="9.140625" style="68"/>
    <col min="14" max="33" width="9.140625" style="77"/>
    <col min="34" max="16384" width="9.140625" style="3"/>
  </cols>
  <sheetData>
    <row r="1" spans="1:34" ht="46.15" customHeight="1">
      <c r="A1" s="387" t="s">
        <v>49</v>
      </c>
      <c r="B1" s="388"/>
      <c r="C1" s="464" t="s">
        <v>127</v>
      </c>
      <c r="D1" s="464"/>
      <c r="E1" s="464"/>
      <c r="F1" s="457"/>
      <c r="G1" s="458"/>
      <c r="I1" s="1"/>
      <c r="J1" s="1"/>
      <c r="K1" s="1"/>
      <c r="L1" s="1"/>
      <c r="M1" s="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</row>
    <row r="2" spans="1:34" ht="63.75" customHeight="1">
      <c r="A2" s="208" t="s">
        <v>34</v>
      </c>
      <c r="B2" s="211"/>
      <c r="C2" s="459" t="s">
        <v>128</v>
      </c>
      <c r="D2" s="459"/>
      <c r="E2" s="459"/>
      <c r="F2" s="190"/>
      <c r="G2" s="188"/>
      <c r="H2" s="192"/>
      <c r="I2" s="192"/>
      <c r="J2" s="1"/>
      <c r="K2" s="1"/>
      <c r="L2" s="1"/>
      <c r="M2" s="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  <c r="AE2" s="191"/>
      <c r="AF2" s="191"/>
      <c r="AG2" s="191"/>
    </row>
    <row r="3" spans="1:34" ht="6.75" customHeight="1">
      <c r="A3" s="17"/>
      <c r="B3" s="210"/>
      <c r="C3" s="189"/>
      <c r="D3" s="189"/>
      <c r="E3" s="189"/>
      <c r="F3" s="190"/>
      <c r="G3" s="188"/>
      <c r="H3" s="192"/>
      <c r="I3" s="192"/>
      <c r="J3" s="1"/>
      <c r="K3" s="1"/>
      <c r="L3" s="1"/>
      <c r="M3" s="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  <c r="AE3" s="191"/>
      <c r="AF3" s="191"/>
      <c r="AG3" s="191"/>
    </row>
    <row r="4" spans="1:34" ht="36.75" customHeight="1">
      <c r="A4" s="208" t="s">
        <v>41</v>
      </c>
      <c r="B4" s="211"/>
      <c r="C4" s="316" t="s">
        <v>129</v>
      </c>
      <c r="D4" s="189"/>
      <c r="E4" s="189"/>
      <c r="F4" s="190"/>
      <c r="G4" s="193" t="s">
        <v>2</v>
      </c>
      <c r="H4" s="192"/>
      <c r="I4" s="192"/>
      <c r="J4" s="1"/>
      <c r="K4" s="1"/>
      <c r="L4" s="1"/>
      <c r="M4" s="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</row>
    <row r="5" spans="1:34" ht="6.75" customHeight="1" thickBot="1">
      <c r="A5" s="389"/>
      <c r="B5" s="390"/>
      <c r="C5" s="391"/>
      <c r="D5" s="392"/>
      <c r="E5" s="393"/>
      <c r="F5" s="394"/>
      <c r="G5" s="395"/>
      <c r="H5" s="192"/>
      <c r="I5" s="192"/>
      <c r="J5" s="1"/>
      <c r="K5" s="1"/>
      <c r="L5" s="1"/>
      <c r="M5" s="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</row>
    <row r="6" spans="1:34" s="5" customFormat="1">
      <c r="A6" s="448" t="s">
        <v>3</v>
      </c>
      <c r="B6" s="212"/>
      <c r="C6" s="451" t="s">
        <v>4</v>
      </c>
      <c r="D6" s="454" t="s">
        <v>40</v>
      </c>
      <c r="E6" s="454" t="s">
        <v>5</v>
      </c>
      <c r="F6" s="454" t="s">
        <v>6</v>
      </c>
      <c r="G6" s="462"/>
      <c r="H6" s="6"/>
      <c r="I6" s="171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</row>
    <row r="7" spans="1:34" s="5" customFormat="1">
      <c r="A7" s="449"/>
      <c r="B7" s="213"/>
      <c r="C7" s="452"/>
      <c r="D7" s="455"/>
      <c r="E7" s="455"/>
      <c r="F7" s="455"/>
      <c r="G7" s="463"/>
      <c r="H7" s="6"/>
      <c r="I7" s="171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</row>
    <row r="8" spans="1:34" s="5" customFormat="1" ht="29.25" customHeight="1" thickBot="1">
      <c r="A8" s="450"/>
      <c r="B8" s="214"/>
      <c r="C8" s="453"/>
      <c r="D8" s="453"/>
      <c r="E8" s="453"/>
      <c r="F8" s="453"/>
      <c r="G8" s="251" t="s">
        <v>7</v>
      </c>
      <c r="H8" s="6"/>
      <c r="I8" s="171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</row>
    <row r="9" spans="1:34" s="7" customFormat="1" ht="18.75" thickBot="1">
      <c r="A9" s="122"/>
      <c r="B9" s="215"/>
      <c r="C9" s="123" t="s">
        <v>87</v>
      </c>
      <c r="D9" s="123"/>
      <c r="E9" s="124"/>
      <c r="F9" s="125"/>
      <c r="G9" s="252"/>
      <c r="H9" s="247"/>
      <c r="I9" s="172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" customFormat="1" ht="18.75" thickBot="1">
      <c r="A10" s="148"/>
      <c r="B10" s="216"/>
      <c r="C10" s="147"/>
      <c r="D10" s="147"/>
      <c r="E10" s="37"/>
      <c r="F10" s="38"/>
      <c r="G10" s="253"/>
      <c r="H10" s="247"/>
      <c r="I10" s="172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20" customFormat="1" ht="27" customHeight="1" thickBot="1">
      <c r="A11" s="126">
        <f>A50</f>
        <v>0</v>
      </c>
      <c r="B11" s="217"/>
      <c r="C11" s="127" t="str">
        <f>$C$32</f>
        <v>Zdravotně technické instalace</v>
      </c>
      <c r="D11" s="182"/>
      <c r="E11" s="128"/>
      <c r="F11" s="129">
        <f>SUM(G11:G11)</f>
        <v>0</v>
      </c>
      <c r="G11" s="254">
        <f>SUM(G12:G16)</f>
        <v>0</v>
      </c>
      <c r="H11" s="248"/>
      <c r="I11" s="173"/>
      <c r="J11" s="71"/>
      <c r="K11" s="71"/>
      <c r="L11" s="72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</row>
    <row r="12" spans="1:34" s="20" customFormat="1" ht="12.75" customHeight="1">
      <c r="A12" s="130"/>
      <c r="B12" s="218"/>
      <c r="C12" s="199"/>
      <c r="D12" s="199"/>
      <c r="E12" s="200"/>
      <c r="F12" s="131"/>
      <c r="G12" s="255"/>
      <c r="H12" s="21"/>
      <c r="I12" s="173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</row>
    <row r="13" spans="1:34" s="58" customFormat="1" ht="24">
      <c r="A13" s="180">
        <f t="shared" ref="A13:C14" si="0">A52</f>
        <v>0</v>
      </c>
      <c r="B13" s="219"/>
      <c r="C13" s="199" t="str">
        <f t="shared" si="0"/>
        <v>KANALIZACE - pouze změny oproti PD DPS Bc. Homolky 04/2020</v>
      </c>
      <c r="D13" s="199"/>
      <c r="E13" s="200"/>
      <c r="F13" s="131">
        <f>G13</f>
        <v>0</v>
      </c>
      <c r="G13" s="255">
        <f t="shared" ref="G13:G14" si="1">G52</f>
        <v>0</v>
      </c>
      <c r="H13" s="249"/>
      <c r="I13" s="174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</row>
    <row r="14" spans="1:34" s="58" customFormat="1" ht="18.75" customHeight="1">
      <c r="A14" s="180">
        <f t="shared" si="0"/>
        <v>0</v>
      </c>
      <c r="B14" s="219"/>
      <c r="C14" s="199" t="str">
        <f t="shared" si="0"/>
        <v>VODOVOD</v>
      </c>
      <c r="D14" s="199"/>
      <c r="E14" s="200"/>
      <c r="F14" s="131">
        <f t="shared" ref="F14:F15" si="2">G14</f>
        <v>0</v>
      </c>
      <c r="G14" s="255">
        <f t="shared" si="1"/>
        <v>0</v>
      </c>
      <c r="H14" s="249"/>
      <c r="I14" s="174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</row>
    <row r="15" spans="1:34" s="58" customFormat="1" ht="18.75" customHeight="1">
      <c r="A15" s="180">
        <f>A54</f>
        <v>0</v>
      </c>
      <c r="B15" s="219"/>
      <c r="C15" s="199" t="str">
        <f>C54</f>
        <v>Ostatní</v>
      </c>
      <c r="D15" s="199"/>
      <c r="E15" s="200"/>
      <c r="F15" s="131">
        <f t="shared" si="2"/>
        <v>0</v>
      </c>
      <c r="G15" s="255">
        <f>G54</f>
        <v>0</v>
      </c>
      <c r="H15" s="249"/>
      <c r="I15" s="174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</row>
    <row r="16" spans="1:34" s="20" customFormat="1" ht="10.5" customHeight="1" thickBot="1">
      <c r="A16" s="132"/>
      <c r="B16" s="220"/>
      <c r="C16" s="199"/>
      <c r="D16" s="199"/>
      <c r="E16" s="200"/>
      <c r="F16" s="131"/>
      <c r="G16" s="255"/>
      <c r="H16" s="21"/>
      <c r="I16" s="173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</row>
    <row r="17" spans="1:34" s="7" customFormat="1" ht="5.25" customHeight="1" thickBot="1">
      <c r="A17" s="133"/>
      <c r="B17" s="221"/>
      <c r="C17" s="134"/>
      <c r="D17" s="134"/>
      <c r="E17" s="135"/>
      <c r="F17" s="136"/>
      <c r="G17" s="256"/>
      <c r="H17" s="247"/>
      <c r="I17" s="172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" customFormat="1" ht="9" customHeight="1" thickBot="1">
      <c r="A18" s="137"/>
      <c r="B18" s="222"/>
      <c r="C18" s="257"/>
      <c r="D18" s="257"/>
      <c r="E18" s="258"/>
      <c r="F18" s="138"/>
      <c r="G18" s="259"/>
      <c r="H18" s="247"/>
      <c r="I18" s="172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20" customFormat="1" ht="20.25" customHeight="1" thickBot="1">
      <c r="A19" s="139"/>
      <c r="B19" s="246"/>
      <c r="C19" s="140" t="s">
        <v>8</v>
      </c>
      <c r="D19" s="140"/>
      <c r="E19" s="141"/>
      <c r="F19" s="142">
        <f>G19</f>
        <v>0</v>
      </c>
      <c r="G19" s="260">
        <f>G11</f>
        <v>0</v>
      </c>
      <c r="H19" s="248"/>
      <c r="I19" s="173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</row>
    <row r="20" spans="1:34" s="20" customFormat="1" thickBot="1">
      <c r="A20" s="261"/>
      <c r="B20" s="22"/>
      <c r="C20" s="23"/>
      <c r="D20" s="23"/>
      <c r="E20" s="24"/>
      <c r="F20" s="25"/>
      <c r="G20" s="262"/>
      <c r="H20" s="250"/>
      <c r="I20" s="173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</row>
    <row r="21" spans="1:34" s="20" customFormat="1" ht="18" customHeight="1" thickBot="1">
      <c r="A21" s="143"/>
      <c r="B21" s="223"/>
      <c r="C21" s="144" t="s">
        <v>9</v>
      </c>
      <c r="D21" s="144"/>
      <c r="E21" s="145"/>
      <c r="F21" s="146"/>
      <c r="G21" s="263"/>
      <c r="H21" s="21"/>
      <c r="I21" s="173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</row>
    <row r="22" spans="1:34" s="20" customFormat="1" ht="62.25" customHeight="1">
      <c r="A22" s="264"/>
      <c r="B22" s="26"/>
      <c r="C22" s="456" t="s">
        <v>27</v>
      </c>
      <c r="D22" s="456"/>
      <c r="E22" s="456"/>
      <c r="F22" s="27"/>
      <c r="G22" s="265"/>
      <c r="H22" s="173"/>
      <c r="I22" s="72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</row>
    <row r="23" spans="1:34" s="20" customFormat="1" ht="42.75" customHeight="1">
      <c r="A23" s="266"/>
      <c r="B23" s="39"/>
      <c r="C23" s="460" t="s">
        <v>28</v>
      </c>
      <c r="D23" s="461"/>
      <c r="E23" s="461"/>
      <c r="F23" s="209"/>
      <c r="G23" s="265"/>
      <c r="H23" s="173"/>
      <c r="I23" s="72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</row>
    <row r="24" spans="1:34" s="20" customFormat="1" ht="22.5" customHeight="1">
      <c r="A24" s="266"/>
      <c r="B24" s="39"/>
      <c r="C24" s="28" t="s">
        <v>10</v>
      </c>
      <c r="D24" s="40"/>
      <c r="E24" s="41"/>
      <c r="F24" s="41"/>
      <c r="G24" s="265"/>
      <c r="H24" s="173"/>
      <c r="I24" s="72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</row>
    <row r="25" spans="1:34" s="20" customFormat="1" ht="12">
      <c r="A25" s="266"/>
      <c r="B25" s="39"/>
      <c r="C25" s="28" t="s">
        <v>11</v>
      </c>
      <c r="D25" s="40"/>
      <c r="E25" s="41"/>
      <c r="F25" s="41"/>
      <c r="G25" s="265"/>
      <c r="H25" s="173"/>
      <c r="I25" s="72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</row>
    <row r="26" spans="1:34" s="20" customFormat="1" ht="12">
      <c r="A26" s="266"/>
      <c r="B26" s="39"/>
      <c r="C26" s="28" t="s">
        <v>12</v>
      </c>
      <c r="D26" s="40"/>
      <c r="E26" s="41"/>
      <c r="F26" s="41"/>
      <c r="G26" s="265"/>
      <c r="H26" s="173"/>
      <c r="I26" s="72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</row>
    <row r="27" spans="1:34" s="20" customFormat="1" ht="12">
      <c r="A27" s="266"/>
      <c r="B27" s="39"/>
      <c r="C27" s="28" t="s">
        <v>13</v>
      </c>
      <c r="D27" s="40"/>
      <c r="E27" s="41"/>
      <c r="F27" s="41"/>
      <c r="G27" s="265"/>
      <c r="H27" s="19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</row>
    <row r="28" spans="1:34" s="35" customFormat="1" ht="12">
      <c r="A28" s="267"/>
      <c r="B28" s="29"/>
      <c r="C28" s="30"/>
      <c r="D28" s="31"/>
      <c r="E28" s="32"/>
      <c r="F28" s="33"/>
      <c r="G28" s="268"/>
      <c r="H28" s="3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</row>
    <row r="29" spans="1:34" s="5" customFormat="1" ht="18">
      <c r="A29" s="269"/>
      <c r="B29" s="18"/>
      <c r="C29" s="189"/>
      <c r="D29" s="8"/>
      <c r="E29" s="9"/>
      <c r="F29" s="6"/>
      <c r="G29" s="270"/>
      <c r="H29" s="4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  <c r="AB29" s="69"/>
      <c r="AC29" s="69"/>
      <c r="AD29" s="69"/>
      <c r="AE29" s="69"/>
      <c r="AF29" s="69"/>
      <c r="AG29" s="69"/>
    </row>
    <row r="30" spans="1:34">
      <c r="A30" s="271"/>
      <c r="B30" s="272"/>
      <c r="C30" s="273"/>
      <c r="D30" s="274"/>
      <c r="E30" s="275"/>
      <c r="F30" s="273"/>
      <c r="G30" s="276"/>
    </row>
    <row r="31" spans="1:34">
      <c r="A31" s="271"/>
      <c r="B31" s="272"/>
      <c r="C31" s="273"/>
      <c r="D31" s="274"/>
      <c r="E31" s="275"/>
      <c r="F31" s="273"/>
      <c r="G31" s="276"/>
    </row>
    <row r="32" spans="1:34" s="326" customFormat="1" ht="31.5" customHeight="1">
      <c r="A32" s="317"/>
      <c r="B32" s="318"/>
      <c r="C32" s="319" t="s">
        <v>87</v>
      </c>
      <c r="D32" s="320"/>
      <c r="E32" s="321"/>
      <c r="F32" s="322" t="s">
        <v>31</v>
      </c>
      <c r="G32" s="323" t="s">
        <v>86</v>
      </c>
      <c r="H32" s="324"/>
      <c r="I32" s="325"/>
      <c r="J32" s="325"/>
      <c r="K32" s="325"/>
      <c r="L32" s="325"/>
      <c r="M32" s="325"/>
      <c r="N32" s="325"/>
      <c r="O32" s="325"/>
      <c r="P32" s="325"/>
      <c r="Q32" s="325"/>
      <c r="R32" s="325"/>
      <c r="S32" s="325"/>
      <c r="T32" s="325"/>
      <c r="U32" s="325"/>
      <c r="V32" s="325"/>
      <c r="W32" s="325"/>
      <c r="X32" s="325"/>
      <c r="Y32" s="325"/>
      <c r="Z32" s="325"/>
      <c r="AA32" s="325"/>
      <c r="AB32" s="325"/>
      <c r="AC32" s="325"/>
      <c r="AD32" s="325"/>
      <c r="AE32" s="325"/>
      <c r="AF32" s="325"/>
      <c r="AG32" s="325"/>
    </row>
    <row r="33" spans="1:33" s="66" customFormat="1" ht="3.75" customHeight="1">
      <c r="A33" s="277"/>
      <c r="B33" s="115"/>
      <c r="C33" s="116"/>
      <c r="D33" s="116"/>
      <c r="E33" s="116"/>
      <c r="F33" s="116"/>
      <c r="G33" s="278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</row>
    <row r="34" spans="1:33" s="66" customFormat="1" ht="107.25" customHeight="1">
      <c r="A34" s="360"/>
      <c r="B34" s="361"/>
      <c r="C34" s="398" t="s">
        <v>27</v>
      </c>
      <c r="D34" s="398"/>
      <c r="E34" s="398"/>
      <c r="F34" s="362"/>
      <c r="G34" s="363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</row>
    <row r="35" spans="1:33" s="66" customFormat="1" ht="75.75" customHeight="1" thickBot="1">
      <c r="A35" s="277"/>
      <c r="B35" s="115"/>
      <c r="C35" s="442" t="s">
        <v>130</v>
      </c>
      <c r="D35" s="399"/>
      <c r="E35" s="399"/>
      <c r="F35" s="116"/>
      <c r="G35" s="278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</row>
    <row r="36" spans="1:33" s="67" customFormat="1" ht="51.75" customHeight="1" thickBot="1">
      <c r="A36" s="118" t="s">
        <v>14</v>
      </c>
      <c r="B36" s="224"/>
      <c r="C36" s="119" t="s">
        <v>15</v>
      </c>
      <c r="D36" s="120" t="s">
        <v>16</v>
      </c>
      <c r="E36" s="120" t="s">
        <v>17</v>
      </c>
      <c r="F36" s="120" t="s">
        <v>29</v>
      </c>
      <c r="G36" s="121" t="s">
        <v>18</v>
      </c>
      <c r="I36" s="84"/>
      <c r="J36" s="84"/>
      <c r="K36" s="84"/>
      <c r="L36" s="84"/>
      <c r="M36" s="84"/>
      <c r="N36" s="84"/>
      <c r="O36" s="84"/>
      <c r="P36" s="84"/>
      <c r="Q36" s="84"/>
      <c r="R36" s="84"/>
      <c r="S36" s="84"/>
      <c r="T36" s="84"/>
      <c r="U36" s="84"/>
      <c r="V36" s="84"/>
      <c r="W36" s="84"/>
      <c r="X36" s="84"/>
      <c r="Y36" s="84"/>
      <c r="Z36" s="84"/>
      <c r="AA36" s="84"/>
      <c r="AB36" s="84"/>
      <c r="AC36" s="84"/>
      <c r="AD36" s="84"/>
      <c r="AE36" s="84"/>
      <c r="AF36" s="84"/>
      <c r="AG36" s="84"/>
    </row>
    <row r="37" spans="1:33" s="61" customFormat="1" ht="13.5" thickTop="1">
      <c r="A37" s="92"/>
      <c r="B37" s="225"/>
      <c r="C37" s="117"/>
      <c r="D37" s="94"/>
      <c r="E37" s="94"/>
      <c r="F37" s="94"/>
      <c r="G37" s="95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</row>
    <row r="38" spans="1:33" s="61" customFormat="1">
      <c r="A38" s="92"/>
      <c r="B38" s="225"/>
      <c r="C38" s="93" t="s">
        <v>19</v>
      </c>
      <c r="D38" s="94"/>
      <c r="E38" s="94"/>
      <c r="F38" s="94"/>
      <c r="G38" s="95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</row>
    <row r="39" spans="1:33" s="16" customFormat="1" ht="36">
      <c r="A39" s="279"/>
      <c r="B39" s="226"/>
      <c r="C39" s="280" t="s">
        <v>20</v>
      </c>
      <c r="D39" s="281"/>
      <c r="E39" s="281"/>
      <c r="F39" s="281"/>
      <c r="G39" s="282"/>
      <c r="H39" s="15"/>
      <c r="I39" s="75"/>
      <c r="J39" s="75"/>
      <c r="K39" s="75"/>
      <c r="L39" s="75"/>
      <c r="M39" s="75"/>
      <c r="N39" s="78"/>
      <c r="O39" s="78"/>
      <c r="P39" s="78"/>
      <c r="Q39" s="78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</row>
    <row r="40" spans="1:33" s="16" customFormat="1" ht="42" customHeight="1">
      <c r="A40" s="279"/>
      <c r="B40" s="226"/>
      <c r="C40" s="280" t="s">
        <v>21</v>
      </c>
      <c r="D40" s="281"/>
      <c r="E40" s="281"/>
      <c r="F40" s="281"/>
      <c r="G40" s="282"/>
      <c r="H40" s="15"/>
      <c r="I40" s="75"/>
      <c r="J40" s="75"/>
      <c r="K40" s="75"/>
      <c r="L40" s="75"/>
      <c r="M40" s="75"/>
      <c r="N40" s="78"/>
      <c r="O40" s="78"/>
      <c r="P40" s="78"/>
      <c r="Q40" s="78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</row>
    <row r="41" spans="1:33" s="16" customFormat="1" ht="30" customHeight="1">
      <c r="A41" s="279"/>
      <c r="B41" s="226"/>
      <c r="C41" s="280" t="s">
        <v>22</v>
      </c>
      <c r="D41" s="281"/>
      <c r="E41" s="281"/>
      <c r="F41" s="281"/>
      <c r="G41" s="282"/>
      <c r="H41" s="15"/>
      <c r="I41" s="75"/>
      <c r="J41" s="75"/>
      <c r="K41" s="75"/>
      <c r="L41" s="75"/>
      <c r="M41" s="75"/>
      <c r="N41" s="78"/>
      <c r="O41" s="78"/>
      <c r="P41" s="78"/>
      <c r="Q41" s="78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</row>
    <row r="42" spans="1:33" s="16" customFormat="1" ht="75.75" customHeight="1">
      <c r="A42" s="279"/>
      <c r="B42" s="227"/>
      <c r="C42" s="96" t="s">
        <v>30</v>
      </c>
      <c r="D42" s="281"/>
      <c r="E42" s="281"/>
      <c r="F42" s="281"/>
      <c r="G42" s="282"/>
      <c r="H42" s="15"/>
      <c r="I42" s="75"/>
      <c r="J42" s="75"/>
      <c r="K42" s="75"/>
      <c r="L42" s="75"/>
      <c r="M42" s="75"/>
      <c r="N42" s="78"/>
      <c r="O42" s="78"/>
      <c r="P42" s="78"/>
      <c r="Q42" s="78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</row>
    <row r="43" spans="1:33" s="16" customFormat="1" ht="66" customHeight="1">
      <c r="A43" s="279"/>
      <c r="B43" s="226"/>
      <c r="C43" s="283" t="s">
        <v>23</v>
      </c>
      <c r="D43" s="281"/>
      <c r="E43" s="281"/>
      <c r="F43" s="281"/>
      <c r="G43" s="282"/>
      <c r="H43" s="15"/>
      <c r="I43" s="75"/>
      <c r="J43" s="75"/>
      <c r="K43" s="75"/>
      <c r="L43" s="75"/>
      <c r="M43" s="75"/>
      <c r="N43" s="78"/>
      <c r="O43" s="78"/>
      <c r="P43" s="78"/>
      <c r="Q43" s="78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</row>
    <row r="44" spans="1:33" s="16" customFormat="1" ht="41.25" customHeight="1">
      <c r="A44" s="279"/>
      <c r="B44" s="226"/>
      <c r="C44" s="283" t="s">
        <v>24</v>
      </c>
      <c r="D44" s="281"/>
      <c r="E44" s="281"/>
      <c r="F44" s="281"/>
      <c r="G44" s="282"/>
      <c r="H44" s="15"/>
      <c r="I44" s="75"/>
      <c r="J44" s="75"/>
      <c r="K44" s="75"/>
      <c r="L44" s="75"/>
      <c r="M44" s="75"/>
      <c r="N44" s="78"/>
      <c r="O44" s="78"/>
      <c r="P44" s="78"/>
      <c r="Q44" s="78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</row>
    <row r="45" spans="1:33" s="46" customFormat="1" ht="32.25" customHeight="1">
      <c r="A45" s="284"/>
      <c r="B45" s="228"/>
      <c r="C45" s="283" t="s">
        <v>25</v>
      </c>
      <c r="D45" s="285"/>
      <c r="E45" s="285"/>
      <c r="F45" s="285"/>
      <c r="G45" s="286"/>
      <c r="H45" s="45"/>
      <c r="I45" s="75"/>
      <c r="J45" s="75"/>
      <c r="K45" s="75"/>
      <c r="L45" s="75"/>
      <c r="M45" s="75"/>
      <c r="N45" s="78"/>
      <c r="O45" s="78"/>
      <c r="P45" s="78"/>
      <c r="Q45" s="78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</row>
    <row r="46" spans="1:33" s="67" customFormat="1" ht="17.25" customHeight="1">
      <c r="A46" s="287"/>
      <c r="B46" s="229"/>
      <c r="C46" s="288"/>
      <c r="D46" s="289"/>
      <c r="E46" s="289"/>
      <c r="F46" s="289"/>
      <c r="G46" s="290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</row>
    <row r="47" spans="1:33" s="61" customFormat="1" ht="13.5" customHeight="1">
      <c r="A47" s="291"/>
      <c r="B47" s="230"/>
      <c r="C47" s="292"/>
      <c r="D47" s="293"/>
      <c r="E47" s="293"/>
      <c r="F47" s="293"/>
      <c r="G47" s="29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</row>
    <row r="48" spans="1:33" s="47" customFormat="1" ht="18" customHeight="1">
      <c r="A48" s="295"/>
      <c r="B48" s="231"/>
      <c r="C48" s="296" t="s">
        <v>0</v>
      </c>
      <c r="D48" s="297"/>
      <c r="E48" s="297"/>
      <c r="F48" s="297"/>
      <c r="G48" s="298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</row>
    <row r="49" spans="1:33" s="47" customFormat="1" ht="13.5" customHeight="1" thickBot="1">
      <c r="A49" s="97"/>
      <c r="B49" s="232"/>
      <c r="C49" s="98"/>
      <c r="D49" s="98"/>
      <c r="E49" s="98"/>
      <c r="F49" s="98"/>
      <c r="G49" s="9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</row>
    <row r="50" spans="1:33" s="47" customFormat="1" ht="18" customHeight="1" thickBot="1">
      <c r="A50" s="100"/>
      <c r="B50" s="233"/>
      <c r="C50" s="101" t="str">
        <f>C32</f>
        <v>Zdravotně technické instalace</v>
      </c>
      <c r="D50" s="101"/>
      <c r="E50" s="101"/>
      <c r="F50" s="101"/>
      <c r="G50" s="102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</row>
    <row r="51" spans="1:33" s="2" customFormat="1">
      <c r="A51" s="103"/>
      <c r="B51" s="234"/>
      <c r="C51" s="104"/>
      <c r="D51" s="105"/>
      <c r="E51" s="105"/>
      <c r="F51" s="105"/>
      <c r="G51" s="106"/>
      <c r="H51" s="1"/>
      <c r="I51" s="68"/>
      <c r="J51" s="68"/>
      <c r="K51" s="68"/>
      <c r="L51" s="68"/>
      <c r="M51" s="68"/>
      <c r="N51" s="77"/>
      <c r="O51" s="77"/>
      <c r="P51" s="77"/>
      <c r="Q51" s="77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</row>
    <row r="52" spans="1:33" s="60" customFormat="1" ht="18" customHeight="1">
      <c r="A52" s="107">
        <f>A58</f>
        <v>0</v>
      </c>
      <c r="B52" s="235"/>
      <c r="C52" s="108" t="str">
        <f>C58</f>
        <v>KANALIZACE - pouze změny oproti PD DPS Bc. Homolky 04/2020</v>
      </c>
      <c r="D52" s="109"/>
      <c r="E52" s="109"/>
      <c r="F52" s="109"/>
      <c r="G52" s="110">
        <f>G99</f>
        <v>0</v>
      </c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</row>
    <row r="53" spans="1:33" s="60" customFormat="1" ht="18" customHeight="1">
      <c r="A53" s="194">
        <f t="shared" ref="A53:C53" si="3">A101</f>
        <v>0</v>
      </c>
      <c r="B53" s="236"/>
      <c r="C53" s="195" t="str">
        <f t="shared" si="3"/>
        <v>VODOVOD</v>
      </c>
      <c r="D53" s="196"/>
      <c r="E53" s="196"/>
      <c r="F53" s="196"/>
      <c r="G53" s="197">
        <f>G203</f>
        <v>0</v>
      </c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</row>
    <row r="54" spans="1:33" s="60" customFormat="1" ht="18" customHeight="1">
      <c r="A54" s="111">
        <f>A205</f>
        <v>0</v>
      </c>
      <c r="B54" s="237"/>
      <c r="C54" s="112" t="str">
        <f>C205</f>
        <v>Ostatní</v>
      </c>
      <c r="D54" s="113"/>
      <c r="E54" s="113"/>
      <c r="F54" s="113"/>
      <c r="G54" s="114">
        <f>G216</f>
        <v>0</v>
      </c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</row>
    <row r="55" spans="1:33" s="47" customFormat="1" ht="18" customHeight="1" thickBot="1">
      <c r="A55" s="299"/>
      <c r="B55" s="238"/>
      <c r="C55" s="300"/>
      <c r="D55" s="300"/>
      <c r="E55" s="300"/>
      <c r="F55" s="300"/>
      <c r="G55" s="301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</row>
    <row r="56" spans="1:33" s="56" customFormat="1" ht="23.25" customHeight="1" thickBot="1">
      <c r="A56" s="54"/>
      <c r="B56" s="239"/>
      <c r="C56" s="55" t="s">
        <v>26</v>
      </c>
      <c r="D56" s="55"/>
      <c r="E56" s="55"/>
      <c r="F56" s="55"/>
      <c r="G56" s="36">
        <f>SUM(G51:G55)</f>
        <v>0</v>
      </c>
      <c r="H56" s="1"/>
      <c r="I56" s="68"/>
      <c r="J56" s="68"/>
      <c r="K56" s="68"/>
      <c r="L56" s="68"/>
      <c r="M56" s="68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77"/>
    </row>
    <row r="57" spans="1:33" s="47" customFormat="1" ht="13.5" customHeight="1" thickBot="1">
      <c r="A57" s="48"/>
      <c r="B57" s="240"/>
      <c r="C57" s="49"/>
      <c r="D57" s="49"/>
      <c r="E57" s="50"/>
      <c r="F57" s="50"/>
      <c r="G57" s="51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</row>
    <row r="58" spans="1:33" s="52" customFormat="1" ht="33" customHeight="1" thickBot="1">
      <c r="A58" s="183"/>
      <c r="B58" s="425">
        <v>1</v>
      </c>
      <c r="C58" s="445" t="s">
        <v>131</v>
      </c>
      <c r="D58" s="447"/>
      <c r="E58" s="446"/>
      <c r="F58" s="423"/>
      <c r="G58" s="424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</row>
    <row r="59" spans="1:33" s="59" customFormat="1" ht="11.25" customHeight="1">
      <c r="A59" s="89"/>
      <c r="B59" s="241"/>
      <c r="C59" s="413"/>
      <c r="D59" s="443"/>
      <c r="E59" s="444"/>
      <c r="F59" s="91"/>
      <c r="G59" s="90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</row>
    <row r="60" spans="1:33" s="16" customFormat="1" ht="96">
      <c r="A60" s="207"/>
      <c r="B60" s="400" t="s">
        <v>163</v>
      </c>
      <c r="C60" s="407" t="s">
        <v>52</v>
      </c>
      <c r="D60" s="415"/>
      <c r="E60" s="350"/>
      <c r="F60" s="340"/>
      <c r="G60" s="181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</row>
    <row r="61" spans="1:33" s="16" customFormat="1" ht="15" customHeight="1">
      <c r="A61" s="207"/>
      <c r="B61" s="207"/>
      <c r="C61" s="408"/>
      <c r="D61" s="416"/>
      <c r="E61" s="350"/>
      <c r="F61" s="340"/>
      <c r="G61" s="181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</row>
    <row r="62" spans="1:33" s="16" customFormat="1" ht="15" customHeight="1">
      <c r="A62" s="207"/>
      <c r="B62" s="207"/>
      <c r="C62" s="409"/>
      <c r="D62" s="415"/>
      <c r="E62" s="350"/>
      <c r="F62" s="340"/>
      <c r="G62" s="181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</row>
    <row r="63" spans="1:33" s="16" customFormat="1" ht="15" customHeight="1">
      <c r="A63" s="207"/>
      <c r="B63" s="207"/>
      <c r="C63" s="409"/>
      <c r="D63" s="415"/>
      <c r="E63" s="350"/>
      <c r="F63" s="340"/>
      <c r="G63" s="181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</row>
    <row r="64" spans="1:33" s="16" customFormat="1" ht="15" customHeight="1">
      <c r="A64" s="207"/>
      <c r="B64" s="207" t="s">
        <v>32</v>
      </c>
      <c r="C64" s="401" t="s">
        <v>164</v>
      </c>
      <c r="D64" s="440" t="s">
        <v>51</v>
      </c>
      <c r="E64" s="332">
        <v>2</v>
      </c>
      <c r="F64" s="340">
        <v>0</v>
      </c>
      <c r="G64" s="396">
        <f t="shared" ref="G64:G74" si="4">$E64*F64</f>
        <v>0</v>
      </c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</row>
    <row r="65" spans="1:33" s="16" customFormat="1" ht="15" customHeight="1">
      <c r="A65" s="207"/>
      <c r="B65" s="207" t="s">
        <v>37</v>
      </c>
      <c r="C65" s="401" t="s">
        <v>165</v>
      </c>
      <c r="D65" s="440" t="s">
        <v>51</v>
      </c>
      <c r="E65" s="332">
        <v>2</v>
      </c>
      <c r="F65" s="332">
        <v>0</v>
      </c>
      <c r="G65" s="396">
        <f t="shared" si="4"/>
        <v>0</v>
      </c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</row>
    <row r="66" spans="1:33" s="16" customFormat="1" ht="15" customHeight="1">
      <c r="A66" s="207"/>
      <c r="B66" s="207"/>
      <c r="C66" s="409"/>
      <c r="D66" s="440"/>
      <c r="E66" s="332"/>
      <c r="F66" s="332"/>
      <c r="G66" s="396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</row>
    <row r="67" spans="1:33" s="16" customFormat="1" ht="15" customHeight="1">
      <c r="A67" s="207"/>
      <c r="B67" s="207"/>
      <c r="C67" s="407"/>
      <c r="D67" s="440"/>
      <c r="E67" s="332"/>
      <c r="F67" s="332"/>
      <c r="G67" s="396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</row>
    <row r="68" spans="1:33" s="16" customFormat="1" ht="15" customHeight="1">
      <c r="A68" s="207"/>
      <c r="B68" s="207"/>
      <c r="C68" s="409"/>
      <c r="D68" s="440"/>
      <c r="E68" s="332"/>
      <c r="F68" s="332"/>
      <c r="G68" s="396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</row>
    <row r="69" spans="1:33" s="16" customFormat="1" ht="15" customHeight="1">
      <c r="A69" s="207"/>
      <c r="B69" s="207" t="s">
        <v>38</v>
      </c>
      <c r="C69" s="401" t="s">
        <v>166</v>
      </c>
      <c r="D69" s="440" t="s">
        <v>51</v>
      </c>
      <c r="E69" s="332">
        <v>3</v>
      </c>
      <c r="F69" s="340">
        <v>0</v>
      </c>
      <c r="G69" s="396">
        <f t="shared" si="4"/>
        <v>0</v>
      </c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</row>
    <row r="70" spans="1:33" s="16" customFormat="1" ht="15" customHeight="1">
      <c r="A70" s="207"/>
      <c r="B70" s="207" t="s">
        <v>39</v>
      </c>
      <c r="C70" s="401" t="s">
        <v>167</v>
      </c>
      <c r="D70" s="440" t="s">
        <v>51</v>
      </c>
      <c r="E70" s="332">
        <v>7</v>
      </c>
      <c r="F70" s="340">
        <v>0</v>
      </c>
      <c r="G70" s="396">
        <f t="shared" ref="G70" si="5">$E70*F70</f>
        <v>0</v>
      </c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</row>
    <row r="71" spans="1:33" s="16" customFormat="1" ht="15" customHeight="1">
      <c r="A71" s="207"/>
      <c r="B71" s="207" t="s">
        <v>44</v>
      </c>
      <c r="C71" s="401" t="s">
        <v>138</v>
      </c>
      <c r="D71" s="440" t="s">
        <v>76</v>
      </c>
      <c r="E71" s="332">
        <v>2.52</v>
      </c>
      <c r="F71" s="340">
        <v>0</v>
      </c>
      <c r="G71" s="396">
        <f t="shared" si="4"/>
        <v>0</v>
      </c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</row>
    <row r="72" spans="1:33" s="16" customFormat="1" ht="15" customHeight="1">
      <c r="A72" s="207"/>
      <c r="B72" s="207" t="s">
        <v>45</v>
      </c>
      <c r="C72" s="401" t="s">
        <v>136</v>
      </c>
      <c r="D72" s="440" t="s">
        <v>76</v>
      </c>
      <c r="E72" s="332">
        <v>0.63</v>
      </c>
      <c r="F72" s="340">
        <v>0</v>
      </c>
      <c r="G72" s="396">
        <f t="shared" si="4"/>
        <v>0</v>
      </c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</row>
    <row r="73" spans="1:33" s="16" customFormat="1" ht="15" customHeight="1">
      <c r="A73" s="207"/>
      <c r="B73" s="207" t="s">
        <v>46</v>
      </c>
      <c r="C73" s="401" t="s">
        <v>137</v>
      </c>
      <c r="D73" s="440" t="s">
        <v>76</v>
      </c>
      <c r="E73" s="332">
        <v>1.71</v>
      </c>
      <c r="F73" s="340">
        <v>0</v>
      </c>
      <c r="G73" s="396">
        <f t="shared" si="4"/>
        <v>0</v>
      </c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</row>
    <row r="74" spans="1:33" s="16" customFormat="1" ht="30.75" customHeight="1">
      <c r="A74" s="207"/>
      <c r="B74" s="207" t="s">
        <v>47</v>
      </c>
      <c r="C74" s="401" t="s">
        <v>77</v>
      </c>
      <c r="D74" s="440" t="s">
        <v>76</v>
      </c>
      <c r="E74" s="332">
        <v>4.2300000000000004</v>
      </c>
      <c r="F74" s="340">
        <v>0</v>
      </c>
      <c r="G74" s="396">
        <f t="shared" si="4"/>
        <v>0</v>
      </c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</row>
    <row r="75" spans="1:33" s="315" customFormat="1" ht="18.75" customHeight="1">
      <c r="A75" s="207"/>
      <c r="B75" s="207"/>
      <c r="C75" s="409"/>
      <c r="D75" s="440"/>
      <c r="E75" s="350"/>
      <c r="F75" s="340"/>
      <c r="G75" s="181"/>
      <c r="H75" s="313"/>
      <c r="I75" s="313"/>
      <c r="J75" s="313"/>
      <c r="K75" s="313"/>
      <c r="L75" s="314"/>
    </row>
    <row r="76" spans="1:33" s="315" customFormat="1" ht="12">
      <c r="A76" s="207"/>
      <c r="B76" s="207"/>
      <c r="C76" s="402"/>
      <c r="D76" s="440"/>
      <c r="E76" s="332"/>
      <c r="F76" s="340"/>
      <c r="G76" s="181"/>
      <c r="H76" s="313"/>
      <c r="I76" s="313"/>
      <c r="J76" s="313"/>
      <c r="K76" s="313"/>
      <c r="L76" s="314"/>
    </row>
    <row r="77" spans="1:33" s="315" customFormat="1" ht="24.75" customHeight="1">
      <c r="A77" s="201"/>
      <c r="B77" s="201" t="s">
        <v>78</v>
      </c>
      <c r="C77" s="402" t="s">
        <v>168</v>
      </c>
      <c r="D77" s="440" t="s">
        <v>51</v>
      </c>
      <c r="E77" s="332">
        <v>14</v>
      </c>
      <c r="F77" s="340">
        <v>0</v>
      </c>
      <c r="G77" s="181">
        <f t="shared" ref="G77" si="6">$E77*F77</f>
        <v>0</v>
      </c>
      <c r="H77" s="313"/>
      <c r="I77" s="313"/>
      <c r="J77" s="313"/>
      <c r="K77" s="313"/>
      <c r="L77" s="314"/>
    </row>
    <row r="78" spans="1:33" s="315" customFormat="1" ht="18.75" customHeight="1">
      <c r="A78" s="207"/>
      <c r="B78" s="207"/>
      <c r="C78" s="404"/>
      <c r="D78" s="440"/>
      <c r="E78" s="332"/>
      <c r="F78" s="340"/>
      <c r="G78" s="181"/>
      <c r="H78" s="313"/>
      <c r="I78" s="313"/>
      <c r="J78" s="313"/>
      <c r="K78" s="313"/>
      <c r="L78" s="314"/>
    </row>
    <row r="79" spans="1:33" s="315" customFormat="1" ht="18.75" customHeight="1">
      <c r="A79" s="201"/>
      <c r="B79" s="201" t="s">
        <v>79</v>
      </c>
      <c r="C79" s="401" t="s">
        <v>132</v>
      </c>
      <c r="D79" s="440" t="s">
        <v>36</v>
      </c>
      <c r="E79" s="332">
        <v>1</v>
      </c>
      <c r="F79" s="340">
        <v>0</v>
      </c>
      <c r="G79" s="181">
        <f t="shared" ref="G79:G80" si="7">$E79*F79</f>
        <v>0</v>
      </c>
      <c r="H79" s="313"/>
      <c r="I79" s="313"/>
      <c r="J79" s="313"/>
      <c r="K79" s="313"/>
      <c r="L79" s="314"/>
    </row>
    <row r="80" spans="1:33" s="309" customFormat="1" ht="15" customHeight="1">
      <c r="A80" s="201"/>
      <c r="B80" s="201" t="s">
        <v>80</v>
      </c>
      <c r="C80" s="401" t="s">
        <v>133</v>
      </c>
      <c r="D80" s="440" t="s">
        <v>36</v>
      </c>
      <c r="E80" s="332">
        <v>1</v>
      </c>
      <c r="F80" s="340">
        <v>0</v>
      </c>
      <c r="G80" s="181">
        <f t="shared" si="7"/>
        <v>0</v>
      </c>
      <c r="H80" s="308"/>
      <c r="I80" s="308"/>
      <c r="J80" s="308"/>
      <c r="K80" s="308"/>
      <c r="L80" s="308"/>
      <c r="M80" s="308"/>
      <c r="N80" s="308"/>
      <c r="O80" s="308"/>
      <c r="P80" s="308"/>
      <c r="Q80" s="308"/>
      <c r="R80" s="308"/>
      <c r="S80" s="308"/>
      <c r="T80" s="308"/>
      <c r="U80" s="308"/>
      <c r="V80" s="308"/>
      <c r="W80" s="308"/>
      <c r="X80" s="308"/>
      <c r="Y80" s="308"/>
      <c r="Z80" s="308"/>
      <c r="AA80" s="308"/>
      <c r="AB80" s="308"/>
      <c r="AC80" s="308"/>
      <c r="AD80" s="308"/>
      <c r="AE80" s="308"/>
      <c r="AF80" s="308"/>
      <c r="AG80" s="308"/>
    </row>
    <row r="81" spans="1:12" s="315" customFormat="1" ht="18.75" customHeight="1">
      <c r="A81" s="207"/>
      <c r="B81" s="207"/>
      <c r="C81" s="404"/>
      <c r="D81" s="440"/>
      <c r="E81" s="332"/>
      <c r="F81" s="340"/>
      <c r="G81" s="181"/>
      <c r="H81" s="313"/>
      <c r="I81" s="313"/>
      <c r="J81" s="313"/>
      <c r="K81" s="313"/>
      <c r="L81" s="314"/>
    </row>
    <row r="82" spans="1:12" s="315" customFormat="1" ht="12">
      <c r="A82" s="201"/>
      <c r="B82" s="201" t="s">
        <v>81</v>
      </c>
      <c r="C82" s="401" t="s">
        <v>135</v>
      </c>
      <c r="D82" s="440" t="s">
        <v>36</v>
      </c>
      <c r="E82" s="310">
        <v>1</v>
      </c>
      <c r="F82" s="311">
        <v>0</v>
      </c>
      <c r="G82" s="312">
        <f t="shared" ref="G82" si="8">$E82*F82</f>
        <v>0</v>
      </c>
      <c r="H82" s="313"/>
      <c r="I82" s="313"/>
      <c r="J82" s="313"/>
      <c r="K82" s="313"/>
      <c r="L82" s="314"/>
    </row>
    <row r="83" spans="1:12" s="315" customFormat="1" ht="18.75" customHeight="1">
      <c r="A83" s="207"/>
      <c r="B83" s="207"/>
      <c r="C83" s="405"/>
      <c r="D83" s="440"/>
      <c r="E83" s="332"/>
      <c r="F83" s="340"/>
      <c r="G83" s="181"/>
      <c r="H83" s="313"/>
      <c r="I83" s="313"/>
      <c r="J83" s="313"/>
      <c r="K83" s="313"/>
      <c r="L83" s="314"/>
    </row>
    <row r="84" spans="1:12" s="315" customFormat="1" ht="18.75" customHeight="1">
      <c r="A84" s="201"/>
      <c r="B84" s="201" t="s">
        <v>82</v>
      </c>
      <c r="C84" s="401" t="s">
        <v>134</v>
      </c>
      <c r="D84" s="440" t="s">
        <v>36</v>
      </c>
      <c r="E84" s="310">
        <v>1</v>
      </c>
      <c r="F84" s="311">
        <v>0</v>
      </c>
      <c r="G84" s="312">
        <f t="shared" ref="G84:G86" si="9">$E84*F84</f>
        <v>0</v>
      </c>
      <c r="H84" s="313"/>
      <c r="I84" s="313"/>
      <c r="J84" s="313"/>
      <c r="K84" s="313"/>
      <c r="L84" s="314"/>
    </row>
    <row r="85" spans="1:12" s="315" customFormat="1" ht="12">
      <c r="A85" s="207"/>
      <c r="B85" s="207"/>
      <c r="C85" s="403"/>
      <c r="D85" s="440"/>
      <c r="E85" s="332"/>
      <c r="F85" s="340"/>
      <c r="G85" s="312"/>
      <c r="H85" s="313"/>
      <c r="I85" s="313"/>
      <c r="J85" s="313"/>
      <c r="K85" s="313"/>
      <c r="L85" s="314"/>
    </row>
    <row r="86" spans="1:12" s="315" customFormat="1" ht="24.75" customHeight="1">
      <c r="A86" s="207"/>
      <c r="B86" s="207" t="s">
        <v>83</v>
      </c>
      <c r="C86" s="401" t="s">
        <v>139</v>
      </c>
      <c r="D86" s="440" t="s">
        <v>36</v>
      </c>
      <c r="E86" s="310">
        <v>1</v>
      </c>
      <c r="F86" s="311">
        <v>0</v>
      </c>
      <c r="G86" s="312">
        <f t="shared" si="9"/>
        <v>0</v>
      </c>
      <c r="H86" s="313"/>
      <c r="I86" s="313"/>
      <c r="J86" s="313"/>
      <c r="K86" s="313"/>
      <c r="L86" s="314"/>
    </row>
    <row r="87" spans="1:12" s="315" customFormat="1" ht="18.75" customHeight="1">
      <c r="A87" s="207"/>
      <c r="B87" s="207"/>
      <c r="C87" s="404"/>
      <c r="D87" s="440"/>
      <c r="E87" s="310"/>
      <c r="F87" s="311"/>
      <c r="G87" s="312">
        <f t="shared" ref="G87:G92" si="10">$E87*F87</f>
        <v>0</v>
      </c>
      <c r="H87" s="313"/>
      <c r="I87" s="313"/>
      <c r="J87" s="313"/>
      <c r="K87" s="313"/>
      <c r="L87" s="314"/>
    </row>
    <row r="88" spans="1:12" s="315" customFormat="1" ht="36">
      <c r="A88" s="207"/>
      <c r="B88" s="207" t="s">
        <v>84</v>
      </c>
      <c r="C88" s="402" t="s">
        <v>157</v>
      </c>
      <c r="D88" s="440" t="s">
        <v>36</v>
      </c>
      <c r="E88" s="310">
        <v>1</v>
      </c>
      <c r="F88" s="311">
        <v>0</v>
      </c>
      <c r="G88" s="312">
        <f t="shared" si="10"/>
        <v>0</v>
      </c>
      <c r="H88" s="313"/>
      <c r="I88" s="313"/>
      <c r="J88" s="313"/>
      <c r="K88" s="313"/>
      <c r="L88" s="314"/>
    </row>
    <row r="89" spans="1:12" s="315" customFormat="1" ht="36">
      <c r="A89" s="207"/>
      <c r="B89" s="207" t="s">
        <v>85</v>
      </c>
      <c r="C89" s="401" t="s">
        <v>158</v>
      </c>
      <c r="D89" s="440" t="s">
        <v>53</v>
      </c>
      <c r="E89" s="310">
        <v>3</v>
      </c>
      <c r="F89" s="311">
        <v>0</v>
      </c>
      <c r="G89" s="312">
        <f t="shared" si="10"/>
        <v>0</v>
      </c>
      <c r="H89" s="313"/>
      <c r="I89" s="313"/>
      <c r="J89" s="313"/>
      <c r="K89" s="313"/>
      <c r="L89" s="314"/>
    </row>
    <row r="90" spans="1:12" s="315" customFormat="1" ht="12">
      <c r="A90" s="207"/>
      <c r="B90" s="207" t="s">
        <v>97</v>
      </c>
      <c r="C90" s="401" t="s">
        <v>140</v>
      </c>
      <c r="D90" s="440" t="s">
        <v>36</v>
      </c>
      <c r="E90" s="310">
        <v>1</v>
      </c>
      <c r="F90" s="311">
        <v>0</v>
      </c>
      <c r="G90" s="312">
        <f t="shared" si="10"/>
        <v>0</v>
      </c>
      <c r="H90" s="313"/>
      <c r="I90" s="313"/>
      <c r="J90" s="313"/>
      <c r="K90" s="313"/>
      <c r="L90" s="314"/>
    </row>
    <row r="91" spans="1:12" s="315" customFormat="1" ht="24">
      <c r="A91" s="207"/>
      <c r="B91" s="207" t="s">
        <v>98</v>
      </c>
      <c r="C91" s="401" t="s">
        <v>159</v>
      </c>
      <c r="D91" s="440" t="s">
        <v>36</v>
      </c>
      <c r="E91" s="310">
        <v>1</v>
      </c>
      <c r="F91" s="311">
        <v>0</v>
      </c>
      <c r="G91" s="312">
        <f t="shared" si="10"/>
        <v>0</v>
      </c>
      <c r="H91" s="313"/>
      <c r="I91" s="313"/>
      <c r="J91" s="313"/>
      <c r="K91" s="313"/>
      <c r="L91" s="314"/>
    </row>
    <row r="92" spans="1:12" s="315" customFormat="1" ht="12">
      <c r="A92" s="207"/>
      <c r="B92" s="207" t="s">
        <v>99</v>
      </c>
      <c r="C92" s="401" t="s">
        <v>169</v>
      </c>
      <c r="D92" s="440" t="s">
        <v>160</v>
      </c>
      <c r="E92" s="310">
        <v>2</v>
      </c>
      <c r="F92" s="311">
        <v>0</v>
      </c>
      <c r="G92" s="312">
        <f t="shared" si="10"/>
        <v>0</v>
      </c>
      <c r="H92" s="313"/>
      <c r="I92" s="313"/>
      <c r="J92" s="313"/>
      <c r="K92" s="313"/>
      <c r="L92" s="314"/>
    </row>
    <row r="93" spans="1:12" s="386" customFormat="1" ht="12">
      <c r="A93" s="380"/>
      <c r="B93" s="380"/>
      <c r="C93" s="410"/>
      <c r="D93" s="417"/>
      <c r="E93" s="381"/>
      <c r="F93" s="382"/>
      <c r="G93" s="383"/>
      <c r="H93" s="384"/>
      <c r="I93" s="384"/>
      <c r="J93" s="384"/>
      <c r="K93" s="384"/>
      <c r="L93" s="385"/>
    </row>
    <row r="94" spans="1:12" s="386" customFormat="1" ht="12">
      <c r="A94" s="380"/>
      <c r="B94" s="380"/>
      <c r="C94" s="410"/>
      <c r="D94" s="417"/>
      <c r="E94" s="381"/>
      <c r="F94" s="382"/>
      <c r="G94" s="383"/>
      <c r="H94" s="384"/>
      <c r="I94" s="384"/>
      <c r="J94" s="384"/>
      <c r="K94" s="384"/>
      <c r="L94" s="385"/>
    </row>
    <row r="95" spans="1:12" s="386" customFormat="1" ht="12">
      <c r="A95" s="380"/>
      <c r="B95" s="380"/>
      <c r="C95" s="410"/>
      <c r="D95" s="417"/>
      <c r="E95" s="381"/>
      <c r="F95" s="382"/>
      <c r="G95" s="383"/>
      <c r="H95" s="384"/>
      <c r="I95" s="384"/>
      <c r="J95" s="384"/>
      <c r="K95" s="384"/>
      <c r="L95" s="385"/>
    </row>
    <row r="96" spans="1:12" s="386" customFormat="1" ht="12">
      <c r="A96" s="380"/>
      <c r="B96" s="380"/>
      <c r="C96" s="410"/>
      <c r="D96" s="417"/>
      <c r="E96" s="381"/>
      <c r="F96" s="382"/>
      <c r="G96" s="383"/>
      <c r="H96" s="384"/>
      <c r="I96" s="384"/>
      <c r="J96" s="384"/>
      <c r="K96" s="384"/>
      <c r="L96" s="385"/>
    </row>
    <row r="97" spans="1:33" s="386" customFormat="1" ht="12">
      <c r="A97" s="380"/>
      <c r="B97" s="380"/>
      <c r="C97" s="410"/>
      <c r="D97" s="417"/>
      <c r="E97" s="381"/>
      <c r="F97" s="382"/>
      <c r="G97" s="383"/>
      <c r="H97" s="384"/>
      <c r="I97" s="384"/>
      <c r="J97" s="384"/>
      <c r="K97" s="384"/>
      <c r="L97" s="385"/>
    </row>
    <row r="98" spans="1:33" s="60" customFormat="1" ht="10.5" customHeight="1" thickBot="1">
      <c r="A98" s="175"/>
      <c r="B98" s="242"/>
      <c r="C98" s="411"/>
      <c r="D98" s="418"/>
      <c r="E98" s="351"/>
      <c r="F98" s="178"/>
      <c r="G98" s="179"/>
      <c r="I98" s="87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</row>
    <row r="99" spans="1:33" s="162" customFormat="1" ht="18" customHeight="1" thickBot="1">
      <c r="A99" s="156"/>
      <c r="B99" s="243"/>
      <c r="C99" s="198" t="s">
        <v>1</v>
      </c>
      <c r="D99" s="422"/>
      <c r="E99" s="352"/>
      <c r="F99" s="158"/>
      <c r="G99" s="159">
        <f>SUM(G59:G98)</f>
        <v>0</v>
      </c>
      <c r="H99" s="160"/>
      <c r="I99" s="161"/>
    </row>
    <row r="100" spans="1:33" s="47" customFormat="1" ht="13.5" thickBot="1">
      <c r="A100" s="48"/>
      <c r="B100" s="240"/>
      <c r="C100" s="49"/>
      <c r="D100" s="419"/>
      <c r="E100" s="353"/>
      <c r="F100" s="50"/>
      <c r="G100" s="51"/>
      <c r="I100" s="80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79"/>
      <c r="AB100" s="79"/>
      <c r="AC100" s="79"/>
      <c r="AD100" s="79"/>
      <c r="AE100" s="79"/>
      <c r="AF100" s="79"/>
      <c r="AG100" s="79"/>
    </row>
    <row r="101" spans="1:33" s="52" customFormat="1" ht="16.5" customHeight="1" thickBot="1">
      <c r="A101" s="183"/>
      <c r="B101" s="425">
        <v>2</v>
      </c>
      <c r="C101" s="184" t="s">
        <v>50</v>
      </c>
      <c r="D101" s="420"/>
      <c r="E101" s="354"/>
      <c r="F101" s="186"/>
      <c r="G101" s="187"/>
      <c r="I101" s="82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2"/>
      <c r="V101" s="82"/>
      <c r="W101" s="82"/>
      <c r="X101" s="82"/>
      <c r="Y101" s="82"/>
      <c r="Z101" s="82"/>
      <c r="AA101" s="82"/>
      <c r="AB101" s="82"/>
      <c r="AC101" s="82"/>
      <c r="AD101" s="82"/>
      <c r="AE101" s="82"/>
      <c r="AF101" s="82"/>
      <c r="AG101" s="82"/>
    </row>
    <row r="102" spans="1:33" s="59" customFormat="1" ht="14.25" customHeight="1">
      <c r="A102" s="89"/>
      <c r="B102" s="241"/>
      <c r="C102" s="406"/>
      <c r="D102" s="414"/>
      <c r="E102" s="355"/>
      <c r="F102" s="91"/>
      <c r="G102" s="90"/>
      <c r="I102" s="86"/>
      <c r="J102" s="86"/>
      <c r="K102" s="86"/>
      <c r="L102" s="86"/>
      <c r="M102" s="86"/>
      <c r="N102" s="86"/>
      <c r="O102" s="86"/>
      <c r="P102" s="86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</row>
    <row r="103" spans="1:33" s="59" customFormat="1" ht="60">
      <c r="A103" s="328"/>
      <c r="B103" s="329" t="s">
        <v>225</v>
      </c>
      <c r="C103" s="412" t="s">
        <v>143</v>
      </c>
      <c r="D103" s="414"/>
      <c r="E103" s="356"/>
      <c r="F103" s="330"/>
      <c r="G103" s="331"/>
      <c r="I103" s="86"/>
      <c r="J103" s="86"/>
      <c r="K103" s="86"/>
      <c r="L103" s="86"/>
      <c r="M103" s="86"/>
      <c r="N103" s="86"/>
      <c r="O103" s="86"/>
      <c r="P103" s="86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</row>
    <row r="104" spans="1:33" s="59" customFormat="1" ht="14.25" customHeight="1">
      <c r="A104" s="328"/>
      <c r="B104" s="329"/>
      <c r="C104" s="409"/>
      <c r="D104" s="414"/>
      <c r="E104" s="356"/>
      <c r="F104" s="330"/>
      <c r="G104" s="331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</row>
    <row r="105" spans="1:33" s="59" customFormat="1" ht="14.25" customHeight="1">
      <c r="A105" s="328"/>
      <c r="B105" s="329"/>
      <c r="C105" s="434"/>
      <c r="D105" s="414"/>
      <c r="E105" s="366"/>
      <c r="F105" s="330"/>
      <c r="G105" s="331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</row>
    <row r="106" spans="1:33" s="59" customFormat="1" ht="14.25" customHeight="1">
      <c r="A106" s="328"/>
      <c r="B106" s="329" t="s">
        <v>226</v>
      </c>
      <c r="C106" s="413" t="s">
        <v>144</v>
      </c>
      <c r="D106" s="414"/>
      <c r="E106" s="366"/>
      <c r="F106" s="330"/>
      <c r="G106" s="331"/>
      <c r="I106" s="86"/>
      <c r="J106" s="86"/>
      <c r="K106" s="86"/>
      <c r="L106" s="86"/>
      <c r="M106" s="86"/>
      <c r="N106" s="86"/>
      <c r="O106" s="86"/>
      <c r="P106" s="86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</row>
    <row r="107" spans="1:33" s="59" customFormat="1" ht="12">
      <c r="A107" s="328"/>
      <c r="B107" s="329"/>
      <c r="C107" s="413"/>
      <c r="D107" s="421"/>
      <c r="E107" s="366"/>
      <c r="F107" s="330"/>
      <c r="G107" s="331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</row>
    <row r="108" spans="1:33" s="59" customFormat="1" ht="12">
      <c r="A108" s="328"/>
      <c r="B108" s="329"/>
      <c r="C108" s="402"/>
      <c r="D108" s="433"/>
      <c r="E108" s="366"/>
      <c r="F108" s="330"/>
      <c r="G108" s="331"/>
      <c r="I108" s="86"/>
      <c r="J108" s="86"/>
      <c r="K108" s="86"/>
      <c r="L108" s="86"/>
      <c r="M108" s="86"/>
      <c r="N108" s="86"/>
      <c r="O108" s="86"/>
      <c r="P108" s="86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</row>
    <row r="109" spans="1:33" s="59" customFormat="1" ht="22.5" customHeight="1">
      <c r="A109" s="207"/>
      <c r="B109" s="207" t="s">
        <v>42</v>
      </c>
      <c r="C109" s="426" t="s">
        <v>170</v>
      </c>
      <c r="D109" s="440" t="s">
        <v>36</v>
      </c>
      <c r="E109" s="332">
        <v>7</v>
      </c>
      <c r="F109" s="340">
        <v>0</v>
      </c>
      <c r="G109" s="396">
        <f t="shared" ref="G109:G112" si="11">$E109*F109</f>
        <v>0</v>
      </c>
      <c r="I109" s="86"/>
      <c r="J109" s="86"/>
      <c r="K109" s="86"/>
      <c r="L109" s="86"/>
      <c r="M109" s="86"/>
      <c r="N109" s="86"/>
      <c r="O109" s="86"/>
      <c r="P109" s="86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</row>
    <row r="110" spans="1:33" s="59" customFormat="1" ht="25.5" customHeight="1">
      <c r="A110" s="207"/>
      <c r="B110" s="207" t="s">
        <v>43</v>
      </c>
      <c r="C110" s="427" t="s">
        <v>171</v>
      </c>
      <c r="D110" s="440" t="s">
        <v>36</v>
      </c>
      <c r="E110" s="332">
        <v>4</v>
      </c>
      <c r="F110" s="340">
        <v>0</v>
      </c>
      <c r="G110" s="396">
        <f t="shared" si="11"/>
        <v>0</v>
      </c>
      <c r="I110" s="86"/>
      <c r="J110" s="86"/>
      <c r="K110" s="86"/>
      <c r="L110" s="86"/>
      <c r="M110" s="86"/>
      <c r="N110" s="86"/>
      <c r="O110" s="86"/>
      <c r="P110" s="86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</row>
    <row r="111" spans="1:33" s="59" customFormat="1" ht="21.75" customHeight="1">
      <c r="A111" s="207"/>
      <c r="B111" s="207" t="s">
        <v>94</v>
      </c>
      <c r="C111" s="427" t="s">
        <v>172</v>
      </c>
      <c r="D111" s="440" t="s">
        <v>36</v>
      </c>
      <c r="E111" s="332">
        <v>4</v>
      </c>
      <c r="F111" s="340">
        <v>0</v>
      </c>
      <c r="G111" s="396">
        <f t="shared" si="11"/>
        <v>0</v>
      </c>
      <c r="I111" s="86"/>
      <c r="J111" s="86"/>
      <c r="K111" s="86"/>
      <c r="L111" s="86"/>
      <c r="M111" s="86"/>
      <c r="N111" s="86"/>
      <c r="O111" s="86"/>
      <c r="P111" s="86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</row>
    <row r="112" spans="1:33" s="59" customFormat="1" ht="25.5" customHeight="1">
      <c r="A112" s="207"/>
      <c r="B112" s="207" t="s">
        <v>95</v>
      </c>
      <c r="C112" s="427" t="s">
        <v>173</v>
      </c>
      <c r="D112" s="440" t="s">
        <v>36</v>
      </c>
      <c r="E112" s="332">
        <v>2</v>
      </c>
      <c r="F112" s="340">
        <v>0</v>
      </c>
      <c r="G112" s="396">
        <f t="shared" si="11"/>
        <v>0</v>
      </c>
      <c r="I112" s="86"/>
      <c r="J112" s="86"/>
      <c r="K112" s="86"/>
      <c r="L112" s="86"/>
      <c r="M112" s="86"/>
      <c r="N112" s="86"/>
      <c r="O112" s="86"/>
      <c r="P112" s="86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</row>
    <row r="113" spans="1:33" s="59" customFormat="1" ht="12">
      <c r="A113" s="328"/>
      <c r="B113" s="328"/>
      <c r="C113" s="428"/>
      <c r="D113" s="436"/>
      <c r="E113" s="366"/>
      <c r="F113" s="330"/>
      <c r="G113" s="331"/>
      <c r="I113" s="86"/>
      <c r="J113" s="86"/>
      <c r="K113" s="86"/>
      <c r="L113" s="86"/>
      <c r="M113" s="86"/>
      <c r="N113" s="86"/>
      <c r="O113" s="86"/>
      <c r="P113" s="86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</row>
    <row r="114" spans="1:33" s="59" customFormat="1" ht="12">
      <c r="A114" s="328"/>
      <c r="B114" s="328"/>
      <c r="C114" s="429"/>
      <c r="D114" s="437"/>
      <c r="E114" s="366"/>
      <c r="F114" s="330"/>
      <c r="G114" s="331"/>
      <c r="I114" s="86"/>
      <c r="J114" s="86"/>
      <c r="K114" s="86"/>
      <c r="L114" s="86"/>
      <c r="M114" s="86"/>
      <c r="N114" s="86"/>
      <c r="O114" s="86"/>
      <c r="P114" s="86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</row>
    <row r="115" spans="1:33" s="59" customFormat="1" ht="12">
      <c r="A115" s="201"/>
      <c r="B115" s="201"/>
      <c r="C115" s="430"/>
      <c r="D115" s="438"/>
      <c r="E115" s="367"/>
      <c r="F115" s="368"/>
      <c r="G115" s="181"/>
      <c r="I115" s="86"/>
      <c r="J115" s="86"/>
      <c r="K115" s="86"/>
      <c r="L115" s="86"/>
      <c r="M115" s="86"/>
      <c r="N115" s="86"/>
      <c r="O115" s="86"/>
      <c r="P115" s="86"/>
      <c r="Q115" s="86"/>
      <c r="R115" s="86"/>
      <c r="S115" s="86"/>
      <c r="T115" s="86"/>
      <c r="U115" s="86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</row>
    <row r="116" spans="1:33" s="205" customFormat="1" ht="21.75" customHeight="1">
      <c r="A116" s="207"/>
      <c r="B116" s="207"/>
      <c r="C116" s="429"/>
      <c r="D116" s="437"/>
      <c r="E116" s="332"/>
      <c r="F116" s="340"/>
      <c r="G116" s="396"/>
      <c r="H116" s="202"/>
      <c r="I116" s="202"/>
      <c r="J116" s="202"/>
      <c r="K116" s="203"/>
      <c r="L116" s="204"/>
    </row>
    <row r="117" spans="1:33" s="205" customFormat="1">
      <c r="A117" s="207"/>
      <c r="B117" s="207"/>
      <c r="C117" s="430"/>
      <c r="D117" s="438"/>
      <c r="E117" s="369"/>
      <c r="F117" s="340"/>
      <c r="G117" s="396"/>
      <c r="H117" s="202"/>
      <c r="I117" s="202"/>
      <c r="J117" s="202"/>
      <c r="K117" s="203"/>
      <c r="L117" s="204"/>
    </row>
    <row r="118" spans="1:33" s="309" customFormat="1" ht="24">
      <c r="A118" s="207"/>
      <c r="B118" s="207" t="s">
        <v>96</v>
      </c>
      <c r="C118" s="429" t="s">
        <v>174</v>
      </c>
      <c r="D118" s="440" t="s">
        <v>51</v>
      </c>
      <c r="E118" s="332">
        <v>192</v>
      </c>
      <c r="F118" s="340">
        <v>0</v>
      </c>
      <c r="G118" s="396">
        <f t="shared" ref="G118:G123" si="12">$E118*F118</f>
        <v>0</v>
      </c>
      <c r="H118" s="308"/>
      <c r="I118" s="308"/>
      <c r="J118" s="308"/>
      <c r="K118" s="308"/>
      <c r="L118" s="308"/>
      <c r="M118" s="308"/>
      <c r="N118" s="308"/>
      <c r="O118" s="308"/>
      <c r="P118" s="308"/>
      <c r="Q118" s="308"/>
      <c r="R118" s="308"/>
      <c r="S118" s="308"/>
      <c r="T118" s="308"/>
      <c r="U118" s="308"/>
      <c r="V118" s="308"/>
      <c r="W118" s="308"/>
      <c r="X118" s="308"/>
      <c r="Y118" s="308"/>
      <c r="Z118" s="308"/>
      <c r="AA118" s="308"/>
      <c r="AB118" s="308"/>
      <c r="AC118" s="308"/>
      <c r="AD118" s="308"/>
      <c r="AE118" s="308"/>
      <c r="AF118" s="308"/>
      <c r="AG118" s="308"/>
    </row>
    <row r="119" spans="1:33" s="205" customFormat="1" ht="14.25" customHeight="1">
      <c r="A119" s="207"/>
      <c r="B119" s="207" t="s">
        <v>48</v>
      </c>
      <c r="C119" s="429" t="s">
        <v>175</v>
      </c>
      <c r="D119" s="440" t="s">
        <v>51</v>
      </c>
      <c r="E119" s="371">
        <f>(23+2+10+14+3+10+12+8+6)*2</f>
        <v>176</v>
      </c>
      <c r="F119" s="340">
        <v>0</v>
      </c>
      <c r="G119" s="396">
        <f t="shared" si="12"/>
        <v>0</v>
      </c>
      <c r="H119" s="202"/>
      <c r="I119" s="202"/>
      <c r="J119" s="202"/>
      <c r="K119" s="203"/>
      <c r="L119" s="204"/>
    </row>
    <row r="120" spans="1:33" s="309" customFormat="1" ht="15" customHeight="1">
      <c r="A120" s="207"/>
      <c r="B120" s="207" t="s">
        <v>56</v>
      </c>
      <c r="C120" s="429" t="s">
        <v>176</v>
      </c>
      <c r="D120" s="440" t="s">
        <v>51</v>
      </c>
      <c r="E120" s="371">
        <f>(10+8+10+15+8+6+7+7)*1.3</f>
        <v>92.3</v>
      </c>
      <c r="F120" s="340">
        <v>0</v>
      </c>
      <c r="G120" s="396">
        <f t="shared" si="12"/>
        <v>0</v>
      </c>
      <c r="H120" s="308"/>
      <c r="I120" s="308"/>
      <c r="J120" s="308"/>
      <c r="K120" s="308"/>
      <c r="L120" s="308"/>
      <c r="M120" s="308"/>
      <c r="N120" s="308"/>
      <c r="O120" s="308"/>
      <c r="P120" s="308"/>
      <c r="Q120" s="308"/>
      <c r="R120" s="308"/>
      <c r="S120" s="308"/>
      <c r="T120" s="308"/>
      <c r="U120" s="308"/>
      <c r="V120" s="308"/>
      <c r="W120" s="308"/>
      <c r="X120" s="308"/>
      <c r="Y120" s="308"/>
      <c r="Z120" s="308"/>
      <c r="AA120" s="308"/>
      <c r="AB120" s="308"/>
      <c r="AC120" s="308"/>
      <c r="AD120" s="308"/>
      <c r="AE120" s="308"/>
      <c r="AF120" s="308"/>
      <c r="AG120" s="308"/>
    </row>
    <row r="121" spans="1:33" s="309" customFormat="1" ht="15" customHeight="1">
      <c r="A121" s="207"/>
      <c r="B121" s="207" t="s">
        <v>57</v>
      </c>
      <c r="C121" s="429" t="s">
        <v>177</v>
      </c>
      <c r="D121" s="440" t="s">
        <v>51</v>
      </c>
      <c r="E121" s="371">
        <f>(25+16)*1.3</f>
        <v>53.300000000000004</v>
      </c>
      <c r="F121" s="340">
        <v>0</v>
      </c>
      <c r="G121" s="396">
        <f t="shared" si="12"/>
        <v>0</v>
      </c>
      <c r="H121" s="308"/>
      <c r="I121" s="308"/>
      <c r="J121" s="308"/>
      <c r="K121" s="308"/>
      <c r="L121" s="308"/>
      <c r="M121" s="308"/>
      <c r="N121" s="308"/>
      <c r="O121" s="308"/>
      <c r="P121" s="308"/>
      <c r="Q121" s="308"/>
      <c r="R121" s="308"/>
      <c r="S121" s="308"/>
      <c r="T121" s="308"/>
      <c r="U121" s="308"/>
      <c r="V121" s="308"/>
      <c r="W121" s="308"/>
      <c r="X121" s="308"/>
      <c r="Y121" s="308"/>
      <c r="Z121" s="308"/>
      <c r="AA121" s="308"/>
      <c r="AB121" s="308"/>
      <c r="AC121" s="308"/>
      <c r="AD121" s="308"/>
      <c r="AE121" s="308"/>
      <c r="AF121" s="308"/>
      <c r="AG121" s="308"/>
    </row>
    <row r="122" spans="1:33" s="309" customFormat="1" ht="15" customHeight="1">
      <c r="A122" s="207"/>
      <c r="B122" s="207" t="s">
        <v>58</v>
      </c>
      <c r="C122" s="429" t="s">
        <v>178</v>
      </c>
      <c r="D122" s="440" t="s">
        <v>51</v>
      </c>
      <c r="E122" s="371">
        <f>12*1.3</f>
        <v>15.600000000000001</v>
      </c>
      <c r="F122" s="340">
        <v>0</v>
      </c>
      <c r="G122" s="396">
        <f t="shared" si="12"/>
        <v>0</v>
      </c>
      <c r="H122" s="308"/>
      <c r="I122" s="308"/>
      <c r="J122" s="308"/>
      <c r="K122" s="308"/>
      <c r="L122" s="308"/>
      <c r="M122" s="308"/>
      <c r="N122" s="308"/>
      <c r="O122" s="308"/>
      <c r="P122" s="308"/>
      <c r="Q122" s="308"/>
      <c r="R122" s="308"/>
      <c r="S122" s="308"/>
      <c r="T122" s="308"/>
      <c r="U122" s="308"/>
      <c r="V122" s="308"/>
      <c r="W122" s="308"/>
      <c r="X122" s="308"/>
      <c r="Y122" s="308"/>
      <c r="Z122" s="308"/>
      <c r="AA122" s="308"/>
      <c r="AB122" s="308"/>
      <c r="AC122" s="308"/>
      <c r="AD122" s="308"/>
      <c r="AE122" s="308"/>
      <c r="AF122" s="308"/>
      <c r="AG122" s="308"/>
    </row>
    <row r="123" spans="1:33" s="309" customFormat="1" ht="15" customHeight="1">
      <c r="A123" s="207"/>
      <c r="B123" s="207" t="s">
        <v>59</v>
      </c>
      <c r="C123" s="429" t="s">
        <v>179</v>
      </c>
      <c r="D123" s="440" t="s">
        <v>51</v>
      </c>
      <c r="E123" s="371">
        <f>40*1.3</f>
        <v>52</v>
      </c>
      <c r="F123" s="340">
        <v>0</v>
      </c>
      <c r="G123" s="396">
        <f t="shared" si="12"/>
        <v>0</v>
      </c>
      <c r="H123" s="308"/>
      <c r="I123" s="308"/>
      <c r="J123" s="308"/>
      <c r="K123" s="308"/>
      <c r="L123" s="308"/>
      <c r="M123" s="308"/>
      <c r="N123" s="308"/>
      <c r="O123" s="308"/>
      <c r="P123" s="308"/>
      <c r="Q123" s="308"/>
      <c r="R123" s="308"/>
      <c r="S123" s="308"/>
      <c r="T123" s="308"/>
      <c r="U123" s="308"/>
      <c r="V123" s="308"/>
      <c r="W123" s="308"/>
      <c r="X123" s="308"/>
      <c r="Y123" s="308"/>
      <c r="Z123" s="308"/>
      <c r="AA123" s="308"/>
      <c r="AB123" s="308"/>
      <c r="AC123" s="308"/>
      <c r="AD123" s="308"/>
      <c r="AE123" s="308"/>
      <c r="AF123" s="308"/>
      <c r="AG123" s="308"/>
    </row>
    <row r="124" spans="1:33" s="205" customFormat="1" ht="14.25" customHeight="1">
      <c r="A124" s="207"/>
      <c r="B124" s="207"/>
      <c r="C124" s="428"/>
      <c r="D124" s="436"/>
      <c r="E124" s="332"/>
      <c r="F124" s="340"/>
      <c r="G124" s="396"/>
      <c r="H124" s="202"/>
      <c r="I124" s="202"/>
      <c r="J124" s="202"/>
      <c r="K124" s="203"/>
      <c r="L124" s="204"/>
    </row>
    <row r="125" spans="1:33" s="205" customFormat="1" ht="21.75" customHeight="1">
      <c r="A125" s="207"/>
      <c r="B125" s="207"/>
      <c r="C125" s="427"/>
      <c r="D125" s="435"/>
      <c r="E125" s="310"/>
      <c r="F125" s="311"/>
      <c r="G125" s="397"/>
      <c r="H125" s="202"/>
      <c r="I125" s="202"/>
      <c r="J125" s="202"/>
      <c r="K125" s="203"/>
      <c r="L125" s="204"/>
    </row>
    <row r="126" spans="1:33" s="205" customFormat="1" ht="25.5" customHeight="1">
      <c r="A126" s="207"/>
      <c r="B126" s="207" t="s">
        <v>60</v>
      </c>
      <c r="C126" s="427" t="s">
        <v>180</v>
      </c>
      <c r="D126" s="440" t="s">
        <v>51</v>
      </c>
      <c r="E126" s="310">
        <v>42</v>
      </c>
      <c r="F126" s="311">
        <v>0</v>
      </c>
      <c r="G126" s="397">
        <f t="shared" ref="G126:G129" si="13">$E126*F126</f>
        <v>0</v>
      </c>
      <c r="H126" s="202"/>
      <c r="I126" s="202"/>
      <c r="J126" s="202"/>
      <c r="K126" s="203"/>
      <c r="L126" s="204"/>
    </row>
    <row r="127" spans="1:33" s="205" customFormat="1" ht="27.75" customHeight="1">
      <c r="A127" s="207"/>
      <c r="B127" s="207" t="s">
        <v>61</v>
      </c>
      <c r="C127" s="427" t="s">
        <v>181</v>
      </c>
      <c r="D127" s="440" t="s">
        <v>51</v>
      </c>
      <c r="E127" s="310">
        <v>10</v>
      </c>
      <c r="F127" s="311">
        <v>0</v>
      </c>
      <c r="G127" s="397">
        <f t="shared" si="13"/>
        <v>0</v>
      </c>
      <c r="H127" s="202"/>
      <c r="I127" s="202"/>
      <c r="J127" s="202"/>
      <c r="K127" s="203"/>
      <c r="L127" s="204"/>
    </row>
    <row r="128" spans="1:33" s="205" customFormat="1" ht="27" customHeight="1">
      <c r="A128" s="207"/>
      <c r="B128" s="207" t="s">
        <v>62</v>
      </c>
      <c r="C128" s="427" t="s">
        <v>182</v>
      </c>
      <c r="D128" s="440" t="s">
        <v>51</v>
      </c>
      <c r="E128" s="310">
        <v>8</v>
      </c>
      <c r="F128" s="311">
        <v>0</v>
      </c>
      <c r="G128" s="397">
        <f t="shared" si="13"/>
        <v>0</v>
      </c>
      <c r="H128" s="202"/>
      <c r="I128" s="202"/>
      <c r="J128" s="202"/>
      <c r="K128" s="203"/>
      <c r="L128" s="204"/>
    </row>
    <row r="129" spans="1:12" s="205" customFormat="1" ht="24" customHeight="1">
      <c r="A129" s="207"/>
      <c r="B129" s="207" t="s">
        <v>63</v>
      </c>
      <c r="C129" s="427" t="s">
        <v>183</v>
      </c>
      <c r="D129" s="440" t="s">
        <v>51</v>
      </c>
      <c r="E129" s="310">
        <v>14</v>
      </c>
      <c r="F129" s="311">
        <v>0</v>
      </c>
      <c r="G129" s="397">
        <f t="shared" si="13"/>
        <v>0</v>
      </c>
      <c r="H129" s="202"/>
      <c r="I129" s="202"/>
      <c r="J129" s="202"/>
      <c r="K129" s="203"/>
      <c r="L129" s="204"/>
    </row>
    <row r="130" spans="1:12" s="205" customFormat="1" ht="19.5" customHeight="1">
      <c r="A130" s="207"/>
      <c r="B130" s="207"/>
      <c r="C130" s="430"/>
      <c r="D130" s="438"/>
      <c r="E130" s="349"/>
      <c r="F130" s="311"/>
      <c r="G130" s="397"/>
      <c r="H130" s="202"/>
      <c r="I130" s="202"/>
      <c r="J130" s="202"/>
      <c r="K130" s="203"/>
      <c r="L130" s="204"/>
    </row>
    <row r="131" spans="1:12" s="205" customFormat="1">
      <c r="A131" s="207"/>
      <c r="B131" s="207"/>
      <c r="C131" s="427"/>
      <c r="D131" s="435"/>
      <c r="E131" s="332"/>
      <c r="F131" s="340"/>
      <c r="G131" s="181"/>
      <c r="H131" s="202"/>
      <c r="I131" s="202"/>
      <c r="J131" s="202"/>
      <c r="K131" s="203"/>
      <c r="L131" s="204"/>
    </row>
    <row r="132" spans="1:12" s="205" customFormat="1">
      <c r="A132" s="370"/>
      <c r="B132" s="370"/>
      <c r="C132" s="428"/>
      <c r="D132" s="436"/>
      <c r="E132" s="349"/>
      <c r="F132" s="311"/>
      <c r="G132" s="397"/>
      <c r="H132" s="202"/>
      <c r="I132" s="202"/>
      <c r="J132" s="202"/>
      <c r="K132" s="203"/>
      <c r="L132" s="204"/>
    </row>
    <row r="133" spans="1:12" s="205" customFormat="1" ht="19.5" customHeight="1">
      <c r="A133" s="370"/>
      <c r="B133" s="370"/>
      <c r="C133" s="429"/>
      <c r="D133" s="437"/>
      <c r="E133" s="310"/>
      <c r="F133" s="311"/>
      <c r="G133" s="181"/>
      <c r="H133" s="202"/>
      <c r="I133" s="202"/>
      <c r="J133" s="202"/>
      <c r="K133" s="203"/>
      <c r="L133" s="204"/>
    </row>
    <row r="134" spans="1:12" s="205" customFormat="1" ht="19.5" customHeight="1">
      <c r="A134" s="370"/>
      <c r="B134" s="370"/>
      <c r="C134" s="429"/>
      <c r="D134" s="437"/>
      <c r="E134" s="310"/>
      <c r="F134" s="311"/>
      <c r="G134" s="181"/>
      <c r="H134" s="202"/>
      <c r="I134" s="202"/>
      <c r="J134" s="202"/>
      <c r="K134" s="203"/>
      <c r="L134" s="204"/>
    </row>
    <row r="135" spans="1:12" s="205" customFormat="1" ht="19.5" customHeight="1">
      <c r="A135" s="370"/>
      <c r="B135" s="370" t="s">
        <v>64</v>
      </c>
      <c r="C135" s="429" t="s">
        <v>185</v>
      </c>
      <c r="D135" s="440" t="s">
        <v>51</v>
      </c>
      <c r="E135" s="372">
        <f t="shared" ref="E135:E140" si="14">CEILING(E118*1.05,1)</f>
        <v>202</v>
      </c>
      <c r="F135" s="311">
        <v>0</v>
      </c>
      <c r="G135" s="181">
        <f t="shared" ref="G135:G140" si="15">$E135*F135</f>
        <v>0</v>
      </c>
      <c r="H135" s="202"/>
      <c r="I135" s="202"/>
      <c r="J135" s="202"/>
      <c r="K135" s="203"/>
      <c r="L135" s="204"/>
    </row>
    <row r="136" spans="1:12" s="205" customFormat="1" ht="19.5" customHeight="1">
      <c r="A136" s="370"/>
      <c r="B136" s="370" t="s">
        <v>65</v>
      </c>
      <c r="C136" s="429" t="s">
        <v>186</v>
      </c>
      <c r="D136" s="440" t="s">
        <v>51</v>
      </c>
      <c r="E136" s="372">
        <f t="shared" si="14"/>
        <v>185</v>
      </c>
      <c r="F136" s="311">
        <v>0</v>
      </c>
      <c r="G136" s="181">
        <f t="shared" si="15"/>
        <v>0</v>
      </c>
      <c r="H136" s="202"/>
      <c r="I136" s="202"/>
      <c r="J136" s="202"/>
      <c r="K136" s="203"/>
      <c r="L136" s="204"/>
    </row>
    <row r="137" spans="1:12" s="205" customFormat="1" ht="19.5" customHeight="1">
      <c r="A137" s="370"/>
      <c r="B137" s="370" t="s">
        <v>66</v>
      </c>
      <c r="C137" s="429" t="s">
        <v>187</v>
      </c>
      <c r="D137" s="440" t="s">
        <v>51</v>
      </c>
      <c r="E137" s="372">
        <f t="shared" si="14"/>
        <v>97</v>
      </c>
      <c r="F137" s="311">
        <v>0</v>
      </c>
      <c r="G137" s="181">
        <f t="shared" si="15"/>
        <v>0</v>
      </c>
      <c r="H137" s="202"/>
      <c r="I137" s="202"/>
      <c r="J137" s="202"/>
      <c r="K137" s="203"/>
      <c r="L137" s="204"/>
    </row>
    <row r="138" spans="1:12" s="205" customFormat="1" ht="19.5" customHeight="1">
      <c r="A138" s="370"/>
      <c r="B138" s="370" t="s">
        <v>67</v>
      </c>
      <c r="C138" s="429" t="s">
        <v>188</v>
      </c>
      <c r="D138" s="440" t="s">
        <v>51</v>
      </c>
      <c r="E138" s="372">
        <f t="shared" si="14"/>
        <v>56</v>
      </c>
      <c r="F138" s="340">
        <v>0</v>
      </c>
      <c r="G138" s="181">
        <f t="shared" si="15"/>
        <v>0</v>
      </c>
      <c r="H138" s="202"/>
      <c r="I138" s="202"/>
      <c r="J138" s="202"/>
      <c r="K138" s="203"/>
      <c r="L138" s="204"/>
    </row>
    <row r="139" spans="1:12" s="205" customFormat="1" ht="19.5" customHeight="1">
      <c r="A139" s="370"/>
      <c r="B139" s="370" t="s">
        <v>68</v>
      </c>
      <c r="C139" s="429" t="s">
        <v>189</v>
      </c>
      <c r="D139" s="440" t="s">
        <v>51</v>
      </c>
      <c r="E139" s="372">
        <f t="shared" si="14"/>
        <v>17</v>
      </c>
      <c r="F139" s="311">
        <v>0</v>
      </c>
      <c r="G139" s="181">
        <f t="shared" si="15"/>
        <v>0</v>
      </c>
      <c r="H139" s="202"/>
      <c r="I139" s="202"/>
      <c r="J139" s="202"/>
      <c r="K139" s="203"/>
      <c r="L139" s="204"/>
    </row>
    <row r="140" spans="1:12" s="205" customFormat="1" ht="27.75" customHeight="1">
      <c r="A140" s="370"/>
      <c r="B140" s="370" t="s">
        <v>69</v>
      </c>
      <c r="C140" s="429" t="s">
        <v>190</v>
      </c>
      <c r="D140" s="440" t="s">
        <v>51</v>
      </c>
      <c r="E140" s="372">
        <f t="shared" si="14"/>
        <v>55</v>
      </c>
      <c r="F140" s="311">
        <v>0</v>
      </c>
      <c r="G140" s="181">
        <f t="shared" si="15"/>
        <v>0</v>
      </c>
      <c r="H140" s="202"/>
      <c r="I140" s="202"/>
      <c r="J140" s="202"/>
      <c r="K140" s="203"/>
      <c r="L140" s="204"/>
    </row>
    <row r="141" spans="1:12" s="205" customFormat="1" ht="19.5" customHeight="1">
      <c r="A141" s="207"/>
      <c r="B141" s="207"/>
      <c r="C141" s="429"/>
      <c r="D141" s="440" t="s">
        <v>51</v>
      </c>
      <c r="E141" s="310"/>
      <c r="F141" s="340"/>
      <c r="G141" s="181"/>
      <c r="H141" s="202"/>
      <c r="I141" s="202"/>
      <c r="J141" s="202"/>
      <c r="K141" s="203"/>
      <c r="L141" s="204"/>
    </row>
    <row r="142" spans="1:12" s="205" customFormat="1" ht="24" customHeight="1">
      <c r="A142" s="207"/>
      <c r="B142" s="207" t="s">
        <v>70</v>
      </c>
      <c r="C142" s="429" t="s">
        <v>191</v>
      </c>
      <c r="D142" s="440" t="s">
        <v>51</v>
      </c>
      <c r="E142" s="310">
        <f>CEILING(E126*1.05,1)</f>
        <v>45</v>
      </c>
      <c r="F142" s="311">
        <v>0</v>
      </c>
      <c r="G142" s="181">
        <f t="shared" ref="G142:G145" si="16">$E142*F142</f>
        <v>0</v>
      </c>
      <c r="H142" s="202"/>
      <c r="I142" s="202"/>
      <c r="J142" s="202"/>
      <c r="K142" s="203"/>
      <c r="L142" s="204"/>
    </row>
    <row r="143" spans="1:12" s="205" customFormat="1" ht="23.25" customHeight="1">
      <c r="A143" s="207"/>
      <c r="B143" s="207" t="s">
        <v>71</v>
      </c>
      <c r="C143" s="429" t="s">
        <v>192</v>
      </c>
      <c r="D143" s="440" t="s">
        <v>51</v>
      </c>
      <c r="E143" s="310">
        <f>CEILING(E127*1.05,1)</f>
        <v>11</v>
      </c>
      <c r="F143" s="311">
        <v>0</v>
      </c>
      <c r="G143" s="181">
        <f t="shared" si="16"/>
        <v>0</v>
      </c>
      <c r="H143" s="202"/>
      <c r="I143" s="202"/>
      <c r="J143" s="202"/>
      <c r="K143" s="203"/>
      <c r="L143" s="204"/>
    </row>
    <row r="144" spans="1:12" s="205" customFormat="1" ht="24.75" customHeight="1">
      <c r="A144" s="207"/>
      <c r="B144" s="207" t="s">
        <v>72</v>
      </c>
      <c r="C144" s="429" t="s">
        <v>193</v>
      </c>
      <c r="D144" s="440" t="s">
        <v>51</v>
      </c>
      <c r="E144" s="310">
        <f>CEILING(E128*1.05,1)</f>
        <v>9</v>
      </c>
      <c r="F144" s="311">
        <v>0</v>
      </c>
      <c r="G144" s="181">
        <f t="shared" si="16"/>
        <v>0</v>
      </c>
      <c r="H144" s="202"/>
      <c r="I144" s="202"/>
      <c r="J144" s="202"/>
      <c r="K144" s="203"/>
      <c r="L144" s="204"/>
    </row>
    <row r="145" spans="1:12" s="205" customFormat="1" ht="19.5" customHeight="1">
      <c r="A145" s="207"/>
      <c r="B145" s="207" t="s">
        <v>73</v>
      </c>
      <c r="C145" s="429" t="s">
        <v>184</v>
      </c>
      <c r="D145" s="440" t="s">
        <v>51</v>
      </c>
      <c r="E145" s="310">
        <f>CEILING(E129*1.05,1)</f>
        <v>15</v>
      </c>
      <c r="F145" s="311">
        <v>0</v>
      </c>
      <c r="G145" s="181">
        <f t="shared" si="16"/>
        <v>0</v>
      </c>
      <c r="H145" s="202"/>
      <c r="I145" s="202"/>
      <c r="J145" s="202"/>
      <c r="K145" s="203"/>
      <c r="L145" s="204"/>
    </row>
    <row r="146" spans="1:12" s="205" customFormat="1" ht="19.5" customHeight="1">
      <c r="A146" s="207"/>
      <c r="B146" s="207"/>
      <c r="C146" s="430"/>
      <c r="D146" s="438"/>
      <c r="E146" s="332"/>
      <c r="F146" s="340"/>
      <c r="G146" s="181"/>
      <c r="H146" s="202"/>
      <c r="I146" s="202"/>
      <c r="J146" s="202"/>
      <c r="K146" s="203"/>
      <c r="L146" s="204"/>
    </row>
    <row r="147" spans="1:12" s="205" customFormat="1" ht="27" customHeight="1">
      <c r="A147" s="207"/>
      <c r="B147" s="207" t="s">
        <v>74</v>
      </c>
      <c r="C147" s="429" t="s">
        <v>215</v>
      </c>
      <c r="D147" s="440" t="s">
        <v>36</v>
      </c>
      <c r="E147" s="310">
        <v>1</v>
      </c>
      <c r="F147" s="311">
        <v>0</v>
      </c>
      <c r="G147" s="181">
        <f t="shared" ref="G147" si="17">$E147*F147</f>
        <v>0</v>
      </c>
      <c r="H147" s="202"/>
      <c r="I147" s="202"/>
      <c r="J147" s="202"/>
      <c r="K147" s="203"/>
      <c r="L147" s="204"/>
    </row>
    <row r="148" spans="1:12" s="205" customFormat="1" ht="19.5" customHeight="1">
      <c r="A148" s="207"/>
      <c r="B148" s="207"/>
      <c r="C148" s="429"/>
      <c r="D148" s="437"/>
      <c r="E148" s="332"/>
      <c r="F148" s="340"/>
      <c r="G148" s="181"/>
      <c r="H148" s="202"/>
      <c r="I148" s="202"/>
      <c r="J148" s="202"/>
      <c r="K148" s="203"/>
      <c r="L148" s="204"/>
    </row>
    <row r="149" spans="1:12" s="205" customFormat="1" ht="19.5" customHeight="1">
      <c r="A149" s="207"/>
      <c r="B149" s="207"/>
      <c r="C149" s="429"/>
      <c r="D149" s="437"/>
      <c r="E149" s="332"/>
      <c r="F149" s="340"/>
      <c r="G149" s="181"/>
      <c r="H149" s="202"/>
      <c r="I149" s="202"/>
      <c r="J149" s="202"/>
      <c r="K149" s="203"/>
      <c r="L149" s="204"/>
    </row>
    <row r="150" spans="1:12" s="205" customFormat="1" ht="19.5" customHeight="1">
      <c r="A150" s="207"/>
      <c r="B150" s="207"/>
      <c r="C150" s="430"/>
      <c r="D150" s="438"/>
      <c r="E150" s="310"/>
      <c r="F150" s="311"/>
      <c r="G150" s="312"/>
      <c r="H150" s="202"/>
      <c r="I150" s="202"/>
      <c r="J150" s="202"/>
      <c r="K150" s="203"/>
      <c r="L150" s="204"/>
    </row>
    <row r="151" spans="1:12" s="205" customFormat="1" ht="19.5" customHeight="1">
      <c r="A151" s="207"/>
      <c r="B151" s="207" t="s">
        <v>75</v>
      </c>
      <c r="C151" s="429" t="s">
        <v>145</v>
      </c>
      <c r="D151" s="440" t="s">
        <v>53</v>
      </c>
      <c r="E151" s="332">
        <v>1</v>
      </c>
      <c r="F151" s="340">
        <v>0</v>
      </c>
      <c r="G151" s="181">
        <f>$E151*F151</f>
        <v>0</v>
      </c>
      <c r="H151" s="202"/>
      <c r="I151" s="202"/>
      <c r="J151" s="202"/>
      <c r="K151" s="203"/>
      <c r="L151" s="204"/>
    </row>
    <row r="152" spans="1:12" s="205" customFormat="1" ht="15" customHeight="1">
      <c r="A152" s="207"/>
      <c r="B152" s="207"/>
      <c r="C152" s="428"/>
      <c r="D152" s="436"/>
      <c r="E152" s="310"/>
      <c r="F152" s="311"/>
      <c r="G152" s="312"/>
      <c r="H152" s="202"/>
      <c r="I152" s="202"/>
      <c r="J152" s="202"/>
      <c r="K152" s="203"/>
      <c r="L152" s="204"/>
    </row>
    <row r="153" spans="1:12" s="205" customFormat="1" ht="21.75" customHeight="1">
      <c r="A153" s="207"/>
      <c r="B153" s="207"/>
      <c r="C153" s="429"/>
      <c r="D153" s="437"/>
      <c r="E153" s="310"/>
      <c r="F153" s="311"/>
      <c r="G153" s="312"/>
      <c r="H153" s="202"/>
      <c r="I153" s="202"/>
      <c r="J153" s="202"/>
      <c r="K153" s="203"/>
      <c r="L153" s="204"/>
    </row>
    <row r="154" spans="1:12" s="205" customFormat="1" ht="21.75" customHeight="1">
      <c r="A154" s="207"/>
      <c r="B154" s="207" t="s">
        <v>100</v>
      </c>
      <c r="C154" s="429" t="s">
        <v>194</v>
      </c>
      <c r="D154" s="440" t="s">
        <v>53</v>
      </c>
      <c r="E154" s="310">
        <v>1</v>
      </c>
      <c r="F154" s="311">
        <v>0</v>
      </c>
      <c r="G154" s="312">
        <f t="shared" ref="G154" si="18">$E154*F154</f>
        <v>0</v>
      </c>
      <c r="H154" s="202"/>
      <c r="I154" s="202"/>
      <c r="J154" s="202"/>
      <c r="K154" s="203"/>
      <c r="L154" s="204"/>
    </row>
    <row r="155" spans="1:12" s="205" customFormat="1" ht="21.75" customHeight="1">
      <c r="A155" s="207"/>
      <c r="B155" s="207" t="s">
        <v>100</v>
      </c>
      <c r="C155" s="429" t="s">
        <v>195</v>
      </c>
      <c r="D155" s="440" t="s">
        <v>53</v>
      </c>
      <c r="E155" s="310">
        <v>1</v>
      </c>
      <c r="F155" s="311">
        <v>0</v>
      </c>
      <c r="G155" s="312">
        <f t="shared" ref="G155" si="19">$E155*F155</f>
        <v>0</v>
      </c>
      <c r="H155" s="202"/>
      <c r="I155" s="202"/>
      <c r="J155" s="202"/>
      <c r="K155" s="203"/>
      <c r="L155" s="204"/>
    </row>
    <row r="156" spans="1:12" s="205" customFormat="1" ht="21.75" customHeight="1">
      <c r="A156" s="207"/>
      <c r="B156" s="207"/>
      <c r="C156" s="430"/>
      <c r="D156" s="438"/>
      <c r="E156" s="310"/>
      <c r="F156" s="311"/>
      <c r="G156" s="312"/>
      <c r="H156" s="202"/>
      <c r="I156" s="202"/>
      <c r="J156" s="202"/>
      <c r="K156" s="203"/>
      <c r="L156" s="204"/>
    </row>
    <row r="157" spans="1:12" s="205" customFormat="1" ht="21.75" customHeight="1">
      <c r="A157" s="201"/>
      <c r="B157" s="201"/>
      <c r="C157" s="429"/>
      <c r="D157" s="437"/>
      <c r="E157" s="310"/>
      <c r="F157" s="311"/>
      <c r="G157" s="312"/>
      <c r="H157" s="202"/>
      <c r="I157" s="202"/>
      <c r="J157" s="202"/>
      <c r="K157" s="203"/>
      <c r="L157" s="204"/>
    </row>
    <row r="158" spans="1:12" s="205" customFormat="1" ht="14.25" customHeight="1">
      <c r="A158" s="207"/>
      <c r="B158" s="207" t="s">
        <v>101</v>
      </c>
      <c r="C158" s="429" t="s">
        <v>196</v>
      </c>
      <c r="D158" s="440" t="s">
        <v>53</v>
      </c>
      <c r="E158" s="310">
        <v>1</v>
      </c>
      <c r="F158" s="311">
        <v>0</v>
      </c>
      <c r="G158" s="312">
        <f t="shared" ref="G158:G162" si="20">$E158*F158</f>
        <v>0</v>
      </c>
      <c r="H158" s="202"/>
      <c r="I158" s="202"/>
      <c r="J158" s="202"/>
      <c r="K158" s="203"/>
      <c r="L158" s="204"/>
    </row>
    <row r="159" spans="1:12" s="205" customFormat="1" ht="14.25" customHeight="1">
      <c r="A159" s="207"/>
      <c r="B159" s="207" t="s">
        <v>102</v>
      </c>
      <c r="C159" s="429" t="s">
        <v>224</v>
      </c>
      <c r="D159" s="440" t="s">
        <v>53</v>
      </c>
      <c r="E159" s="310">
        <v>1</v>
      </c>
      <c r="F159" s="311">
        <v>0</v>
      </c>
      <c r="G159" s="312">
        <f t="shared" ref="G159" si="21">$E159*F159</f>
        <v>0</v>
      </c>
      <c r="H159" s="202"/>
      <c r="I159" s="202"/>
      <c r="J159" s="202"/>
      <c r="K159" s="203"/>
      <c r="L159" s="204"/>
    </row>
    <row r="160" spans="1:12" s="205" customFormat="1" ht="21.75" customHeight="1">
      <c r="A160" s="207"/>
      <c r="B160" s="207" t="s">
        <v>102</v>
      </c>
      <c r="C160" s="429" t="s">
        <v>197</v>
      </c>
      <c r="D160" s="440" t="s">
        <v>53</v>
      </c>
      <c r="E160" s="310">
        <v>2</v>
      </c>
      <c r="F160" s="311">
        <v>0</v>
      </c>
      <c r="G160" s="312">
        <f t="shared" si="20"/>
        <v>0</v>
      </c>
      <c r="H160" s="202"/>
      <c r="I160" s="202"/>
      <c r="J160" s="202"/>
      <c r="K160" s="203"/>
      <c r="L160" s="204"/>
    </row>
    <row r="161" spans="1:12" s="205" customFormat="1" ht="21.75" customHeight="1">
      <c r="A161" s="207"/>
      <c r="B161" s="207" t="s">
        <v>103</v>
      </c>
      <c r="C161" s="429" t="s">
        <v>198</v>
      </c>
      <c r="D161" s="440" t="s">
        <v>53</v>
      </c>
      <c r="E161" s="310">
        <v>4</v>
      </c>
      <c r="F161" s="311">
        <v>0</v>
      </c>
      <c r="G161" s="312">
        <f t="shared" si="20"/>
        <v>0</v>
      </c>
      <c r="H161" s="202"/>
      <c r="I161" s="202"/>
      <c r="J161" s="202"/>
      <c r="K161" s="203"/>
      <c r="L161" s="204"/>
    </row>
    <row r="162" spans="1:12" s="205" customFormat="1" ht="21.75" customHeight="1">
      <c r="A162" s="207"/>
      <c r="B162" s="207" t="s">
        <v>104</v>
      </c>
      <c r="C162" s="429" t="s">
        <v>199</v>
      </c>
      <c r="D162" s="440" t="s">
        <v>53</v>
      </c>
      <c r="E162" s="310">
        <v>11</v>
      </c>
      <c r="F162" s="311">
        <v>0</v>
      </c>
      <c r="G162" s="312">
        <f t="shared" si="20"/>
        <v>0</v>
      </c>
      <c r="H162" s="202"/>
      <c r="I162" s="202"/>
      <c r="J162" s="202"/>
      <c r="K162" s="203"/>
      <c r="L162" s="204"/>
    </row>
    <row r="163" spans="1:12" s="205" customFormat="1" ht="15" customHeight="1">
      <c r="A163" s="207"/>
      <c r="B163" s="207"/>
      <c r="C163" s="428"/>
      <c r="D163" s="436"/>
      <c r="E163" s="332"/>
      <c r="F163" s="340"/>
      <c r="G163" s="181"/>
      <c r="H163" s="202"/>
      <c r="I163" s="202"/>
      <c r="J163" s="202"/>
      <c r="K163" s="203"/>
      <c r="L163" s="204"/>
    </row>
    <row r="164" spans="1:12" s="205" customFormat="1" ht="21.75" customHeight="1">
      <c r="A164" s="207"/>
      <c r="B164" s="207"/>
      <c r="C164" s="429"/>
      <c r="D164" s="437"/>
      <c r="E164" s="332"/>
      <c r="F164" s="340"/>
      <c r="G164" s="181"/>
      <c r="H164" s="202"/>
      <c r="I164" s="202"/>
      <c r="J164" s="202"/>
      <c r="K164" s="203"/>
      <c r="L164" s="204"/>
    </row>
    <row r="165" spans="1:12" s="205" customFormat="1" ht="21.75" customHeight="1">
      <c r="A165" s="207"/>
      <c r="B165" s="207" t="s">
        <v>105</v>
      </c>
      <c r="C165" s="429" t="s">
        <v>200</v>
      </c>
      <c r="D165" s="440" t="s">
        <v>36</v>
      </c>
      <c r="E165" s="310">
        <v>1</v>
      </c>
      <c r="F165" s="311">
        <v>0</v>
      </c>
      <c r="G165" s="312">
        <f t="shared" ref="G165:G168" si="22">$E165*F165</f>
        <v>0</v>
      </c>
      <c r="H165" s="202"/>
      <c r="I165" s="202"/>
      <c r="J165" s="202"/>
      <c r="K165" s="203"/>
      <c r="L165" s="204"/>
    </row>
    <row r="166" spans="1:12" s="205" customFormat="1" ht="21.75" customHeight="1">
      <c r="A166" s="207"/>
      <c r="B166" s="207" t="s">
        <v>106</v>
      </c>
      <c r="C166" s="429" t="s">
        <v>201</v>
      </c>
      <c r="D166" s="440" t="s">
        <v>36</v>
      </c>
      <c r="E166" s="310">
        <v>9</v>
      </c>
      <c r="F166" s="311">
        <v>0</v>
      </c>
      <c r="G166" s="312">
        <f t="shared" si="22"/>
        <v>0</v>
      </c>
      <c r="H166" s="202"/>
      <c r="I166" s="202"/>
      <c r="J166" s="202"/>
      <c r="K166" s="203"/>
      <c r="L166" s="204"/>
    </row>
    <row r="167" spans="1:12" s="205" customFormat="1" ht="21.75" customHeight="1">
      <c r="A167" s="207"/>
      <c r="B167" s="207" t="s">
        <v>107</v>
      </c>
      <c r="C167" s="429" t="s">
        <v>202</v>
      </c>
      <c r="D167" s="440" t="s">
        <v>36</v>
      </c>
      <c r="E167" s="310">
        <v>8</v>
      </c>
      <c r="F167" s="311">
        <v>0</v>
      </c>
      <c r="G167" s="312">
        <f t="shared" si="22"/>
        <v>0</v>
      </c>
      <c r="H167" s="202"/>
      <c r="I167" s="202"/>
      <c r="J167" s="202"/>
      <c r="K167" s="203"/>
      <c r="L167" s="204"/>
    </row>
    <row r="168" spans="1:12" s="205" customFormat="1" ht="21.75" customHeight="1">
      <c r="A168" s="207"/>
      <c r="B168" s="207" t="s">
        <v>108</v>
      </c>
      <c r="C168" s="429" t="s">
        <v>203</v>
      </c>
      <c r="D168" s="440" t="s">
        <v>36</v>
      </c>
      <c r="E168" s="372">
        <v>23</v>
      </c>
      <c r="F168" s="311">
        <v>0</v>
      </c>
      <c r="G168" s="312">
        <f t="shared" si="22"/>
        <v>0</v>
      </c>
      <c r="H168" s="202"/>
      <c r="I168" s="202"/>
      <c r="J168" s="202"/>
      <c r="K168" s="203"/>
      <c r="L168" s="204"/>
    </row>
    <row r="169" spans="1:12" s="205" customFormat="1" ht="21.75" customHeight="1">
      <c r="A169" s="207"/>
      <c r="B169" s="207"/>
      <c r="C169" s="430"/>
      <c r="D169" s="438"/>
      <c r="E169" s="332"/>
      <c r="F169" s="340"/>
      <c r="G169" s="181"/>
      <c r="H169" s="202"/>
      <c r="I169" s="202"/>
      <c r="J169" s="202"/>
      <c r="K169" s="203"/>
      <c r="L169" s="204"/>
    </row>
    <row r="170" spans="1:12" s="205" customFormat="1" ht="21.75" customHeight="1">
      <c r="A170" s="207"/>
      <c r="B170" s="207"/>
      <c r="C170" s="429"/>
      <c r="D170" s="437"/>
      <c r="E170" s="332"/>
      <c r="F170" s="340"/>
      <c r="G170" s="181"/>
      <c r="H170" s="202"/>
      <c r="I170" s="202"/>
      <c r="J170" s="202"/>
      <c r="K170" s="203"/>
      <c r="L170" s="204"/>
    </row>
    <row r="171" spans="1:12" s="205" customFormat="1" ht="21.75" customHeight="1">
      <c r="A171" s="207"/>
      <c r="B171" s="207" t="s">
        <v>109</v>
      </c>
      <c r="C171" s="429" t="s">
        <v>204</v>
      </c>
      <c r="D171" s="440" t="s">
        <v>36</v>
      </c>
      <c r="E171" s="372">
        <v>3</v>
      </c>
      <c r="F171" s="311">
        <v>0</v>
      </c>
      <c r="G171" s="312">
        <f t="shared" ref="G171:G178" si="23">$E171*F171</f>
        <v>0</v>
      </c>
      <c r="H171" s="202"/>
      <c r="I171" s="202"/>
      <c r="J171" s="202"/>
      <c r="K171" s="203"/>
      <c r="L171" s="204"/>
    </row>
    <row r="172" spans="1:12" s="205" customFormat="1" ht="21.75" customHeight="1">
      <c r="A172" s="207"/>
      <c r="B172" s="207" t="s">
        <v>110</v>
      </c>
      <c r="C172" s="429" t="s">
        <v>205</v>
      </c>
      <c r="D172" s="440" t="s">
        <v>36</v>
      </c>
      <c r="E172" s="372">
        <v>6</v>
      </c>
      <c r="F172" s="311">
        <v>0</v>
      </c>
      <c r="G172" s="312">
        <f t="shared" si="23"/>
        <v>0</v>
      </c>
      <c r="H172" s="202"/>
      <c r="I172" s="202"/>
      <c r="J172" s="202"/>
      <c r="K172" s="203"/>
      <c r="L172" s="204"/>
    </row>
    <row r="173" spans="1:12" s="205" customFormat="1" ht="21.75" customHeight="1">
      <c r="A173" s="207"/>
      <c r="B173" s="207" t="s">
        <v>111</v>
      </c>
      <c r="C173" s="429" t="s">
        <v>206</v>
      </c>
      <c r="D173" s="440" t="s">
        <v>36</v>
      </c>
      <c r="E173" s="372">
        <v>3</v>
      </c>
      <c r="F173" s="311">
        <v>0</v>
      </c>
      <c r="G173" s="312">
        <f t="shared" si="23"/>
        <v>0</v>
      </c>
      <c r="H173" s="202"/>
      <c r="I173" s="202"/>
      <c r="J173" s="202"/>
      <c r="K173" s="203"/>
      <c r="L173" s="204"/>
    </row>
    <row r="174" spans="1:12" s="205" customFormat="1" ht="21.75" customHeight="1">
      <c r="A174" s="207"/>
      <c r="B174" s="207" t="s">
        <v>112</v>
      </c>
      <c r="C174" s="429" t="s">
        <v>207</v>
      </c>
      <c r="D174" s="440" t="s">
        <v>36</v>
      </c>
      <c r="E174" s="310">
        <v>1</v>
      </c>
      <c r="F174" s="311">
        <v>0</v>
      </c>
      <c r="G174" s="312">
        <f t="shared" si="23"/>
        <v>0</v>
      </c>
      <c r="H174" s="202"/>
      <c r="I174" s="202"/>
      <c r="J174" s="202"/>
      <c r="K174" s="203"/>
      <c r="L174" s="204"/>
    </row>
    <row r="175" spans="1:12" s="205" customFormat="1" ht="21.75" customHeight="1">
      <c r="A175" s="207"/>
      <c r="B175" s="207"/>
      <c r="C175" s="430"/>
      <c r="D175" s="438"/>
      <c r="E175" s="310"/>
      <c r="F175" s="311"/>
      <c r="G175" s="312"/>
      <c r="H175" s="202"/>
      <c r="I175" s="202"/>
      <c r="J175" s="202"/>
      <c r="K175" s="203"/>
      <c r="L175" s="204"/>
    </row>
    <row r="176" spans="1:12" s="205" customFormat="1" ht="21.75" customHeight="1">
      <c r="A176" s="207"/>
      <c r="B176" s="207"/>
      <c r="C176" s="429"/>
      <c r="D176" s="437"/>
      <c r="E176" s="310"/>
      <c r="F176" s="311"/>
      <c r="G176" s="312"/>
      <c r="H176" s="202"/>
      <c r="I176" s="202"/>
      <c r="J176" s="202"/>
      <c r="K176" s="203"/>
      <c r="L176" s="204"/>
    </row>
    <row r="177" spans="1:12" s="205" customFormat="1" ht="21.75" customHeight="1">
      <c r="A177" s="207"/>
      <c r="B177" s="207" t="s">
        <v>113</v>
      </c>
      <c r="C177" s="429" t="s">
        <v>208</v>
      </c>
      <c r="D177" s="440" t="s">
        <v>36</v>
      </c>
      <c r="E177" s="310">
        <v>28</v>
      </c>
      <c r="F177" s="311">
        <v>0</v>
      </c>
      <c r="G177" s="312">
        <f t="shared" si="23"/>
        <v>0</v>
      </c>
      <c r="H177" s="202"/>
      <c r="I177" s="202"/>
      <c r="J177" s="202"/>
      <c r="K177" s="203"/>
      <c r="L177" s="204"/>
    </row>
    <row r="178" spans="1:12" s="205" customFormat="1" ht="21.75" customHeight="1">
      <c r="A178" s="207"/>
      <c r="B178" s="207" t="s">
        <v>114</v>
      </c>
      <c r="C178" s="429" t="s">
        <v>54</v>
      </c>
      <c r="D178" s="440" t="s">
        <v>36</v>
      </c>
      <c r="E178" s="372">
        <v>3</v>
      </c>
      <c r="F178" s="311">
        <v>0</v>
      </c>
      <c r="G178" s="312">
        <f t="shared" si="23"/>
        <v>0</v>
      </c>
      <c r="H178" s="202"/>
      <c r="I178" s="202"/>
      <c r="J178" s="202"/>
      <c r="K178" s="203"/>
      <c r="L178" s="204"/>
    </row>
    <row r="179" spans="1:12" s="205" customFormat="1" ht="21.75" customHeight="1">
      <c r="A179" s="207"/>
      <c r="B179" s="207"/>
      <c r="C179" s="430"/>
      <c r="D179" s="440"/>
      <c r="E179" s="310"/>
      <c r="F179" s="311"/>
      <c r="G179" s="312"/>
      <c r="H179" s="202"/>
      <c r="I179" s="202"/>
      <c r="J179" s="202"/>
      <c r="K179" s="203"/>
      <c r="L179" s="204"/>
    </row>
    <row r="180" spans="1:12" s="205" customFormat="1">
      <c r="A180" s="207"/>
      <c r="B180" s="207" t="s">
        <v>115</v>
      </c>
      <c r="C180" s="429" t="s">
        <v>146</v>
      </c>
      <c r="D180" s="440" t="s">
        <v>36</v>
      </c>
      <c r="E180" s="310">
        <v>92</v>
      </c>
      <c r="F180" s="311">
        <v>0</v>
      </c>
      <c r="G180" s="312">
        <f t="shared" ref="G180:G186" si="24">$E180*F180</f>
        <v>0</v>
      </c>
      <c r="H180" s="202"/>
      <c r="I180" s="202"/>
      <c r="J180" s="202"/>
      <c r="K180" s="203"/>
      <c r="L180" s="204"/>
    </row>
    <row r="181" spans="1:12" s="205" customFormat="1" ht="21.75" customHeight="1">
      <c r="A181" s="207"/>
      <c r="B181" s="207" t="s">
        <v>116</v>
      </c>
      <c r="C181" s="427" t="s">
        <v>209</v>
      </c>
      <c r="D181" s="440" t="s">
        <v>36</v>
      </c>
      <c r="E181" s="310">
        <v>4</v>
      </c>
      <c r="F181" s="311">
        <v>0</v>
      </c>
      <c r="G181" s="312">
        <f t="shared" si="24"/>
        <v>0</v>
      </c>
      <c r="H181" s="202"/>
      <c r="I181" s="202"/>
      <c r="J181" s="202"/>
      <c r="K181" s="203"/>
      <c r="L181" s="204"/>
    </row>
    <row r="182" spans="1:12" s="205" customFormat="1" ht="21.75" customHeight="1">
      <c r="A182" s="207"/>
      <c r="B182" s="207" t="s">
        <v>117</v>
      </c>
      <c r="C182" s="427" t="s">
        <v>210</v>
      </c>
      <c r="D182" s="440" t="s">
        <v>36</v>
      </c>
      <c r="E182" s="310">
        <v>2</v>
      </c>
      <c r="F182" s="311">
        <v>0</v>
      </c>
      <c r="G182" s="312">
        <f t="shared" si="24"/>
        <v>0</v>
      </c>
      <c r="H182" s="202"/>
      <c r="I182" s="202"/>
      <c r="J182" s="202"/>
      <c r="K182" s="203"/>
      <c r="L182" s="204"/>
    </row>
    <row r="183" spans="1:12" s="205" customFormat="1" ht="24">
      <c r="A183" s="207"/>
      <c r="B183" s="207" t="s">
        <v>118</v>
      </c>
      <c r="C183" s="429" t="s">
        <v>211</v>
      </c>
      <c r="D183" s="440" t="s">
        <v>36</v>
      </c>
      <c r="E183" s="310">
        <f>92+22</f>
        <v>114</v>
      </c>
      <c r="F183" s="311">
        <v>0</v>
      </c>
      <c r="G183" s="312">
        <f t="shared" si="24"/>
        <v>0</v>
      </c>
      <c r="H183" s="202"/>
      <c r="I183" s="202"/>
      <c r="J183" s="202"/>
      <c r="K183" s="203"/>
      <c r="L183" s="204"/>
    </row>
    <row r="184" spans="1:12" s="205" customFormat="1" ht="24">
      <c r="A184" s="207"/>
      <c r="B184" s="207" t="s">
        <v>119</v>
      </c>
      <c r="C184" s="427" t="s">
        <v>147</v>
      </c>
      <c r="D184" s="440" t="s">
        <v>36</v>
      </c>
      <c r="E184" s="310">
        <v>8</v>
      </c>
      <c r="F184" s="311">
        <v>0</v>
      </c>
      <c r="G184" s="312">
        <f t="shared" si="24"/>
        <v>0</v>
      </c>
      <c r="H184" s="202"/>
      <c r="I184" s="202"/>
      <c r="J184" s="202"/>
      <c r="K184" s="203"/>
      <c r="L184" s="204"/>
    </row>
    <row r="185" spans="1:12" s="205" customFormat="1">
      <c r="A185" s="207"/>
      <c r="B185" s="207" t="s">
        <v>120</v>
      </c>
      <c r="C185" s="429" t="s">
        <v>212</v>
      </c>
      <c r="D185" s="440" t="s">
        <v>36</v>
      </c>
      <c r="E185" s="310">
        <v>5</v>
      </c>
      <c r="F185" s="311">
        <v>0</v>
      </c>
      <c r="G185" s="312">
        <f t="shared" si="24"/>
        <v>0</v>
      </c>
      <c r="H185" s="202"/>
      <c r="I185" s="202"/>
      <c r="J185" s="202"/>
      <c r="K185" s="203"/>
      <c r="L185" s="204"/>
    </row>
    <row r="186" spans="1:12" s="205" customFormat="1" ht="21.75" customHeight="1">
      <c r="A186" s="207"/>
      <c r="B186" s="207" t="s">
        <v>121</v>
      </c>
      <c r="C186" s="427" t="s">
        <v>213</v>
      </c>
      <c r="D186" s="440" t="s">
        <v>36</v>
      </c>
      <c r="E186" s="310">
        <v>5</v>
      </c>
      <c r="F186" s="311">
        <v>0</v>
      </c>
      <c r="G186" s="312">
        <f t="shared" si="24"/>
        <v>0</v>
      </c>
      <c r="H186" s="202"/>
      <c r="I186" s="202"/>
      <c r="J186" s="202"/>
      <c r="K186" s="203"/>
      <c r="L186" s="204"/>
    </row>
    <row r="187" spans="1:12" s="205" customFormat="1">
      <c r="A187" s="333"/>
      <c r="B187" s="333"/>
      <c r="C187" s="431"/>
      <c r="D187" s="440"/>
      <c r="E187" s="310"/>
      <c r="F187" s="311"/>
      <c r="G187" s="312"/>
      <c r="H187" s="202"/>
      <c r="I187" s="202"/>
      <c r="J187" s="202"/>
      <c r="K187" s="203"/>
      <c r="L187" s="204"/>
    </row>
    <row r="188" spans="1:12" s="205" customFormat="1" ht="21.75" customHeight="1">
      <c r="A188" s="201"/>
      <c r="B188" s="201" t="s">
        <v>122</v>
      </c>
      <c r="C188" s="431" t="s">
        <v>134</v>
      </c>
      <c r="D188" s="440" t="s">
        <v>36</v>
      </c>
      <c r="E188" s="310">
        <v>1</v>
      </c>
      <c r="F188" s="311">
        <v>0</v>
      </c>
      <c r="G188" s="312">
        <f t="shared" ref="G188" si="25">$E188*F188</f>
        <v>0</v>
      </c>
      <c r="H188" s="202"/>
      <c r="I188" s="202"/>
      <c r="J188" s="202"/>
      <c r="K188" s="203"/>
      <c r="L188" s="204"/>
    </row>
    <row r="189" spans="1:12" s="205" customFormat="1" ht="21.75" customHeight="1">
      <c r="A189" s="333"/>
      <c r="B189" s="333"/>
      <c r="C189" s="430"/>
      <c r="D189" s="440"/>
      <c r="E189" s="310"/>
      <c r="F189" s="311"/>
      <c r="G189" s="312"/>
      <c r="H189" s="202"/>
      <c r="I189" s="202"/>
      <c r="J189" s="202"/>
      <c r="K189" s="203"/>
      <c r="L189" s="204"/>
    </row>
    <row r="190" spans="1:12" s="205" customFormat="1" ht="21.75" customHeight="1">
      <c r="A190" s="333"/>
      <c r="B190" s="333" t="s">
        <v>123</v>
      </c>
      <c r="C190" s="427" t="s">
        <v>149</v>
      </c>
      <c r="D190" s="440" t="s">
        <v>36</v>
      </c>
      <c r="E190" s="310">
        <v>1</v>
      </c>
      <c r="F190" s="373">
        <v>0</v>
      </c>
      <c r="G190" s="312">
        <f t="shared" ref="G190:G192" si="26">$E190*F190</f>
        <v>0</v>
      </c>
      <c r="H190" s="202"/>
      <c r="I190" s="202"/>
      <c r="J190" s="202"/>
      <c r="K190" s="203"/>
      <c r="L190" s="204"/>
    </row>
    <row r="191" spans="1:12" s="205" customFormat="1" ht="21.75" customHeight="1">
      <c r="A191" s="333"/>
      <c r="B191" s="333" t="s">
        <v>124</v>
      </c>
      <c r="C191" s="427" t="s">
        <v>214</v>
      </c>
      <c r="D191" s="440" t="s">
        <v>36</v>
      </c>
      <c r="E191" s="310">
        <v>1</v>
      </c>
      <c r="F191" s="373">
        <v>0</v>
      </c>
      <c r="G191" s="312">
        <f t="shared" si="26"/>
        <v>0</v>
      </c>
      <c r="H191" s="202"/>
      <c r="I191" s="202"/>
      <c r="J191" s="202"/>
      <c r="K191" s="203"/>
      <c r="L191" s="204"/>
    </row>
    <row r="192" spans="1:12" s="205" customFormat="1" ht="21.75" customHeight="1">
      <c r="A192" s="333"/>
      <c r="B192" s="333" t="s">
        <v>125</v>
      </c>
      <c r="C192" s="429" t="s">
        <v>148</v>
      </c>
      <c r="D192" s="440" t="s">
        <v>36</v>
      </c>
      <c r="E192" s="310">
        <v>1</v>
      </c>
      <c r="F192" s="373">
        <v>0</v>
      </c>
      <c r="G192" s="312">
        <f t="shared" si="26"/>
        <v>0</v>
      </c>
      <c r="H192" s="202"/>
      <c r="I192" s="202"/>
      <c r="J192" s="202"/>
      <c r="K192" s="203"/>
      <c r="L192" s="204"/>
    </row>
    <row r="193" spans="1:33" s="205" customFormat="1" ht="21.75" customHeight="1">
      <c r="A193" s="333"/>
      <c r="B193" s="333"/>
      <c r="C193" s="432"/>
      <c r="D193" s="439"/>
      <c r="E193" s="310"/>
      <c r="F193" s="311"/>
      <c r="G193" s="312">
        <f t="shared" ref="G193:G197" si="27">$E193*F193</f>
        <v>0</v>
      </c>
      <c r="H193" s="202"/>
      <c r="I193" s="202"/>
      <c r="J193" s="202"/>
      <c r="K193" s="203"/>
      <c r="L193" s="204"/>
    </row>
    <row r="194" spans="1:33" s="205" customFormat="1">
      <c r="A194" s="374"/>
      <c r="B194" s="374" t="s">
        <v>126</v>
      </c>
      <c r="C194" s="375" t="s">
        <v>150</v>
      </c>
      <c r="D194" s="376" t="s">
        <v>53</v>
      </c>
      <c r="E194" s="372">
        <v>1</v>
      </c>
      <c r="F194" s="373">
        <v>0</v>
      </c>
      <c r="G194" s="377">
        <f t="shared" si="27"/>
        <v>0</v>
      </c>
      <c r="H194" s="202"/>
      <c r="I194" s="202"/>
      <c r="J194" s="202"/>
      <c r="K194" s="203"/>
      <c r="L194" s="204"/>
    </row>
    <row r="195" spans="1:33" s="205" customFormat="1" ht="36">
      <c r="A195" s="374"/>
      <c r="B195" s="374" t="s">
        <v>153</v>
      </c>
      <c r="C195" s="378" t="s">
        <v>151</v>
      </c>
      <c r="D195" s="376" t="s">
        <v>36</v>
      </c>
      <c r="E195" s="372">
        <v>1</v>
      </c>
      <c r="F195" s="373">
        <v>0</v>
      </c>
      <c r="G195" s="377">
        <f t="shared" si="27"/>
        <v>0</v>
      </c>
      <c r="H195" s="202"/>
      <c r="I195" s="202"/>
      <c r="J195" s="202"/>
      <c r="K195" s="203"/>
      <c r="L195" s="204"/>
    </row>
    <row r="196" spans="1:33" s="205" customFormat="1" ht="21.75" customHeight="1">
      <c r="A196" s="374"/>
      <c r="B196" s="374" t="s">
        <v>154</v>
      </c>
      <c r="C196" s="379" t="s">
        <v>152</v>
      </c>
      <c r="D196" s="376" t="s">
        <v>36</v>
      </c>
      <c r="E196" s="372">
        <v>1</v>
      </c>
      <c r="F196" s="373">
        <v>0</v>
      </c>
      <c r="G196" s="377">
        <f t="shared" ref="G196" si="28">$E196*F196</f>
        <v>0</v>
      </c>
      <c r="H196" s="202"/>
      <c r="I196" s="202"/>
      <c r="J196" s="202"/>
      <c r="K196" s="203"/>
      <c r="L196" s="204"/>
    </row>
    <row r="197" spans="1:33" s="205" customFormat="1" ht="21.75" customHeight="1">
      <c r="A197" s="374"/>
      <c r="B197" s="374" t="s">
        <v>155</v>
      </c>
      <c r="C197" s="379" t="s">
        <v>156</v>
      </c>
      <c r="D197" s="376" t="s">
        <v>36</v>
      </c>
      <c r="E197" s="372">
        <v>1</v>
      </c>
      <c r="F197" s="373">
        <v>0</v>
      </c>
      <c r="G197" s="377">
        <f t="shared" si="27"/>
        <v>0</v>
      </c>
      <c r="H197" s="202"/>
      <c r="I197" s="202"/>
      <c r="J197" s="202"/>
      <c r="K197" s="203"/>
      <c r="L197" s="204"/>
    </row>
    <row r="198" spans="1:33" s="205" customFormat="1" ht="36">
      <c r="A198" s="374"/>
      <c r="B198" s="374" t="s">
        <v>161</v>
      </c>
      <c r="C198" s="379" t="s">
        <v>162</v>
      </c>
      <c r="D198" s="376" t="s">
        <v>36</v>
      </c>
      <c r="E198" s="372">
        <v>1</v>
      </c>
      <c r="F198" s="373">
        <v>0</v>
      </c>
      <c r="G198" s="377">
        <f t="shared" ref="G198" si="29">$E198*F198</f>
        <v>0</v>
      </c>
      <c r="H198" s="202"/>
      <c r="I198" s="202"/>
      <c r="J198" s="202"/>
      <c r="K198" s="203"/>
      <c r="L198" s="204"/>
    </row>
    <row r="199" spans="1:33" s="205" customFormat="1">
      <c r="A199" s="333"/>
      <c r="B199" s="333"/>
      <c r="C199" s="364"/>
      <c r="D199" s="334"/>
      <c r="E199" s="310"/>
      <c r="F199" s="311"/>
      <c r="G199" s="312"/>
      <c r="H199" s="202"/>
      <c r="I199" s="202"/>
      <c r="J199" s="202"/>
      <c r="K199" s="203"/>
      <c r="L199" s="204"/>
    </row>
    <row r="200" spans="1:33" s="205" customFormat="1" ht="14.25">
      <c r="A200" s="335"/>
      <c r="B200" s="335" t="s">
        <v>227</v>
      </c>
      <c r="C200" s="336" t="s">
        <v>55</v>
      </c>
      <c r="D200" s="337"/>
      <c r="E200" s="357"/>
      <c r="F200" s="338"/>
      <c r="G200" s="339"/>
      <c r="H200" s="202"/>
      <c r="I200" s="202"/>
      <c r="J200" s="202"/>
      <c r="K200" s="203"/>
      <c r="L200" s="204"/>
    </row>
    <row r="201" spans="1:33" s="205" customFormat="1" ht="42.75">
      <c r="A201" s="333"/>
      <c r="B201" s="329" t="s">
        <v>228</v>
      </c>
      <c r="C201" s="365" t="s">
        <v>142</v>
      </c>
      <c r="D201" s="334"/>
      <c r="E201" s="310"/>
      <c r="F201" s="311"/>
      <c r="G201" s="312"/>
      <c r="H201" s="202"/>
      <c r="I201" s="202"/>
      <c r="J201" s="202"/>
      <c r="K201" s="203"/>
      <c r="L201" s="204"/>
    </row>
    <row r="202" spans="1:33" s="60" customFormat="1" ht="11.25" customHeight="1" thickBot="1">
      <c r="A202" s="175"/>
      <c r="B202" s="175"/>
      <c r="C202" s="176"/>
      <c r="D202" s="177"/>
      <c r="E202" s="351"/>
      <c r="F202" s="178"/>
      <c r="G202" s="179"/>
      <c r="I202" s="87"/>
      <c r="J202" s="85"/>
      <c r="K202" s="85"/>
      <c r="L202" s="85"/>
      <c r="M202" s="85"/>
      <c r="N202" s="85"/>
      <c r="O202" s="85"/>
      <c r="P202" s="85"/>
      <c r="Q202" s="85"/>
      <c r="R202" s="85"/>
      <c r="S202" s="85"/>
      <c r="T202" s="85"/>
      <c r="U202" s="85"/>
      <c r="V202" s="85"/>
      <c r="W202" s="85"/>
      <c r="X202" s="85"/>
      <c r="Y202" s="85"/>
      <c r="Z202" s="85"/>
      <c r="AA202" s="85"/>
      <c r="AB202" s="85"/>
      <c r="AC202" s="85"/>
      <c r="AD202" s="85"/>
      <c r="AE202" s="85"/>
      <c r="AF202" s="85"/>
      <c r="AG202" s="85"/>
    </row>
    <row r="203" spans="1:33" s="162" customFormat="1" ht="18" customHeight="1" thickBot="1">
      <c r="A203" s="156"/>
      <c r="B203" s="156"/>
      <c r="C203" s="198" t="s">
        <v>1</v>
      </c>
      <c r="D203" s="157"/>
      <c r="E203" s="352"/>
      <c r="F203" s="158"/>
      <c r="G203" s="159">
        <f>SUM(G102:G202)</f>
        <v>0</v>
      </c>
      <c r="H203" s="160"/>
      <c r="I203" s="161"/>
    </row>
    <row r="204" spans="1:33" s="167" customFormat="1" ht="12.75" customHeight="1" thickBot="1">
      <c r="A204" s="163"/>
      <c r="B204" s="163"/>
      <c r="C204" s="164"/>
      <c r="D204" s="164"/>
      <c r="E204" s="358"/>
      <c r="F204" s="165"/>
      <c r="G204" s="166"/>
      <c r="H204" s="160"/>
      <c r="I204" s="160"/>
    </row>
    <row r="205" spans="1:33" s="52" customFormat="1" ht="16.5" customHeight="1" thickBot="1">
      <c r="A205" s="183"/>
      <c r="B205" s="183">
        <v>3</v>
      </c>
      <c r="C205" s="441" t="s">
        <v>33</v>
      </c>
      <c r="D205" s="185"/>
      <c r="E205" s="354"/>
      <c r="F205" s="186"/>
      <c r="G205" s="187"/>
      <c r="I205" s="82"/>
      <c r="J205" s="82"/>
      <c r="K205" s="82"/>
      <c r="L205" s="82"/>
      <c r="M205" s="82"/>
      <c r="N205" s="82"/>
      <c r="O205" s="82"/>
      <c r="P205" s="82"/>
      <c r="Q205" s="82"/>
      <c r="R205" s="82"/>
      <c r="S205" s="82"/>
      <c r="T205" s="82"/>
      <c r="U205" s="82"/>
      <c r="V205" s="82"/>
      <c r="W205" s="82"/>
      <c r="X205" s="82"/>
      <c r="Y205" s="82"/>
      <c r="Z205" s="82"/>
      <c r="AA205" s="82"/>
      <c r="AB205" s="82"/>
      <c r="AC205" s="82"/>
      <c r="AD205" s="82"/>
      <c r="AE205" s="82"/>
      <c r="AF205" s="82"/>
      <c r="AG205" s="82"/>
    </row>
    <row r="206" spans="1:33" s="155" customFormat="1" ht="17.25" customHeight="1">
      <c r="A206" s="149"/>
      <c r="B206" s="149"/>
      <c r="C206" s="150"/>
      <c r="D206" s="151"/>
      <c r="E206" s="359"/>
      <c r="F206" s="91"/>
      <c r="G206" s="152"/>
      <c r="H206" s="153"/>
      <c r="I206" s="154"/>
    </row>
    <row r="207" spans="1:33" s="155" customFormat="1" ht="17.25" customHeight="1">
      <c r="A207" s="206"/>
      <c r="B207" s="206" t="s">
        <v>216</v>
      </c>
      <c r="C207" s="344" t="s">
        <v>88</v>
      </c>
      <c r="D207" s="327" t="s">
        <v>53</v>
      </c>
      <c r="E207" s="342">
        <v>1</v>
      </c>
      <c r="F207" s="330">
        <v>0</v>
      </c>
      <c r="G207" s="343">
        <f t="shared" ref="G207:G214" si="30">E207*F207</f>
        <v>0</v>
      </c>
      <c r="H207" s="153"/>
      <c r="I207" s="154"/>
    </row>
    <row r="208" spans="1:33" s="155" customFormat="1" ht="17.25" customHeight="1">
      <c r="A208" s="206"/>
      <c r="B208" s="206" t="s">
        <v>217</v>
      </c>
      <c r="C208" s="344" t="s">
        <v>89</v>
      </c>
      <c r="D208" s="327" t="s">
        <v>53</v>
      </c>
      <c r="E208" s="342">
        <v>1</v>
      </c>
      <c r="F208" s="330">
        <v>0</v>
      </c>
      <c r="G208" s="343">
        <f t="shared" si="30"/>
        <v>0</v>
      </c>
      <c r="H208" s="153"/>
      <c r="I208" s="154"/>
    </row>
    <row r="209" spans="1:33" s="155" customFormat="1" ht="17.25" customHeight="1">
      <c r="A209" s="206"/>
      <c r="B209" s="206" t="s">
        <v>218</v>
      </c>
      <c r="C209" s="344" t="s">
        <v>90</v>
      </c>
      <c r="D209" s="327" t="s">
        <v>53</v>
      </c>
      <c r="E209" s="342">
        <v>1</v>
      </c>
      <c r="F209" s="330">
        <v>0</v>
      </c>
      <c r="G209" s="343">
        <f t="shared" si="30"/>
        <v>0</v>
      </c>
      <c r="H209" s="153"/>
      <c r="I209" s="154"/>
    </row>
    <row r="210" spans="1:33" s="155" customFormat="1" ht="17.25" customHeight="1">
      <c r="A210" s="206"/>
      <c r="B210" s="206" t="s">
        <v>219</v>
      </c>
      <c r="C210" s="344" t="s">
        <v>141</v>
      </c>
      <c r="D210" s="327" t="s">
        <v>53</v>
      </c>
      <c r="E210" s="342">
        <v>1</v>
      </c>
      <c r="F210" s="330">
        <v>0</v>
      </c>
      <c r="G210" s="343">
        <f t="shared" ref="G210" si="31">E210*F210</f>
        <v>0</v>
      </c>
      <c r="H210" s="153"/>
      <c r="I210" s="154"/>
    </row>
    <row r="211" spans="1:33" s="155" customFormat="1" ht="17.25" customHeight="1">
      <c r="A211" s="206"/>
      <c r="B211" s="206" t="s">
        <v>220</v>
      </c>
      <c r="C211" s="345" t="s">
        <v>91</v>
      </c>
      <c r="D211" s="327" t="s">
        <v>53</v>
      </c>
      <c r="E211" s="342">
        <v>1</v>
      </c>
      <c r="F211" s="330">
        <v>0</v>
      </c>
      <c r="G211" s="343">
        <f t="shared" si="30"/>
        <v>0</v>
      </c>
      <c r="H211" s="153"/>
      <c r="I211" s="154"/>
    </row>
    <row r="212" spans="1:33" s="155" customFormat="1" ht="17.25" customHeight="1">
      <c r="A212" s="206"/>
      <c r="B212" s="206" t="s">
        <v>221</v>
      </c>
      <c r="C212" s="345" t="s">
        <v>92</v>
      </c>
      <c r="D212" s="327" t="s">
        <v>53</v>
      </c>
      <c r="E212" s="342">
        <v>1</v>
      </c>
      <c r="F212" s="330">
        <v>0</v>
      </c>
      <c r="G212" s="343">
        <f t="shared" si="30"/>
        <v>0</v>
      </c>
      <c r="H212" s="153"/>
      <c r="I212" s="154"/>
    </row>
    <row r="213" spans="1:33" s="155" customFormat="1" ht="17.25" customHeight="1">
      <c r="A213" s="206"/>
      <c r="B213" s="206" t="s">
        <v>222</v>
      </c>
      <c r="C213" s="346" t="s">
        <v>93</v>
      </c>
      <c r="D213" s="327" t="s">
        <v>53</v>
      </c>
      <c r="E213" s="342">
        <v>1</v>
      </c>
      <c r="F213" s="330">
        <v>0</v>
      </c>
      <c r="G213" s="343">
        <f t="shared" si="30"/>
        <v>0</v>
      </c>
      <c r="H213" s="153"/>
      <c r="I213" s="154"/>
    </row>
    <row r="214" spans="1:33" s="170" customFormat="1" ht="48">
      <c r="A214" s="206"/>
      <c r="B214" s="206" t="s">
        <v>223</v>
      </c>
      <c r="C214" s="347" t="s">
        <v>35</v>
      </c>
      <c r="D214" s="348" t="s">
        <v>53</v>
      </c>
      <c r="E214" s="342">
        <v>1</v>
      </c>
      <c r="F214" s="341"/>
      <c r="G214" s="343">
        <f t="shared" si="30"/>
        <v>0</v>
      </c>
      <c r="H214" s="168"/>
      <c r="I214" s="168"/>
      <c r="J214" s="169"/>
      <c r="K214" s="169"/>
      <c r="L214" s="169"/>
      <c r="M214" s="169"/>
      <c r="N214" s="169"/>
      <c r="O214" s="169"/>
      <c r="P214" s="169"/>
      <c r="Q214" s="169"/>
      <c r="R214" s="169"/>
      <c r="S214" s="169"/>
      <c r="T214" s="169"/>
      <c r="U214" s="169"/>
      <c r="V214" s="169"/>
      <c r="W214" s="169"/>
      <c r="X214" s="169"/>
      <c r="Y214" s="169"/>
      <c r="Z214" s="169"/>
      <c r="AA214" s="169"/>
      <c r="AB214" s="169"/>
      <c r="AC214" s="169"/>
      <c r="AD214" s="169"/>
      <c r="AE214" s="169"/>
      <c r="AF214" s="169"/>
      <c r="AG214" s="169"/>
    </row>
    <row r="215" spans="1:33" s="155" customFormat="1" ht="16.5" customHeight="1" thickBot="1">
      <c r="A215" s="302"/>
      <c r="B215" s="302"/>
      <c r="C215" s="303"/>
      <c r="D215" s="304"/>
      <c r="E215" s="305"/>
      <c r="F215" s="306"/>
      <c r="G215" s="307"/>
      <c r="H215" s="153"/>
      <c r="I215" s="154"/>
    </row>
    <row r="216" spans="1:33" s="162" customFormat="1" ht="18" customHeight="1" thickBot="1">
      <c r="A216" s="156"/>
      <c r="B216" s="243"/>
      <c r="C216" s="198" t="s">
        <v>1</v>
      </c>
      <c r="D216" s="157"/>
      <c r="E216" s="158"/>
      <c r="F216" s="158"/>
      <c r="G216" s="159">
        <f>SUM(G206:G215)</f>
        <v>0</v>
      </c>
      <c r="H216" s="160"/>
      <c r="I216" s="161"/>
    </row>
    <row r="217" spans="1:33" s="167" customFormat="1" ht="12.75" customHeight="1" thickBot="1">
      <c r="A217" s="163"/>
      <c r="B217" s="244"/>
      <c r="C217" s="164"/>
      <c r="D217" s="164"/>
      <c r="E217" s="165"/>
      <c r="F217" s="165"/>
      <c r="G217" s="166"/>
      <c r="H217" s="160"/>
      <c r="I217" s="160"/>
    </row>
    <row r="218" spans="1:33" s="47" customFormat="1" ht="3.75" customHeight="1" thickBot="1">
      <c r="A218" s="62"/>
      <c r="B218" s="57"/>
      <c r="C218" s="57"/>
      <c r="D218" s="63"/>
      <c r="E218" s="64"/>
      <c r="F218" s="64"/>
      <c r="G218" s="65"/>
      <c r="I218" s="79"/>
      <c r="J218" s="79"/>
      <c r="K218" s="79"/>
      <c r="L218" s="79"/>
      <c r="M218" s="79"/>
      <c r="N218" s="79"/>
      <c r="O218" s="79"/>
      <c r="P218" s="79"/>
      <c r="Q218" s="79"/>
      <c r="R218" s="79"/>
      <c r="S218" s="79"/>
      <c r="T218" s="79"/>
      <c r="U218" s="79"/>
      <c r="V218" s="79"/>
      <c r="W218" s="79"/>
      <c r="X218" s="79"/>
      <c r="Y218" s="79"/>
      <c r="Z218" s="79"/>
      <c r="AA218" s="79"/>
      <c r="AB218" s="79"/>
      <c r="AC218" s="79"/>
      <c r="AD218" s="79"/>
      <c r="AE218" s="79"/>
      <c r="AF218" s="79"/>
      <c r="AG218" s="79"/>
    </row>
    <row r="219" spans="1:33" s="14" customFormat="1" ht="31.5" customHeight="1" thickBot="1">
      <c r="A219" s="53"/>
      <c r="B219" s="245"/>
      <c r="C219" s="10" t="s">
        <v>26</v>
      </c>
      <c r="D219" s="10"/>
      <c r="E219" s="11"/>
      <c r="F219" s="12"/>
      <c r="G219" s="88">
        <f>G216+G203+G99</f>
        <v>0</v>
      </c>
      <c r="H219" s="13"/>
      <c r="I219" s="76"/>
      <c r="J219" s="76"/>
      <c r="K219" s="76"/>
      <c r="L219" s="76"/>
      <c r="M219" s="76"/>
      <c r="N219" s="81"/>
      <c r="O219" s="81"/>
      <c r="P219" s="81"/>
      <c r="Q219" s="81"/>
      <c r="R219" s="81"/>
      <c r="S219" s="81"/>
      <c r="T219" s="81"/>
      <c r="U219" s="81"/>
      <c r="V219" s="81"/>
      <c r="W219" s="81"/>
      <c r="X219" s="81"/>
      <c r="Y219" s="81"/>
      <c r="Z219" s="81"/>
      <c r="AA219" s="81"/>
      <c r="AB219" s="81"/>
      <c r="AC219" s="81"/>
      <c r="AD219" s="81"/>
      <c r="AE219" s="81"/>
      <c r="AF219" s="81"/>
      <c r="AG219" s="81"/>
    </row>
  </sheetData>
  <mergeCells count="11">
    <mergeCell ref="F1:G1"/>
    <mergeCell ref="C2:E2"/>
    <mergeCell ref="C23:E23"/>
    <mergeCell ref="G6:G7"/>
    <mergeCell ref="C1:E1"/>
    <mergeCell ref="A6:A8"/>
    <mergeCell ref="C6:C8"/>
    <mergeCell ref="E6:E8"/>
    <mergeCell ref="F6:F8"/>
    <mergeCell ref="C22:E22"/>
    <mergeCell ref="D6:D8"/>
  </mergeCells>
  <phoneticPr fontId="51" type="noConversion"/>
  <pageMargins left="0.47244094488188981" right="0.43307086614173229" top="0.78740157480314965" bottom="0.78740157480314965" header="0.31496062992125984" footer="0.31496062992125984"/>
  <pageSetup paperSize="9" scale="76" orientation="portrait" r:id="rId1"/>
  <headerFooter alignWithMargins="0">
    <oddFooter>&amp;L&amp;F
&amp;A&amp;C&amp;P/&amp;N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ZTI_ZS_Uzice</vt:lpstr>
      <vt:lpstr>ZTI_ZS_Uzice!Oblast_tisku</vt:lpstr>
    </vt:vector>
  </TitlesOfParts>
  <Company>Ahoj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Křížek</dc:creator>
  <cp:lastModifiedBy>Jeřábková Hana</cp:lastModifiedBy>
  <cp:lastPrinted>2021-10-11T09:22:52Z</cp:lastPrinted>
  <dcterms:created xsi:type="dcterms:W3CDTF">2003-01-25T22:00:39Z</dcterms:created>
  <dcterms:modified xsi:type="dcterms:W3CDTF">2022-01-03T08:42:25Z</dcterms:modified>
</cp:coreProperties>
</file>