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KrosData\Export\"/>
    </mc:Choice>
  </mc:AlternateContent>
  <bookViews>
    <workbookView xWindow="0" yWindow="0" windowWidth="0" windowHeight="0"/>
  </bookViews>
  <sheets>
    <sheet name="Rekapitulace stavby" sheetId="1" r:id="rId1"/>
    <sheet name="21026-21 - elektro závoro..." sheetId="2" r:id="rId2"/>
    <sheet name="21026-22 - elektro optick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'21026-21 - elektro závoro...'!$C$84:$K$165</definedName>
    <definedName name="_xlnm.Print_Area" localSheetId="1">'21026-21 - elektro závoro...'!$C$4:$J$39,'21026-21 - elektro závoro...'!$C$45:$J$66,'21026-21 - elektro závoro...'!$C$72:$K$165</definedName>
    <definedName name="_xlnm.Print_Titles" localSheetId="1">'21026-21 - elektro závoro...'!$84:$84</definedName>
    <definedName name="_xlnm._FilterDatabase" localSheetId="2" hidden="1">'21026-22 - elektro optick...'!$C$83:$K$136</definedName>
    <definedName name="_xlnm.Print_Area" localSheetId="2">'21026-22 - elektro optick...'!$C$4:$J$39,'21026-22 - elektro optick...'!$C$45:$J$65,'21026-22 - elektro optick...'!$C$71:$K$136</definedName>
    <definedName name="_xlnm.Print_Titles" localSheetId="2">'21026-22 - elektro optick...'!$83:$83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87"/>
  <c r="J85"/>
  <c r="J37"/>
  <c r="J36"/>
  <c i="1" r="AY56"/>
  <c i="3" r="J35"/>
  <c i="1" r="AX56"/>
  <c i="3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62"/>
  <c r="J60"/>
  <c r="J81"/>
  <c r="F78"/>
  <c r="E76"/>
  <c r="J55"/>
  <c r="F52"/>
  <c r="E50"/>
  <c r="J21"/>
  <c r="E21"/>
  <c r="J80"/>
  <c r="J20"/>
  <c r="J18"/>
  <c r="E18"/>
  <c r="F81"/>
  <c r="J17"/>
  <c r="J15"/>
  <c r="E15"/>
  <c r="F80"/>
  <c r="J14"/>
  <c r="J12"/>
  <c r="J52"/>
  <c r="E7"/>
  <c r="E74"/>
  <c i="2" r="J129"/>
  <c r="J37"/>
  <c r="J36"/>
  <c i="1" r="AY55"/>
  <c i="2" r="J35"/>
  <c i="1" r="AX55"/>
  <c i="2"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64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J82"/>
  <c r="F79"/>
  <c r="E77"/>
  <c r="J55"/>
  <c r="F52"/>
  <c r="E50"/>
  <c r="J21"/>
  <c r="E21"/>
  <c r="J81"/>
  <c r="J20"/>
  <c r="J18"/>
  <c r="E18"/>
  <c r="F82"/>
  <c r="J17"/>
  <c r="J15"/>
  <c r="E15"/>
  <c r="F81"/>
  <c r="J14"/>
  <c r="J12"/>
  <c r="J79"/>
  <c r="E7"/>
  <c r="E75"/>
  <c i="1" r="L50"/>
  <c r="AM50"/>
  <c r="AM49"/>
  <c r="L49"/>
  <c r="AM47"/>
  <c r="L47"/>
  <c r="L45"/>
  <c r="L44"/>
  <c i="3" r="BK129"/>
  <c r="BK103"/>
  <c i="2" r="J116"/>
  <c i="3" r="BK118"/>
  <c r="J94"/>
  <c i="2" r="BK114"/>
  <c i="3" r="BK116"/>
  <c r="J103"/>
  <c i="2" r="J154"/>
  <c r="J95"/>
  <c r="BK145"/>
  <c r="BK95"/>
  <c r="BK156"/>
  <c r="BK126"/>
  <c r="J88"/>
  <c i="3" r="J116"/>
  <c r="BK101"/>
  <c i="2" r="BK133"/>
  <c r="J90"/>
  <c i="3" r="J112"/>
  <c i="2" r="BK151"/>
  <c r="BK103"/>
  <c i="3" r="J126"/>
  <c r="J108"/>
  <c i="2" r="J137"/>
  <c r="BK99"/>
  <c r="BK101"/>
  <c r="J121"/>
  <c r="J162"/>
  <c r="J151"/>
  <c r="J109"/>
  <c i="3" r="BK108"/>
  <c i="2" r="BK141"/>
  <c r="J99"/>
  <c i="3" r="J132"/>
  <c r="J101"/>
  <c i="2" r="BK131"/>
  <c r="BK97"/>
  <c i="3" r="BK114"/>
  <c r="J91"/>
  <c i="2" r="J133"/>
  <c r="J164"/>
  <c r="J114"/>
  <c r="BK135"/>
  <c i="3" r="BK132"/>
  <c r="BK106"/>
  <c i="2" r="J139"/>
  <c r="J97"/>
  <c i="3" r="J129"/>
  <c r="BK110"/>
  <c i="2" r="J148"/>
  <c r="J107"/>
  <c i="3" r="J121"/>
  <c r="J99"/>
  <c i="2" r="BK139"/>
  <c r="J103"/>
  <c r="J156"/>
  <c r="J123"/>
  <c r="BK164"/>
  <c r="BK137"/>
  <c r="BK116"/>
  <c i="3" r="BK135"/>
  <c r="BK96"/>
  <c i="2" r="BK123"/>
  <c r="BK93"/>
  <c i="3" r="BK121"/>
  <c r="BK99"/>
  <c i="2" r="BK109"/>
  <c r="BK90"/>
  <c i="3" r="BK112"/>
  <c r="J96"/>
  <c i="2" r="J141"/>
  <c r="BK107"/>
  <c r="J143"/>
  <c i="1" r="AS54"/>
  <c i="3" r="J123"/>
  <c r="BK94"/>
  <c i="2" r="BK121"/>
  <c i="3" r="BK123"/>
  <c i="2" r="BK143"/>
  <c r="J93"/>
  <c i="3" r="J110"/>
  <c r="BK89"/>
  <c i="2" r="J131"/>
  <c i="3" r="BK91"/>
  <c i="2" r="J135"/>
  <c r="J159"/>
  <c r="J145"/>
  <c r="J118"/>
  <c i="3" r="BK126"/>
  <c i="2" r="BK162"/>
  <c r="BK118"/>
  <c i="3" r="J135"/>
  <c r="J114"/>
  <c r="J89"/>
  <c i="2" r="J101"/>
  <c i="3" r="J118"/>
  <c r="J106"/>
  <c i="2" r="BK148"/>
  <c r="J112"/>
  <c r="BK159"/>
  <c r="J126"/>
  <c r="BK88"/>
  <c r="BK154"/>
  <c r="BK112"/>
  <c l="1" r="T87"/>
  <c r="T120"/>
  <c r="BK87"/>
  <c r="J87"/>
  <c r="J61"/>
  <c r="BK130"/>
  <c r="J130"/>
  <c r="J65"/>
  <c r="R87"/>
  <c r="R86"/>
  <c r="R120"/>
  <c r="R130"/>
  <c r="R128"/>
  <c i="3" r="P105"/>
  <c i="2" r="BK120"/>
  <c r="J120"/>
  <c r="J62"/>
  <c r="T130"/>
  <c r="T128"/>
  <c i="3" r="BK88"/>
  <c r="J88"/>
  <c r="J63"/>
  <c r="P88"/>
  <c r="P86"/>
  <c r="P84"/>
  <c i="1" r="AU56"/>
  <c i="3" r="T88"/>
  <c r="R105"/>
  <c i="2" r="P87"/>
  <c r="P86"/>
  <c r="P120"/>
  <c r="P130"/>
  <c r="P128"/>
  <c i="3" r="R88"/>
  <c r="R86"/>
  <c r="R84"/>
  <c r="BK105"/>
  <c r="J105"/>
  <c r="J64"/>
  <c r="T105"/>
  <c i="2" r="E48"/>
  <c r="F54"/>
  <c r="F55"/>
  <c r="BE93"/>
  <c r="BE95"/>
  <c r="BE99"/>
  <c r="BE107"/>
  <c r="BE114"/>
  <c r="BE123"/>
  <c r="BE139"/>
  <c i="3" r="BE116"/>
  <c i="2" r="BE101"/>
  <c r="BE118"/>
  <c r="BE131"/>
  <c r="BE135"/>
  <c r="BE137"/>
  <c i="3" r="J54"/>
  <c i="2" r="J52"/>
  <c r="BE90"/>
  <c r="BE97"/>
  <c r="BE103"/>
  <c r="BE116"/>
  <c r="BE121"/>
  <c r="BE143"/>
  <c r="BE145"/>
  <c r="BE151"/>
  <c i="3" r="E48"/>
  <c r="J78"/>
  <c r="BE94"/>
  <c r="BE96"/>
  <c r="BE103"/>
  <c r="BE106"/>
  <c r="BE110"/>
  <c r="BE112"/>
  <c r="BE118"/>
  <c r="BE132"/>
  <c i="2" r="J54"/>
  <c r="BE88"/>
  <c r="BE112"/>
  <c r="BE126"/>
  <c r="BE133"/>
  <c r="BE141"/>
  <c r="BE148"/>
  <c r="BE154"/>
  <c r="BE156"/>
  <c r="BE162"/>
  <c r="BE164"/>
  <c i="3" r="F54"/>
  <c r="BE91"/>
  <c r="BE114"/>
  <c r="BE121"/>
  <c i="2" r="BE109"/>
  <c r="BE159"/>
  <c i="3" r="F55"/>
  <c r="BE89"/>
  <c r="BE99"/>
  <c r="BE101"/>
  <c r="BE108"/>
  <c r="BE123"/>
  <c r="BE126"/>
  <c r="BE129"/>
  <c r="BE135"/>
  <c r="F36"/>
  <c i="1" r="BC56"/>
  <c i="2" r="F36"/>
  <c i="1" r="BC55"/>
  <c i="3" r="F34"/>
  <c i="1" r="BA56"/>
  <c i="3" r="F35"/>
  <c i="1" r="BB56"/>
  <c i="3" r="F37"/>
  <c i="1" r="BD56"/>
  <c i="2" r="F34"/>
  <c i="1" r="BA55"/>
  <c i="2" r="F37"/>
  <c i="1" r="BD55"/>
  <c i="2" r="J34"/>
  <c i="1" r="AW55"/>
  <c i="2" r="F35"/>
  <c i="1" r="BB55"/>
  <c i="3" r="J34"/>
  <c i="1" r="AW56"/>
  <c i="3" l="1" r="T86"/>
  <c r="T84"/>
  <c i="2" r="R85"/>
  <c r="P85"/>
  <c i="1" r="AU55"/>
  <c i="2" r="T86"/>
  <c r="T85"/>
  <c r="BK128"/>
  <c r="J128"/>
  <c r="J63"/>
  <c r="BK86"/>
  <c r="J86"/>
  <c r="J60"/>
  <c i="3" r="BK86"/>
  <c r="J86"/>
  <c r="J61"/>
  <c i="2" r="F33"/>
  <c i="1" r="AZ55"/>
  <c r="AU54"/>
  <c r="BC54"/>
  <c r="W32"/>
  <c i="2" r="J33"/>
  <c i="1" r="AV55"/>
  <c r="AT55"/>
  <c r="BA54"/>
  <c r="W30"/>
  <c r="BB54"/>
  <c r="AX54"/>
  <c i="3" r="F33"/>
  <c i="1" r="AZ56"/>
  <c r="BD54"/>
  <c r="W33"/>
  <c i="3" r="J33"/>
  <c i="1" r="AV56"/>
  <c r="AT56"/>
  <c i="2" l="1" r="BK85"/>
  <c r="J85"/>
  <c i="3" r="BK84"/>
  <c r="J84"/>
  <c r="J59"/>
  <c i="1" r="AZ54"/>
  <c r="AV54"/>
  <c r="AK29"/>
  <c i="2" r="J30"/>
  <c i="1" r="AG55"/>
  <c r="AN55"/>
  <c r="W31"/>
  <c r="AY54"/>
  <c r="AW54"/>
  <c r="AK30"/>
  <c i="2" l="1" r="J59"/>
  <c r="J39"/>
  <c i="1" r="AT54"/>
  <c r="W29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<sst xmlns="http://schemas.openxmlformats.org/spreadsheetml/2006/main">
  <si>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</si>
  <si>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</si>
  <si>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</si>
  <si>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</si>
  <si>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</si>
  <si>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{29aaf978-a768-46d6-93fd-28ef9eacc7b5}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</si>
  <si>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</si>
  <si>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</si>
  <si>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</si>
  <si>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</si>
  <si>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</si>
  <si>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</si>
  <si>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</si>
  <si>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</si>
  <si>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</si>
  <si>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</si>
  <si>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</si>
  <si>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Zřízení závorového systému na parkovací ploše Starý Dvůr, Chomutov</t>
  </si>
  <si>
    <t>KSO:</t>
  </si>
  <si>
    <t/>
  </si>
  <si>
    <t>CC-CZ:</t>
  </si>
  <si>
    <t>Místo:</t>
  </si>
  <si>
    <t>Chomutov</t>
  </si>
  <si>
    <t>Datum:</t>
  </si>
  <si>
    <t>30. 6. 2021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</si>
  <si>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</si>
  <si>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</si>
  <si>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</si>
  <si>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</si>
  <si>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</si>
  <si>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</si>
  <si>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</si>
  <si>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</si>
  <si>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</si>
  <si>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</si>
  <si>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</si>
  <si>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</si>
  <si>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</si>
  <si>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</si>
  <si>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</si>
  <si>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</si>
  <si>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</si>
  <si>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</si>
  <si>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</si>
  <si>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</si>
  <si>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</si>
  <si>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</si>
  <si>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</si>
  <si>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</si>
  <si>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</si>
  <si>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</si>
  <si>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</si>
  <si>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</si>
  <si>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</si>
  <si>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</si>
  <si>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</si>
  <si>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</si>
  <si>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</si>
  <si>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</si>
  <si>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</si>
  <si>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</si>
  <si>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</si>
  <si>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</si>
  <si>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</si>
  <si>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</si>
  <si>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</si>
  <si>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</si>
  <si>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</si>
  <si>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</si>
  <si>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</si>
  <si>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</si>
  <si>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</si>
  <si>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</si>
  <si>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</si>
  <si>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</si>
  <si>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21026-21</t>
  </si>
  <si>
    <t>elektro závorový systém</t>
  </si>
  <si>
    <t>STA</t>
  </si>
  <si>
    <t>1</t>
  </si>
  <si>
    <t>{92cf9943-decf-4c10-877c-21abdaeeb7df}</t>
  </si>
  <si>
    <t>2</t>
  </si>
  <si>
    <t>21026-22</t>
  </si>
  <si>
    <t>elektro optické připojení do knihovny</t>
  </si>
  <si>
    <t>{318ccfd2-c54c-4012-8433-f2986a280d7e}</t>
  </si>
  <si>
    <t>KRYCÍ LIST SOUPISU PRACÍ</t>
  </si>
  <si>
    <t>Objekt:</t>
  </si>
  <si>
    <t>21026-21 - elektro závorový systém</t>
  </si>
  <si>
    <t>Ing. Ivan Menhard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</si>
  <si>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</si>
  <si>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</si>
  <si>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</si>
  <si>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</si>
  <si>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</si>
  <si>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</si>
  <si>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</si>
  <si>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</si>
  <si>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</si>
  <si>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</si>
  <si>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</si>
  <si>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</si>
  <si>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</si>
  <si>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</si>
  <si>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</si>
  <si>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</si>
  <si>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</si>
  <si>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</si>
  <si>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</si>
  <si>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</si>
  <si>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</si>
  <si>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</si>
  <si>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</si>
  <si>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</si>
  <si>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</si>
  <si>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</si>
  <si>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</si>
  <si>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</si>
  <si>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</si>
  <si>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741122122</t>
  </si>
  <si>
    <t>Montáž kabel Cu plný kulatý žíla 3x1,5 až 6 mm2 zatažený v trubkách (např. CYKY)</t>
  </si>
  <si>
    <t>m</t>
  </si>
  <si>
    <t>CS ÚRS 2021 01</t>
  </si>
  <si>
    <t>16</t>
  </si>
  <si>
    <t>1918879834</t>
  </si>
  <si>
    <t>PP</t>
  </si>
  <si>
    <t>Montáž kabelů měděných bez ukončení uložených v trubkách zatažených plných kulatých nebo bezhalogenových (např. CYKY) počtu a průřezu žil 3x1,5 až 6 mm2</t>
  </si>
  <si>
    <t>M</t>
  </si>
  <si>
    <t>34111036</t>
  </si>
  <si>
    <t>kabel instalační jádro Cu plné izolace PVC plášť PVC 450/750V (CYKY) 3x2,5mm2</t>
  </si>
  <si>
    <t>32</t>
  </si>
  <si>
    <t>1152761568</t>
  </si>
  <si>
    <t>VV</t>
  </si>
  <si>
    <t>50*1,15 'Přepočtené koeficientem množství</t>
  </si>
  <si>
    <t>3</t>
  </si>
  <si>
    <t>741130001</t>
  </si>
  <si>
    <t>Ukončení vodič izolovaný do 2,5 mm2 v rozváděči nebo na přístroji</t>
  </si>
  <si>
    <t>kus</t>
  </si>
  <si>
    <t>-1550630990</t>
  </si>
  <si>
    <t>Ukončení vodičů izolovaných s označením a zapojením v rozváděči nebo na přístroji, průřezu žíly do 2,5 mm2</t>
  </si>
  <si>
    <t>4</t>
  </si>
  <si>
    <t>741130004</t>
  </si>
  <si>
    <t>Ukončení vodič izolovaný do 6 mm2 v rozváděči nebo na přístroji</t>
  </si>
  <si>
    <t>603268479</t>
  </si>
  <si>
    <t>Ukončení vodičů izolovaných s označením a zapojením v rozváděči nebo na přístroji, průřezu žíly do 6 mm2</t>
  </si>
  <si>
    <t>5</t>
  </si>
  <si>
    <t>741321001</t>
  </si>
  <si>
    <t>Montáž proudových chráničů dvoupólových nn do 25 A bez krytu</t>
  </si>
  <si>
    <t>-2083717113</t>
  </si>
  <si>
    <t>Montáž proudových chráničů se zapojením vodičů dvoupólových nn do 25 A bez krytu</t>
  </si>
  <si>
    <t>6</t>
  </si>
  <si>
    <t>1202327</t>
  </si>
  <si>
    <t>KOMBICHRANIC PFL7-16/1N/C/003-A</t>
  </si>
  <si>
    <t>materiály online</t>
  </si>
  <si>
    <t>618906309</t>
  </si>
  <si>
    <t>7</t>
  </si>
  <si>
    <t>741410041</t>
  </si>
  <si>
    <t>Montáž vodič uzemňovací drát nebo lano D do 10 mm v městské zástavbě</t>
  </si>
  <si>
    <t>-1456405491</t>
  </si>
  <si>
    <t>Montáž uzemňovacího vedení s upevněním, propojením a připojením pomocí svorek v zemi s izolací spojů drátu nebo lana Ø do 10 mm v městské zástavbě</t>
  </si>
  <si>
    <t>8</t>
  </si>
  <si>
    <t>35441073</t>
  </si>
  <si>
    <t>drát D 10mm FeZn</t>
  </si>
  <si>
    <t>kg</t>
  </si>
  <si>
    <t>366245189</t>
  </si>
  <si>
    <t>drát D 10mm FeZn, 1 kg= 1,61 m</t>
  </si>
  <si>
    <t>20/1,61</t>
  </si>
  <si>
    <t>12,422*1,1 'Přepočtené koeficientem množství</t>
  </si>
  <si>
    <t>9</t>
  </si>
  <si>
    <t>741410071</t>
  </si>
  <si>
    <t>Montáž pospojování ochranné konstrukce ostatní vodičem do 16 mm2 uloženým volně nebo pod omítku</t>
  </si>
  <si>
    <t>885529783</t>
  </si>
  <si>
    <t>Montáž uzemňovacího vedení s upevněním, propojením a připojením pomocí svorek doplňků ostatních konstrukcí vodičem průřezu do 16 mm2, uloženým volně nebo pod omítkou</t>
  </si>
  <si>
    <t>10</t>
  </si>
  <si>
    <t>34141027</t>
  </si>
  <si>
    <t>vodič propojovací flexibilní jádro Cu lanované izolace PVC 450/750V (H07V-K) 1x6mm2</t>
  </si>
  <si>
    <t>128</t>
  </si>
  <si>
    <t>-640454328</t>
  </si>
  <si>
    <t>40*1,1 'Přepočtené koeficientem množství</t>
  </si>
  <si>
    <t>11</t>
  </si>
  <si>
    <t>741420021</t>
  </si>
  <si>
    <t>Montáž svorka hromosvodná se 2 šrouby</t>
  </si>
  <si>
    <t>-406486733</t>
  </si>
  <si>
    <t>Montáž hromosvodného vedení svorek se 2 šrouby</t>
  </si>
  <si>
    <t>12</t>
  </si>
  <si>
    <t>35442036</t>
  </si>
  <si>
    <t>svorka uzemnění nerez připojovací</t>
  </si>
  <si>
    <t>-1765032891</t>
  </si>
  <si>
    <t>13</t>
  </si>
  <si>
    <t>741810001</t>
  </si>
  <si>
    <t>Celková prohlídka elektrického rozvodu a zařízení do 100 000,- Kč</t>
  </si>
  <si>
    <t>-2109494683</t>
  </si>
  <si>
    <t>Zkoušky a prohlídky elektrických rozvodů a zařízení celková prohlídka a vyhotovení revizní zprávy pro objem montážních prací do 100 tis. Kč</t>
  </si>
  <si>
    <t>14</t>
  </si>
  <si>
    <t>998741101</t>
  </si>
  <si>
    <t>Přesun hmot tonážní pro silnoproud v objektech v do 6 m</t>
  </si>
  <si>
    <t>t</t>
  </si>
  <si>
    <t>1880148560</t>
  </si>
  <si>
    <t>Přesun hmot pro silnoproud stanovený z hmotnosti přesunovaného materiálu vodorovná dopravní vzdálenost do 50 m v objektech výšky do 6 m</t>
  </si>
  <si>
    <t>742</t>
  </si>
  <si>
    <t>Elektroinstalace - slaboproud</t>
  </si>
  <si>
    <t>742121001</t>
  </si>
  <si>
    <t>Montáž kabelů sdělovacích pro vnitřní rozvody do 15 žil</t>
  </si>
  <si>
    <t>-1249154129</t>
  </si>
  <si>
    <t>Montáž kabelů sdělovacích pro vnitřní rozvody počtu žil do 15</t>
  </si>
  <si>
    <t>34121263</t>
  </si>
  <si>
    <t>kabel datový jádro Cu plné plášť PVC (U/UTP) kat. 6</t>
  </si>
  <si>
    <t>90841637</t>
  </si>
  <si>
    <t>40*1,2 'Přepočtené koeficientem množství</t>
  </si>
  <si>
    <t>17</t>
  </si>
  <si>
    <t>998742101</t>
  </si>
  <si>
    <t>Přesun hmot tonážní pro slaboproud v objektech v do 6 m</t>
  </si>
  <si>
    <t>-915222749</t>
  </si>
  <si>
    <t>Přesun hmot pro slaboproud stanovený z hmotnosti přesunovaného materiálu vodorovná dopravní vzdálenost do 50 m v objektech výšky do 6 m</t>
  </si>
  <si>
    <t>Práce a dodávky M</t>
  </si>
  <si>
    <t>21-M</t>
  </si>
  <si>
    <t>Elektromontáže</t>
  </si>
  <si>
    <t>46-M</t>
  </si>
  <si>
    <t>Zemní práce při extr.mont.pracích</t>
  </si>
  <si>
    <t>18</t>
  </si>
  <si>
    <t>460010002</t>
  </si>
  <si>
    <t>Vytyčení trasy vedení vzdušného sdělovacího nebo ovládacího podél silnice</t>
  </si>
  <si>
    <t>km</t>
  </si>
  <si>
    <t>64</t>
  </si>
  <si>
    <t>-654423028</t>
  </si>
  <si>
    <t>Vytyčení trasy vedení vzdušného (nadzemního) sdělovacího nebo ovládacího podél silnice</t>
  </si>
  <si>
    <t>19</t>
  </si>
  <si>
    <t>460010025</t>
  </si>
  <si>
    <t>Vytyčení trasy inženýrských sítí v zastavěném prostoru</t>
  </si>
  <si>
    <t>-2136671026</t>
  </si>
  <si>
    <t>Vytyčení trasy inženýrských sítí v zastavěném prostoru</t>
  </si>
  <si>
    <t>20</t>
  </si>
  <si>
    <t>460171183</t>
  </si>
  <si>
    <t>Hloubení kabelových nezapažených rýh strojně š 35 cm hl 90 cm v hornině tř II skupiny 4</t>
  </si>
  <si>
    <t>12982253</t>
  </si>
  <si>
    <t>Hloubení nezapažených kabelových rýh strojně včetně urovnání dna s přemístěním výkopku do vzdálenosti 3 m od okraje jámy nebo s naložením na dopravní prostředek šířky 35 cm hloubky 90 cm v hornině třídy těžitelnosti II skupiny 4</t>
  </si>
  <si>
    <t>460451193</t>
  </si>
  <si>
    <t>Zásyp kabelových rýh strojně se zhutněním š 35 cm hl 90 cm z horniny tř II skupiny 4</t>
  </si>
  <si>
    <t>-1108009800</t>
  </si>
  <si>
    <t>Zásyp kabelových rýh strojně s přemístěním sypaniny ze vzdálenosti do 10 m, s uložením výkopku ve vrstvách včetně zhutnění a urovnání povrchu šířky 35 cm hloubky 90 cm z horniny třídy těžitelnosti II skupiny 4</t>
  </si>
  <si>
    <t>22</t>
  </si>
  <si>
    <t>460661112</t>
  </si>
  <si>
    <t>Kabelové lože z písku pro kabely nn bez zakrytí š do 50 cm</t>
  </si>
  <si>
    <t>-1367695837</t>
  </si>
  <si>
    <t>Kabelové lože z písku včetně podsypu, zhutnění a urovnání povrchu pro kabely nn bez zakrytí, šířky přes 35 do 50 cm</t>
  </si>
  <si>
    <t>23</t>
  </si>
  <si>
    <t>460742131</t>
  </si>
  <si>
    <t>Osazení kabelových prostupů z trub plastových do rýhy s obetonováním průměru do 10 cm</t>
  </si>
  <si>
    <t>1024039169</t>
  </si>
  <si>
    <t>Osazení kabelových prostupů včetně utěsnění a spárování z trub plastových do rýhy, bez výkopových prací s obetonováním, vnitřního průměru do 10 cm</t>
  </si>
  <si>
    <t>24</t>
  </si>
  <si>
    <t>460791112</t>
  </si>
  <si>
    <t>Montáž trubek ochranných plastových tuhých D do 50 mm uložených do rýhy</t>
  </si>
  <si>
    <t>-307135563</t>
  </si>
  <si>
    <t>Montáž trubek ochranných uložených volně do rýhy plastových tuhých, vnitřního průměru přes 32 do 50 mm</t>
  </si>
  <si>
    <t>25</t>
  </si>
  <si>
    <t>34571360</t>
  </si>
  <si>
    <t>trubka elektroinstalační HDPE tuhá dvouplášťová korugovaná D 32/40mm</t>
  </si>
  <si>
    <t>-1974723910</t>
  </si>
  <si>
    <t>50*1,05 'Přepočtené koeficientem množství</t>
  </si>
  <si>
    <t>26</t>
  </si>
  <si>
    <t>1693246</t>
  </si>
  <si>
    <t>KABELOVA CHRANICKA HDPE 4 HDPE 40/33 BL</t>
  </si>
  <si>
    <t>965802223</t>
  </si>
  <si>
    <t>40*1,05 'Přepočtené koeficientem množství</t>
  </si>
  <si>
    <t>27</t>
  </si>
  <si>
    <t>460881612</t>
  </si>
  <si>
    <t>Kladení dlažby z dlaždic betonových tvarovaných a zámkových do lože z kameniva těženého při elektromontážích</t>
  </si>
  <si>
    <t>m2</t>
  </si>
  <si>
    <t>441103277</t>
  </si>
  <si>
    <t>Kryt vozovek a chodníků kladení dlažby (materiál ve specifikaci) včetně spárování, do lože z kameniva těženého z dlaždic betonových tvarovaných nebo zámkových</t>
  </si>
  <si>
    <t>P</t>
  </si>
  <si>
    <t xml:space="preserve">Poznámka k položce:_x000d_
použitý původní materiál_x000d_
</t>
  </si>
  <si>
    <t>28</t>
  </si>
  <si>
    <t>468021221</t>
  </si>
  <si>
    <t>Rozebrání dlažeb při elektromontážích ručně z dlaždic zámkových do písku spáry nezalité</t>
  </si>
  <si>
    <t>1401339018</t>
  </si>
  <si>
    <t>Vytrhání dlažby včetně ručního rozebrání, vytřídění, odhozu na hromady nebo naložení na dopravní prostředek a očistění kostek nebo dlaždic z pískového podkladu z dlaždic zámkových, spáry nezalité</t>
  </si>
  <si>
    <t>29</t>
  </si>
  <si>
    <t>469972111</t>
  </si>
  <si>
    <t>Odvoz suti a vybouraných hmot při elektromontážích do 1 km</t>
  </si>
  <si>
    <t>1783368266</t>
  </si>
  <si>
    <t>Odvoz suti a vybouraných hmot odvoz suti a vybouraných hmot do 1 km</t>
  </si>
  <si>
    <t>30*0,2*0,4*2,2</t>
  </si>
  <si>
    <t>30</t>
  </si>
  <si>
    <t>469972121</t>
  </si>
  <si>
    <t>Příplatek k odvozu suti a vybouraných hmot při elektromontážích za každý další 1 km</t>
  </si>
  <si>
    <t>1561977085</t>
  </si>
  <si>
    <t>Odvoz suti a vybouraných hmot odvoz suti a vybouraných hmot Příplatek k ceně za každý další i započatý 1 km</t>
  </si>
  <si>
    <t>5,28*5</t>
  </si>
  <si>
    <t>31</t>
  </si>
  <si>
    <t>469973116</t>
  </si>
  <si>
    <t>Poplatek za uložení na skládce (skládkovné) stavebního odpadu směsného kód odpadu 17 09 04</t>
  </si>
  <si>
    <t>-463856045</t>
  </si>
  <si>
    <t>Poplatek za uložení stavebního odpadu na skládce (skládkovné) na skládce (skládkovné) směsného stavebního a demoličního zatříděného do Katalogu odpadů pod kódem 17 09 04</t>
  </si>
  <si>
    <t>469981111</t>
  </si>
  <si>
    <t>Přesun hmot pro pomocné stavební práce při elektromotážích</t>
  </si>
  <si>
    <t>776973705</t>
  </si>
  <si>
    <t>Přesun hmot pro pomocné stavební práce při elektromontážích dopravní vzdálenost do 1 000 m</t>
  </si>
  <si>
    <t>21026-22 - elektro optické připojení do knihovny</t>
  </si>
  <si>
    <t xml:space="preserve">    22-M - Montáže technologických zařízení pro dopravní stavby</t>
  </si>
  <si>
    <t>22-M</t>
  </si>
  <si>
    <t>Montáže technologických zařízení pro dopravní stavby</t>
  </si>
  <si>
    <t>220182022</t>
  </si>
  <si>
    <t>Uložení HDPE trubky pro optický kabel do výkopu bez zřízení lože a bez krytí</t>
  </si>
  <si>
    <t>-188234083</t>
  </si>
  <si>
    <t>Uložení trubky HDPE do výkopu pro optický kabel bez zřízení lože a bez krytí</t>
  </si>
  <si>
    <t>1561567</t>
  </si>
  <si>
    <t>MIKROTRUBICKA MIKROHARD 14/10 ZLUTA</t>
  </si>
  <si>
    <t>-554621909</t>
  </si>
  <si>
    <t>200*1,05 'Přepočtené koeficientem množství</t>
  </si>
  <si>
    <t>220182036</t>
  </si>
  <si>
    <t>Zafukování optického kabelu do HDPE trubek</t>
  </si>
  <si>
    <t>-1744961692</t>
  </si>
  <si>
    <t>Zafukování optického kabelu do trubky z HDPE</t>
  </si>
  <si>
    <t>1411361</t>
  </si>
  <si>
    <t>OPTICKY KABEL J/A-DQ(ZN)H 50/125 LSOH</t>
  </si>
  <si>
    <t>256</t>
  </si>
  <si>
    <t>2083397616</t>
  </si>
  <si>
    <t>200*1,1 'Přepočtené koeficientem množství</t>
  </si>
  <si>
    <t>220182404</t>
  </si>
  <si>
    <t>Uložení koncového jednovláknového optického kabelu</t>
  </si>
  <si>
    <t>-1969729781</t>
  </si>
  <si>
    <t>Montáž koncového zařízení na kabelech s optickými vlákny uložení jednovláknového optického kabelu</t>
  </si>
  <si>
    <t>220301012</t>
  </si>
  <si>
    <t>Montáž lišta elektroinstalační typu LV vkládací</t>
  </si>
  <si>
    <t>-2244363</t>
  </si>
  <si>
    <t>Montáž lišty včetně odřezání, provrtání, uchycení elektroinstační vkládací typu LV</t>
  </si>
  <si>
    <t>34571004</t>
  </si>
  <si>
    <t>lišta elektroinstalační hranatá PVC 20x20mm</t>
  </si>
  <si>
    <t>-387651356</t>
  </si>
  <si>
    <t>812831098</t>
  </si>
  <si>
    <t>-97554024</t>
  </si>
  <si>
    <t>468081316</t>
  </si>
  <si>
    <t>Vybourání otvorů pro elektroinstalace ve zdivu cihelném plochy do 0,0225 m2, tloušťky do 90 cm</t>
  </si>
  <si>
    <t>283000052</t>
  </si>
  <si>
    <t>Vybourání otvorů ve zdivu cihelném plochy do 0,0225 m2 a tloušťky přes 75 do 90 cm</t>
  </si>
  <si>
    <t>Poznámka k položce:_x000d_
vrtání 1 m zdí v objektu knihovny</t>
  </si>
  <si>
    <t>15*0,2*0,4*2,2</t>
  </si>
  <si>
    <t>2,64*5</t>
  </si>
  <si>
    <t>2,64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</si>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</sst>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2021016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Zřízení závorového systému na parkovací ploše Starý Dvůr, Chomutov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Chomutov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30. 6. 2021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24.7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'21026-21 - elektro závoro...'!J30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'21026-21 - elektro závoro...'!P85</f>
        <v>0</v>
      </c>
      <c r="AV55" s="119">
        <f>'21026-21 - elektro závoro...'!J33</f>
        <v>0</v>
      </c>
      <c r="AW55" s="119">
        <f>'21026-21 - elektro závoro...'!J34</f>
        <v>0</v>
      </c>
      <c r="AX55" s="119">
        <f>'21026-21 - elektro závoro...'!J35</f>
        <v>0</v>
      </c>
      <c r="AY55" s="119">
        <f>'21026-21 - elektro závoro...'!J36</f>
        <v>0</v>
      </c>
      <c r="AZ55" s="119">
        <f>'21026-21 - elektro závoro...'!F33</f>
        <v>0</v>
      </c>
      <c r="BA55" s="119">
        <f>'21026-21 - elektro závoro...'!F34</f>
        <v>0</v>
      </c>
      <c r="BB55" s="119">
        <f>'21026-21 - elektro závoro...'!F35</f>
        <v>0</v>
      </c>
      <c r="BC55" s="119">
        <f>'21026-21 - elektro závoro...'!F36</f>
        <v>0</v>
      </c>
      <c r="BD55" s="121">
        <f>'21026-21 - elektro závoro...'!F37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7" customFormat="1" ht="24.75" customHeight="1">
      <c r="A56" s="110" t="s">
        <v>74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'21026-22 - elektro optick...'!J30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77</v>
      </c>
      <c r="AR56" s="117"/>
      <c r="AS56" s="123">
        <v>0</v>
      </c>
      <c r="AT56" s="124">
        <f>ROUND(SUM(AV56:AW56),2)</f>
        <v>0</v>
      </c>
      <c r="AU56" s="125">
        <f>'21026-22 - elektro optick...'!P84</f>
        <v>0</v>
      </c>
      <c r="AV56" s="124">
        <f>'21026-22 - elektro optick...'!J33</f>
        <v>0</v>
      </c>
      <c r="AW56" s="124">
        <f>'21026-22 - elektro optick...'!J34</f>
        <v>0</v>
      </c>
      <c r="AX56" s="124">
        <f>'21026-22 - elektro optick...'!J35</f>
        <v>0</v>
      </c>
      <c r="AY56" s="124">
        <f>'21026-22 - elektro optick...'!J36</f>
        <v>0</v>
      </c>
      <c r="AZ56" s="124">
        <f>'21026-22 - elektro optick...'!F33</f>
        <v>0</v>
      </c>
      <c r="BA56" s="124">
        <f>'21026-22 - elektro optick...'!F34</f>
        <v>0</v>
      </c>
      <c r="BB56" s="124">
        <f>'21026-22 - elektro optick...'!F35</f>
        <v>0</v>
      </c>
      <c r="BC56" s="124">
        <f>'21026-22 - elektro optick...'!F36</f>
        <v>0</v>
      </c>
      <c r="BD56" s="126">
        <f>'21026-22 - elektro optick...'!F37</f>
        <v>0</v>
      </c>
      <c r="BE56" s="7"/>
      <c r="BT56" s="122" t="s">
        <v>78</v>
      </c>
      <c r="BV56" s="122" t="s">
        <v>72</v>
      </c>
      <c r="BW56" s="122" t="s">
        <v>83</v>
      </c>
      <c r="BX56" s="122" t="s">
        <v>5</v>
      </c>
      <c r="CL56" s="122" t="s">
        <v>19</v>
      </c>
      <c r="CM56" s="122" t="s">
        <v>80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cG1XRDG8DJDKv2fQ6u77lAVj2DXnsf3F7DzHcoSgfpTbNyZs3qLfQTNfbpafUzuXcEjDOJYeC2QxIaa4ST11EQ==" hashValue="Ne/0xQOVN+FlJxdV2pRUbMUQSa9VXYXOj9F27VU47k1ZkmQAheg38NBMDlXzKfqalpBNdkKhgGbc/VJE3ZM94Q==" algorithmName="SHA-512" password="C7B2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1026-21 - elektro závoro...'!C2" display="/"/>
    <hyperlink ref="A56" location="'21026-22 - elektro optic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Zřízení závorového systému na parkovací ploše Starý Dvůr, Chomutov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87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ROUND((SUM(BE85:BE165)),  2)</f>
        <v>0</v>
      </c>
      <c r="G33" s="37"/>
      <c r="H33" s="37"/>
      <c r="I33" s="147">
        <v>0.20999999999999999</v>
      </c>
      <c r="J33" s="146">
        <f>ROUND(((SUM(BE85:BE165))*I33),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ROUND((SUM(BF85:BF165)),  2)</f>
        <v>0</v>
      </c>
      <c r="G34" s="37"/>
      <c r="H34" s="37"/>
      <c r="I34" s="147">
        <v>0.14999999999999999</v>
      </c>
      <c r="J34" s="146">
        <f>ROUND(((SUM(BF85:BF165))*I34),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ROUND((SUM(BG85:BG165)),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ROUND((SUM(BH85:BH165)),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ROUND((SUM(BI85:BI165)),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Zřízení závorového systému na parkovací ploše Starý Dvůr, Chomutov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21026-21 - elektro závorový systém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Chomutov</v>
      </c>
      <c r="G52" s="39"/>
      <c r="H52" s="39"/>
      <c r="I52" s="31" t="s">
        <v>23</v>
      </c>
      <c r="J52" s="71" t="str">
        <f>IF(J12="","",J12)</f>
        <v>30. 6. 2021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Ing. Ivan Menhard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89</v>
      </c>
      <c r="D57" s="161"/>
      <c r="E57" s="161"/>
      <c r="F57" s="161"/>
      <c r="G57" s="161"/>
      <c r="H57" s="161"/>
      <c r="I57" s="161"/>
      <c r="J57" s="162" t="s">
        <v>90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93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94</v>
      </c>
      <c r="E62" s="173"/>
      <c r="F62" s="173"/>
      <c r="G62" s="173"/>
      <c r="H62" s="173"/>
      <c r="I62" s="173"/>
      <c r="J62" s="174">
        <f>J120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95</v>
      </c>
      <c r="E63" s="167"/>
      <c r="F63" s="167"/>
      <c r="G63" s="167"/>
      <c r="H63" s="167"/>
      <c r="I63" s="167"/>
      <c r="J63" s="168">
        <f>J128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96</v>
      </c>
      <c r="E64" s="173"/>
      <c r="F64" s="173"/>
      <c r="G64" s="173"/>
      <c r="H64" s="173"/>
      <c r="I64" s="173"/>
      <c r="J64" s="174">
        <f>J129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97</v>
      </c>
      <c r="E65" s="173"/>
      <c r="F65" s="173"/>
      <c r="G65" s="173"/>
      <c r="H65" s="173"/>
      <c r="I65" s="173"/>
      <c r="J65" s="174">
        <f>J130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98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Zřízení závorového systému na parkovací ploše Starý Dvůr, Chomutov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85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21026-21 - elektro závorový systém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Chomutov</v>
      </c>
      <c r="G79" s="39"/>
      <c r="H79" s="39"/>
      <c r="I79" s="31" t="s">
        <v>23</v>
      </c>
      <c r="J79" s="71" t="str">
        <f>IF(J12="","",J12)</f>
        <v>30. 6. 2021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</v>
      </c>
      <c r="G81" s="39"/>
      <c r="H81" s="39"/>
      <c r="I81" s="31" t="s">
        <v>31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33</v>
      </c>
      <c r="J82" s="35" t="str">
        <f>E24</f>
        <v>Ing. Ivan Menhard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99</v>
      </c>
      <c r="D84" s="179" t="s">
        <v>55</v>
      </c>
      <c r="E84" s="179" t="s">
        <v>51</v>
      </c>
      <c r="F84" s="179" t="s">
        <v>52</v>
      </c>
      <c r="G84" s="179" t="s">
        <v>100</v>
      </c>
      <c r="H84" s="179" t="s">
        <v>101</v>
      </c>
      <c r="I84" s="179" t="s">
        <v>102</v>
      </c>
      <c r="J84" s="179" t="s">
        <v>90</v>
      </c>
      <c r="K84" s="180" t="s">
        <v>103</v>
      </c>
      <c r="L84" s="181"/>
      <c r="M84" s="91" t="s">
        <v>19</v>
      </c>
      <c r="N84" s="92" t="s">
        <v>40</v>
      </c>
      <c r="O84" s="92" t="s">
        <v>104</v>
      </c>
      <c r="P84" s="92" t="s">
        <v>105</v>
      </c>
      <c r="Q84" s="92" t="s">
        <v>106</v>
      </c>
      <c r="R84" s="92" t="s">
        <v>107</v>
      </c>
      <c r="S84" s="92" t="s">
        <v>108</v>
      </c>
      <c r="T84" s="93" t="s">
        <v>109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110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P86+P128</f>
        <v>0</v>
      </c>
      <c r="Q85" s="95"/>
      <c r="R85" s="184">
        <f>R86+R128</f>
        <v>5.8030479999999995</v>
      </c>
      <c r="S85" s="95"/>
      <c r="T85" s="185">
        <f>T86+T128</f>
        <v>5.8999999999999995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91</v>
      </c>
      <c r="BK85" s="186">
        <f>BK86+BK128</f>
        <v>0</v>
      </c>
    </row>
    <row r="86" s="12" customFormat="1" ht="25.92" customHeight="1">
      <c r="A86" s="12"/>
      <c r="B86" s="187"/>
      <c r="C86" s="188"/>
      <c r="D86" s="189" t="s">
        <v>69</v>
      </c>
      <c r="E86" s="190" t="s">
        <v>111</v>
      </c>
      <c r="F86" s="190" t="s">
        <v>112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P87+P120</f>
        <v>0</v>
      </c>
      <c r="Q86" s="195"/>
      <c r="R86" s="196">
        <f>R87+R120</f>
        <v>0.028919</v>
      </c>
      <c r="S86" s="195"/>
      <c r="T86" s="197">
        <f>T87+T120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80</v>
      </c>
      <c r="AT86" s="199" t="s">
        <v>69</v>
      </c>
      <c r="AU86" s="199" t="s">
        <v>70</v>
      </c>
      <c r="AY86" s="198" t="s">
        <v>113</v>
      </c>
      <c r="BK86" s="200">
        <f>BK87+BK120</f>
        <v>0</v>
      </c>
    </row>
    <row r="87" s="12" customFormat="1" ht="22.8" customHeight="1">
      <c r="A87" s="12"/>
      <c r="B87" s="187"/>
      <c r="C87" s="188"/>
      <c r="D87" s="189" t="s">
        <v>69</v>
      </c>
      <c r="E87" s="201" t="s">
        <v>114</v>
      </c>
      <c r="F87" s="201" t="s">
        <v>115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SUM(P88:P119)</f>
        <v>0</v>
      </c>
      <c r="Q87" s="195"/>
      <c r="R87" s="196">
        <f>SUM(R88:R119)</f>
        <v>0.026998999999999999</v>
      </c>
      <c r="S87" s="195"/>
      <c r="T87" s="197">
        <f>SUM(T88:T119)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80</v>
      </c>
      <c r="AT87" s="199" t="s">
        <v>69</v>
      </c>
      <c r="AU87" s="199" t="s">
        <v>78</v>
      </c>
      <c r="AY87" s="198" t="s">
        <v>113</v>
      </c>
      <c r="BK87" s="200">
        <f>SUM(BK88:BK119)</f>
        <v>0</v>
      </c>
    </row>
    <row r="88" s="2" customFormat="1" ht="14.4" customHeight="1">
      <c r="A88" s="37"/>
      <c r="B88" s="38"/>
      <c r="C88" s="203" t="s">
        <v>78</v>
      </c>
      <c r="D88" s="203" t="s">
        <v>116</v>
      </c>
      <c r="E88" s="204" t="s">
        <v>117</v>
      </c>
      <c r="F88" s="205" t="s">
        <v>118</v>
      </c>
      <c r="G88" s="206" t="s">
        <v>119</v>
      </c>
      <c r="H88" s="207">
        <v>50</v>
      </c>
      <c r="I88" s="208"/>
      <c r="J88" s="209">
        <f>ROUND(I88*H88,2)</f>
        <v>0</v>
      </c>
      <c r="K88" s="205" t="s">
        <v>120</v>
      </c>
      <c r="L88" s="43"/>
      <c r="M88" s="210" t="s">
        <v>19</v>
      </c>
      <c r="N88" s="211" t="s">
        <v>41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121</v>
      </c>
      <c r="AT88" s="214" t="s">
        <v>116</v>
      </c>
      <c r="AU88" s="214" t="s">
        <v>80</v>
      </c>
      <c r="AY88" s="16" t="s">
        <v>113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78</v>
      </c>
      <c r="BK88" s="215">
        <f>ROUND(I88*H88,2)</f>
        <v>0</v>
      </c>
      <c r="BL88" s="16" t="s">
        <v>121</v>
      </c>
      <c r="BM88" s="214" t="s">
        <v>122</v>
      </c>
    </row>
    <row r="89" s="2" customFormat="1">
      <c r="A89" s="37"/>
      <c r="B89" s="38"/>
      <c r="C89" s="39"/>
      <c r="D89" s="216" t="s">
        <v>123</v>
      </c>
      <c r="E89" s="39"/>
      <c r="F89" s="217" t="s">
        <v>124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123</v>
      </c>
      <c r="AU89" s="16" t="s">
        <v>80</v>
      </c>
    </row>
    <row r="90" s="2" customFormat="1" ht="14.4" customHeight="1">
      <c r="A90" s="37"/>
      <c r="B90" s="38"/>
      <c r="C90" s="221" t="s">
        <v>80</v>
      </c>
      <c r="D90" s="221" t="s">
        <v>125</v>
      </c>
      <c r="E90" s="222" t="s">
        <v>126</v>
      </c>
      <c r="F90" s="223" t="s">
        <v>127</v>
      </c>
      <c r="G90" s="224" t="s">
        <v>119</v>
      </c>
      <c r="H90" s="225">
        <v>57.5</v>
      </c>
      <c r="I90" s="226"/>
      <c r="J90" s="227">
        <f>ROUND(I90*H90,2)</f>
        <v>0</v>
      </c>
      <c r="K90" s="223" t="s">
        <v>120</v>
      </c>
      <c r="L90" s="228"/>
      <c r="M90" s="229" t="s">
        <v>19</v>
      </c>
      <c r="N90" s="230" t="s">
        <v>41</v>
      </c>
      <c r="O90" s="83"/>
      <c r="P90" s="212">
        <f>O90*H90</f>
        <v>0</v>
      </c>
      <c r="Q90" s="212">
        <v>0.00017000000000000001</v>
      </c>
      <c r="R90" s="212">
        <f>Q90*H90</f>
        <v>0.0097750000000000007</v>
      </c>
      <c r="S90" s="212">
        <v>0</v>
      </c>
      <c r="T90" s="213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128</v>
      </c>
      <c r="AT90" s="214" t="s">
        <v>125</v>
      </c>
      <c r="AU90" s="214" t="s">
        <v>80</v>
      </c>
      <c r="AY90" s="16" t="s">
        <v>113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78</v>
      </c>
      <c r="BK90" s="215">
        <f>ROUND(I90*H90,2)</f>
        <v>0</v>
      </c>
      <c r="BL90" s="16" t="s">
        <v>121</v>
      </c>
      <c r="BM90" s="214" t="s">
        <v>129</v>
      </c>
    </row>
    <row r="91" s="2" customFormat="1">
      <c r="A91" s="37"/>
      <c r="B91" s="38"/>
      <c r="C91" s="39"/>
      <c r="D91" s="216" t="s">
        <v>123</v>
      </c>
      <c r="E91" s="39"/>
      <c r="F91" s="217" t="s">
        <v>127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123</v>
      </c>
      <c r="AU91" s="16" t="s">
        <v>80</v>
      </c>
    </row>
    <row r="92" s="13" customFormat="1">
      <c r="A92" s="13"/>
      <c r="B92" s="231"/>
      <c r="C92" s="232"/>
      <c r="D92" s="216" t="s">
        <v>130</v>
      </c>
      <c r="E92" s="232"/>
      <c r="F92" s="233" t="s">
        <v>131</v>
      </c>
      <c r="G92" s="232"/>
      <c r="H92" s="234">
        <v>57.5</v>
      </c>
      <c r="I92" s="235"/>
      <c r="J92" s="232"/>
      <c r="K92" s="232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130</v>
      </c>
      <c r="AU92" s="240" t="s">
        <v>80</v>
      </c>
      <c r="AV92" s="13" t="s">
        <v>80</v>
      </c>
      <c r="AW92" s="13" t="s">
        <v>4</v>
      </c>
      <c r="AX92" s="13" t="s">
        <v>78</v>
      </c>
      <c r="AY92" s="240" t="s">
        <v>113</v>
      </c>
    </row>
    <row r="93" s="2" customFormat="1" ht="14.4" customHeight="1">
      <c r="A93" s="37"/>
      <c r="B93" s="38"/>
      <c r="C93" s="203" t="s">
        <v>132</v>
      </c>
      <c r="D93" s="203" t="s">
        <v>116</v>
      </c>
      <c r="E93" s="204" t="s">
        <v>133</v>
      </c>
      <c r="F93" s="205" t="s">
        <v>134</v>
      </c>
      <c r="G93" s="206" t="s">
        <v>135</v>
      </c>
      <c r="H93" s="207">
        <v>40</v>
      </c>
      <c r="I93" s="208"/>
      <c r="J93" s="209">
        <f>ROUND(I93*H93,2)</f>
        <v>0</v>
      </c>
      <c r="K93" s="205" t="s">
        <v>120</v>
      </c>
      <c r="L93" s="43"/>
      <c r="M93" s="210" t="s">
        <v>19</v>
      </c>
      <c r="N93" s="211" t="s">
        <v>41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121</v>
      </c>
      <c r="AT93" s="214" t="s">
        <v>116</v>
      </c>
      <c r="AU93" s="214" t="s">
        <v>80</v>
      </c>
      <c r="AY93" s="16" t="s">
        <v>113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78</v>
      </c>
      <c r="BK93" s="215">
        <f>ROUND(I93*H93,2)</f>
        <v>0</v>
      </c>
      <c r="BL93" s="16" t="s">
        <v>121</v>
      </c>
      <c r="BM93" s="214" t="s">
        <v>136</v>
      </c>
    </row>
    <row r="94" s="2" customFormat="1">
      <c r="A94" s="37"/>
      <c r="B94" s="38"/>
      <c r="C94" s="39"/>
      <c r="D94" s="216" t="s">
        <v>123</v>
      </c>
      <c r="E94" s="39"/>
      <c r="F94" s="217" t="s">
        <v>137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80</v>
      </c>
    </row>
    <row r="95" s="2" customFormat="1" ht="14.4" customHeight="1">
      <c r="A95" s="37"/>
      <c r="B95" s="38"/>
      <c r="C95" s="203" t="s">
        <v>138</v>
      </c>
      <c r="D95" s="203" t="s">
        <v>116</v>
      </c>
      <c r="E95" s="204" t="s">
        <v>139</v>
      </c>
      <c r="F95" s="205" t="s">
        <v>140</v>
      </c>
      <c r="G95" s="206" t="s">
        <v>135</v>
      </c>
      <c r="H95" s="207">
        <v>15</v>
      </c>
      <c r="I95" s="208"/>
      <c r="J95" s="209">
        <f>ROUND(I95*H95,2)</f>
        <v>0</v>
      </c>
      <c r="K95" s="205" t="s">
        <v>120</v>
      </c>
      <c r="L95" s="43"/>
      <c r="M95" s="210" t="s">
        <v>19</v>
      </c>
      <c r="N95" s="211" t="s">
        <v>41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121</v>
      </c>
      <c r="AT95" s="214" t="s">
        <v>116</v>
      </c>
      <c r="AU95" s="214" t="s">
        <v>80</v>
      </c>
      <c r="AY95" s="16" t="s">
        <v>113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78</v>
      </c>
      <c r="BK95" s="215">
        <f>ROUND(I95*H95,2)</f>
        <v>0</v>
      </c>
      <c r="BL95" s="16" t="s">
        <v>121</v>
      </c>
      <c r="BM95" s="214" t="s">
        <v>141</v>
      </c>
    </row>
    <row r="96" s="2" customFormat="1">
      <c r="A96" s="37"/>
      <c r="B96" s="38"/>
      <c r="C96" s="39"/>
      <c r="D96" s="216" t="s">
        <v>123</v>
      </c>
      <c r="E96" s="39"/>
      <c r="F96" s="217" t="s">
        <v>142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80</v>
      </c>
    </row>
    <row r="97" s="2" customFormat="1" ht="14.4" customHeight="1">
      <c r="A97" s="37"/>
      <c r="B97" s="38"/>
      <c r="C97" s="203" t="s">
        <v>143</v>
      </c>
      <c r="D97" s="203" t="s">
        <v>116</v>
      </c>
      <c r="E97" s="204" t="s">
        <v>144</v>
      </c>
      <c r="F97" s="205" t="s">
        <v>145</v>
      </c>
      <c r="G97" s="206" t="s">
        <v>135</v>
      </c>
      <c r="H97" s="207">
        <v>1</v>
      </c>
      <c r="I97" s="208"/>
      <c r="J97" s="209">
        <f>ROUND(I97*H97,2)</f>
        <v>0</v>
      </c>
      <c r="K97" s="205" t="s">
        <v>120</v>
      </c>
      <c r="L97" s="43"/>
      <c r="M97" s="210" t="s">
        <v>19</v>
      </c>
      <c r="N97" s="211" t="s">
        <v>41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121</v>
      </c>
      <c r="AT97" s="214" t="s">
        <v>116</v>
      </c>
      <c r="AU97" s="214" t="s">
        <v>80</v>
      </c>
      <c r="AY97" s="16" t="s">
        <v>113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78</v>
      </c>
      <c r="BK97" s="215">
        <f>ROUND(I97*H97,2)</f>
        <v>0</v>
      </c>
      <c r="BL97" s="16" t="s">
        <v>121</v>
      </c>
      <c r="BM97" s="214" t="s">
        <v>146</v>
      </c>
    </row>
    <row r="98" s="2" customFormat="1">
      <c r="A98" s="37"/>
      <c r="B98" s="38"/>
      <c r="C98" s="39"/>
      <c r="D98" s="216" t="s">
        <v>123</v>
      </c>
      <c r="E98" s="39"/>
      <c r="F98" s="217" t="s">
        <v>147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123</v>
      </c>
      <c r="AU98" s="16" t="s">
        <v>80</v>
      </c>
    </row>
    <row r="99" s="2" customFormat="1" ht="14.4" customHeight="1">
      <c r="A99" s="37"/>
      <c r="B99" s="38"/>
      <c r="C99" s="221" t="s">
        <v>148</v>
      </c>
      <c r="D99" s="221" t="s">
        <v>125</v>
      </c>
      <c r="E99" s="222" t="s">
        <v>149</v>
      </c>
      <c r="F99" s="223" t="s">
        <v>150</v>
      </c>
      <c r="G99" s="224" t="s">
        <v>135</v>
      </c>
      <c r="H99" s="225">
        <v>1</v>
      </c>
      <c r="I99" s="226"/>
      <c r="J99" s="227">
        <f>ROUND(I99*H99,2)</f>
        <v>0</v>
      </c>
      <c r="K99" s="223" t="s">
        <v>151</v>
      </c>
      <c r="L99" s="228"/>
      <c r="M99" s="229" t="s">
        <v>19</v>
      </c>
      <c r="N99" s="230" t="s">
        <v>41</v>
      </c>
      <c r="O99" s="83"/>
      <c r="P99" s="212">
        <f>O99*H99</f>
        <v>0</v>
      </c>
      <c r="Q99" s="212">
        <v>0.00020000000000000001</v>
      </c>
      <c r="R99" s="212">
        <f>Q99*H99</f>
        <v>0.00020000000000000001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128</v>
      </c>
      <c r="AT99" s="214" t="s">
        <v>125</v>
      </c>
      <c r="AU99" s="214" t="s">
        <v>80</v>
      </c>
      <c r="AY99" s="16" t="s">
        <v>113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78</v>
      </c>
      <c r="BK99" s="215">
        <f>ROUND(I99*H99,2)</f>
        <v>0</v>
      </c>
      <c r="BL99" s="16" t="s">
        <v>121</v>
      </c>
      <c r="BM99" s="214" t="s">
        <v>152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150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80</v>
      </c>
    </row>
    <row r="101" s="2" customFormat="1" ht="14.4" customHeight="1">
      <c r="A101" s="37"/>
      <c r="B101" s="38"/>
      <c r="C101" s="203" t="s">
        <v>153</v>
      </c>
      <c r="D101" s="203" t="s">
        <v>116</v>
      </c>
      <c r="E101" s="204" t="s">
        <v>154</v>
      </c>
      <c r="F101" s="205" t="s">
        <v>155</v>
      </c>
      <c r="G101" s="206" t="s">
        <v>119</v>
      </c>
      <c r="H101" s="207">
        <v>20</v>
      </c>
      <c r="I101" s="208"/>
      <c r="J101" s="209">
        <f>ROUND(I101*H101,2)</f>
        <v>0</v>
      </c>
      <c r="K101" s="205" t="s">
        <v>120</v>
      </c>
      <c r="L101" s="43"/>
      <c r="M101" s="210" t="s">
        <v>19</v>
      </c>
      <c r="N101" s="211" t="s">
        <v>41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121</v>
      </c>
      <c r="AT101" s="214" t="s">
        <v>116</v>
      </c>
      <c r="AU101" s="214" t="s">
        <v>80</v>
      </c>
      <c r="AY101" s="16" t="s">
        <v>113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78</v>
      </c>
      <c r="BK101" s="215">
        <f>ROUND(I101*H101,2)</f>
        <v>0</v>
      </c>
      <c r="BL101" s="16" t="s">
        <v>121</v>
      </c>
      <c r="BM101" s="214" t="s">
        <v>156</v>
      </c>
    </row>
    <row r="102" s="2" customFormat="1">
      <c r="A102" s="37"/>
      <c r="B102" s="38"/>
      <c r="C102" s="39"/>
      <c r="D102" s="216" t="s">
        <v>123</v>
      </c>
      <c r="E102" s="39"/>
      <c r="F102" s="217" t="s">
        <v>157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80</v>
      </c>
    </row>
    <row r="103" s="2" customFormat="1" ht="14.4" customHeight="1">
      <c r="A103" s="37"/>
      <c r="B103" s="38"/>
      <c r="C103" s="221" t="s">
        <v>158</v>
      </c>
      <c r="D103" s="221" t="s">
        <v>125</v>
      </c>
      <c r="E103" s="222" t="s">
        <v>159</v>
      </c>
      <c r="F103" s="223" t="s">
        <v>160</v>
      </c>
      <c r="G103" s="224" t="s">
        <v>161</v>
      </c>
      <c r="H103" s="225">
        <v>13.664</v>
      </c>
      <c r="I103" s="226"/>
      <c r="J103" s="227">
        <f>ROUND(I103*H103,2)</f>
        <v>0</v>
      </c>
      <c r="K103" s="223" t="s">
        <v>120</v>
      </c>
      <c r="L103" s="228"/>
      <c r="M103" s="229" t="s">
        <v>19</v>
      </c>
      <c r="N103" s="230" t="s">
        <v>41</v>
      </c>
      <c r="O103" s="83"/>
      <c r="P103" s="212">
        <f>O103*H103</f>
        <v>0</v>
      </c>
      <c r="Q103" s="212">
        <v>0.001</v>
      </c>
      <c r="R103" s="212">
        <f>Q103*H103</f>
        <v>0.013664000000000001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128</v>
      </c>
      <c r="AT103" s="214" t="s">
        <v>125</v>
      </c>
      <c r="AU103" s="214" t="s">
        <v>80</v>
      </c>
      <c r="AY103" s="16" t="s">
        <v>113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78</v>
      </c>
      <c r="BK103" s="215">
        <f>ROUND(I103*H103,2)</f>
        <v>0</v>
      </c>
      <c r="BL103" s="16" t="s">
        <v>121</v>
      </c>
      <c r="BM103" s="214" t="s">
        <v>162</v>
      </c>
    </row>
    <row r="104" s="2" customFormat="1">
      <c r="A104" s="37"/>
      <c r="B104" s="38"/>
      <c r="C104" s="39"/>
      <c r="D104" s="216" t="s">
        <v>123</v>
      </c>
      <c r="E104" s="39"/>
      <c r="F104" s="217" t="s">
        <v>163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80</v>
      </c>
    </row>
    <row r="105" s="13" customFormat="1">
      <c r="A105" s="13"/>
      <c r="B105" s="231"/>
      <c r="C105" s="232"/>
      <c r="D105" s="216" t="s">
        <v>130</v>
      </c>
      <c r="E105" s="241" t="s">
        <v>19</v>
      </c>
      <c r="F105" s="233" t="s">
        <v>164</v>
      </c>
      <c r="G105" s="232"/>
      <c r="H105" s="234">
        <v>12.422000000000001</v>
      </c>
      <c r="I105" s="235"/>
      <c r="J105" s="232"/>
      <c r="K105" s="232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130</v>
      </c>
      <c r="AU105" s="240" t="s">
        <v>80</v>
      </c>
      <c r="AV105" s="13" t="s">
        <v>80</v>
      </c>
      <c r="AW105" s="13" t="s">
        <v>32</v>
      </c>
      <c r="AX105" s="13" t="s">
        <v>78</v>
      </c>
      <c r="AY105" s="240" t="s">
        <v>113</v>
      </c>
    </row>
    <row r="106" s="13" customFormat="1">
      <c r="A106" s="13"/>
      <c r="B106" s="231"/>
      <c r="C106" s="232"/>
      <c r="D106" s="216" t="s">
        <v>130</v>
      </c>
      <c r="E106" s="232"/>
      <c r="F106" s="233" t="s">
        <v>165</v>
      </c>
      <c r="G106" s="232"/>
      <c r="H106" s="234">
        <v>13.664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130</v>
      </c>
      <c r="AU106" s="240" t="s">
        <v>80</v>
      </c>
      <c r="AV106" s="13" t="s">
        <v>80</v>
      </c>
      <c r="AW106" s="13" t="s">
        <v>4</v>
      </c>
      <c r="AX106" s="13" t="s">
        <v>78</v>
      </c>
      <c r="AY106" s="240" t="s">
        <v>113</v>
      </c>
    </row>
    <row r="107" s="2" customFormat="1" ht="14.4" customHeight="1">
      <c r="A107" s="37"/>
      <c r="B107" s="38"/>
      <c r="C107" s="203" t="s">
        <v>166</v>
      </c>
      <c r="D107" s="203" t="s">
        <v>116</v>
      </c>
      <c r="E107" s="204" t="s">
        <v>167</v>
      </c>
      <c r="F107" s="205" t="s">
        <v>168</v>
      </c>
      <c r="G107" s="206" t="s">
        <v>119</v>
      </c>
      <c r="H107" s="207">
        <v>40</v>
      </c>
      <c r="I107" s="208"/>
      <c r="J107" s="209">
        <f>ROUND(I107*H107,2)</f>
        <v>0</v>
      </c>
      <c r="K107" s="205" t="s">
        <v>120</v>
      </c>
      <c r="L107" s="43"/>
      <c r="M107" s="210" t="s">
        <v>19</v>
      </c>
      <c r="N107" s="211" t="s">
        <v>41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121</v>
      </c>
      <c r="AT107" s="214" t="s">
        <v>116</v>
      </c>
      <c r="AU107" s="214" t="s">
        <v>80</v>
      </c>
      <c r="AY107" s="16" t="s">
        <v>113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78</v>
      </c>
      <c r="BK107" s="215">
        <f>ROUND(I107*H107,2)</f>
        <v>0</v>
      </c>
      <c r="BL107" s="16" t="s">
        <v>121</v>
      </c>
      <c r="BM107" s="214" t="s">
        <v>169</v>
      </c>
    </row>
    <row r="108" s="2" customFormat="1">
      <c r="A108" s="37"/>
      <c r="B108" s="38"/>
      <c r="C108" s="39"/>
      <c r="D108" s="216" t="s">
        <v>123</v>
      </c>
      <c r="E108" s="39"/>
      <c r="F108" s="217" t="s">
        <v>170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80</v>
      </c>
    </row>
    <row r="109" s="2" customFormat="1" ht="14.4" customHeight="1">
      <c r="A109" s="37"/>
      <c r="B109" s="38"/>
      <c r="C109" s="221" t="s">
        <v>171</v>
      </c>
      <c r="D109" s="221" t="s">
        <v>125</v>
      </c>
      <c r="E109" s="222" t="s">
        <v>172</v>
      </c>
      <c r="F109" s="223" t="s">
        <v>173</v>
      </c>
      <c r="G109" s="224" t="s">
        <v>119</v>
      </c>
      <c r="H109" s="225">
        <v>44</v>
      </c>
      <c r="I109" s="226"/>
      <c r="J109" s="227">
        <f>ROUND(I109*H109,2)</f>
        <v>0</v>
      </c>
      <c r="K109" s="223" t="s">
        <v>120</v>
      </c>
      <c r="L109" s="228"/>
      <c r="M109" s="229" t="s">
        <v>19</v>
      </c>
      <c r="N109" s="230" t="s">
        <v>41</v>
      </c>
      <c r="O109" s="83"/>
      <c r="P109" s="212">
        <f>O109*H109</f>
        <v>0</v>
      </c>
      <c r="Q109" s="212">
        <v>6.9999999999999994E-05</v>
      </c>
      <c r="R109" s="212">
        <f>Q109*H109</f>
        <v>0.0030799999999999998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174</v>
      </c>
      <c r="AT109" s="214" t="s">
        <v>125</v>
      </c>
      <c r="AU109" s="214" t="s">
        <v>80</v>
      </c>
      <c r="AY109" s="16" t="s">
        <v>113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78</v>
      </c>
      <c r="BK109" s="215">
        <f>ROUND(I109*H109,2)</f>
        <v>0</v>
      </c>
      <c r="BL109" s="16" t="s">
        <v>174</v>
      </c>
      <c r="BM109" s="214" t="s">
        <v>175</v>
      </c>
    </row>
    <row r="110" s="2" customFormat="1">
      <c r="A110" s="37"/>
      <c r="B110" s="38"/>
      <c r="C110" s="39"/>
      <c r="D110" s="216" t="s">
        <v>123</v>
      </c>
      <c r="E110" s="39"/>
      <c r="F110" s="217" t="s">
        <v>173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123</v>
      </c>
      <c r="AU110" s="16" t="s">
        <v>80</v>
      </c>
    </row>
    <row r="111" s="13" customFormat="1">
      <c r="A111" s="13"/>
      <c r="B111" s="231"/>
      <c r="C111" s="232"/>
      <c r="D111" s="216" t="s">
        <v>130</v>
      </c>
      <c r="E111" s="232"/>
      <c r="F111" s="233" t="s">
        <v>176</v>
      </c>
      <c r="G111" s="232"/>
      <c r="H111" s="234">
        <v>44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130</v>
      </c>
      <c r="AU111" s="240" t="s">
        <v>80</v>
      </c>
      <c r="AV111" s="13" t="s">
        <v>80</v>
      </c>
      <c r="AW111" s="13" t="s">
        <v>4</v>
      </c>
      <c r="AX111" s="13" t="s">
        <v>78</v>
      </c>
      <c r="AY111" s="240" t="s">
        <v>113</v>
      </c>
    </row>
    <row r="112" s="2" customFormat="1" ht="14.4" customHeight="1">
      <c r="A112" s="37"/>
      <c r="B112" s="38"/>
      <c r="C112" s="203" t="s">
        <v>177</v>
      </c>
      <c r="D112" s="203" t="s">
        <v>116</v>
      </c>
      <c r="E112" s="204" t="s">
        <v>178</v>
      </c>
      <c r="F112" s="205" t="s">
        <v>179</v>
      </c>
      <c r="G112" s="206" t="s">
        <v>135</v>
      </c>
      <c r="H112" s="207">
        <v>2</v>
      </c>
      <c r="I112" s="208"/>
      <c r="J112" s="209">
        <f>ROUND(I112*H112,2)</f>
        <v>0</v>
      </c>
      <c r="K112" s="205" t="s">
        <v>120</v>
      </c>
      <c r="L112" s="43"/>
      <c r="M112" s="210" t="s">
        <v>19</v>
      </c>
      <c r="N112" s="211" t="s">
        <v>41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121</v>
      </c>
      <c r="AT112" s="214" t="s">
        <v>116</v>
      </c>
      <c r="AU112" s="214" t="s">
        <v>80</v>
      </c>
      <c r="AY112" s="16" t="s">
        <v>113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78</v>
      </c>
      <c r="BK112" s="215">
        <f>ROUND(I112*H112,2)</f>
        <v>0</v>
      </c>
      <c r="BL112" s="16" t="s">
        <v>121</v>
      </c>
      <c r="BM112" s="214" t="s">
        <v>180</v>
      </c>
    </row>
    <row r="113" s="2" customFormat="1">
      <c r="A113" s="37"/>
      <c r="B113" s="38"/>
      <c r="C113" s="39"/>
      <c r="D113" s="216" t="s">
        <v>123</v>
      </c>
      <c r="E113" s="39"/>
      <c r="F113" s="217" t="s">
        <v>181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123</v>
      </c>
      <c r="AU113" s="16" t="s">
        <v>80</v>
      </c>
    </row>
    <row r="114" s="2" customFormat="1" ht="14.4" customHeight="1">
      <c r="A114" s="37"/>
      <c r="B114" s="38"/>
      <c r="C114" s="221" t="s">
        <v>182</v>
      </c>
      <c r="D114" s="221" t="s">
        <v>125</v>
      </c>
      <c r="E114" s="222" t="s">
        <v>183</v>
      </c>
      <c r="F114" s="223" t="s">
        <v>184</v>
      </c>
      <c r="G114" s="224" t="s">
        <v>135</v>
      </c>
      <c r="H114" s="225">
        <v>2</v>
      </c>
      <c r="I114" s="226"/>
      <c r="J114" s="227">
        <f>ROUND(I114*H114,2)</f>
        <v>0</v>
      </c>
      <c r="K114" s="223" t="s">
        <v>120</v>
      </c>
      <c r="L114" s="228"/>
      <c r="M114" s="229" t="s">
        <v>19</v>
      </c>
      <c r="N114" s="230" t="s">
        <v>41</v>
      </c>
      <c r="O114" s="83"/>
      <c r="P114" s="212">
        <f>O114*H114</f>
        <v>0</v>
      </c>
      <c r="Q114" s="212">
        <v>0.00013999999999999999</v>
      </c>
      <c r="R114" s="212">
        <f>Q114*H114</f>
        <v>0.00027999999999999998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128</v>
      </c>
      <c r="AT114" s="214" t="s">
        <v>125</v>
      </c>
      <c r="AU114" s="214" t="s">
        <v>80</v>
      </c>
      <c r="AY114" s="16" t="s">
        <v>113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78</v>
      </c>
      <c r="BK114" s="215">
        <f>ROUND(I114*H114,2)</f>
        <v>0</v>
      </c>
      <c r="BL114" s="16" t="s">
        <v>121</v>
      </c>
      <c r="BM114" s="214" t="s">
        <v>185</v>
      </c>
    </row>
    <row r="115" s="2" customFormat="1">
      <c r="A115" s="37"/>
      <c r="B115" s="38"/>
      <c r="C115" s="39"/>
      <c r="D115" s="216" t="s">
        <v>123</v>
      </c>
      <c r="E115" s="39"/>
      <c r="F115" s="217" t="s">
        <v>184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80</v>
      </c>
    </row>
    <row r="116" s="2" customFormat="1" ht="14.4" customHeight="1">
      <c r="A116" s="37"/>
      <c r="B116" s="38"/>
      <c r="C116" s="203" t="s">
        <v>186</v>
      </c>
      <c r="D116" s="203" t="s">
        <v>116</v>
      </c>
      <c r="E116" s="204" t="s">
        <v>187</v>
      </c>
      <c r="F116" s="205" t="s">
        <v>188</v>
      </c>
      <c r="G116" s="206" t="s">
        <v>135</v>
      </c>
      <c r="H116" s="207">
        <v>1</v>
      </c>
      <c r="I116" s="208"/>
      <c r="J116" s="209">
        <f>ROUND(I116*H116,2)</f>
        <v>0</v>
      </c>
      <c r="K116" s="205" t="s">
        <v>120</v>
      </c>
      <c r="L116" s="43"/>
      <c r="M116" s="210" t="s">
        <v>19</v>
      </c>
      <c r="N116" s="211" t="s">
        <v>41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121</v>
      </c>
      <c r="AT116" s="214" t="s">
        <v>116</v>
      </c>
      <c r="AU116" s="214" t="s">
        <v>80</v>
      </c>
      <c r="AY116" s="16" t="s">
        <v>113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78</v>
      </c>
      <c r="BK116" s="215">
        <f>ROUND(I116*H116,2)</f>
        <v>0</v>
      </c>
      <c r="BL116" s="16" t="s">
        <v>121</v>
      </c>
      <c r="BM116" s="214" t="s">
        <v>189</v>
      </c>
    </row>
    <row r="117" s="2" customFormat="1">
      <c r="A117" s="37"/>
      <c r="B117" s="38"/>
      <c r="C117" s="39"/>
      <c r="D117" s="216" t="s">
        <v>123</v>
      </c>
      <c r="E117" s="39"/>
      <c r="F117" s="217" t="s">
        <v>190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123</v>
      </c>
      <c r="AU117" s="16" t="s">
        <v>80</v>
      </c>
    </row>
    <row r="118" s="2" customFormat="1" ht="14.4" customHeight="1">
      <c r="A118" s="37"/>
      <c r="B118" s="38"/>
      <c r="C118" s="203" t="s">
        <v>191</v>
      </c>
      <c r="D118" s="203" t="s">
        <v>116</v>
      </c>
      <c r="E118" s="204" t="s">
        <v>192</v>
      </c>
      <c r="F118" s="205" t="s">
        <v>193</v>
      </c>
      <c r="G118" s="206" t="s">
        <v>194</v>
      </c>
      <c r="H118" s="207">
        <v>0.024</v>
      </c>
      <c r="I118" s="208"/>
      <c r="J118" s="209">
        <f>ROUND(I118*H118,2)</f>
        <v>0</v>
      </c>
      <c r="K118" s="205" t="s">
        <v>120</v>
      </c>
      <c r="L118" s="43"/>
      <c r="M118" s="210" t="s">
        <v>19</v>
      </c>
      <c r="N118" s="211" t="s">
        <v>41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121</v>
      </c>
      <c r="AT118" s="214" t="s">
        <v>116</v>
      </c>
      <c r="AU118" s="214" t="s">
        <v>80</v>
      </c>
      <c r="AY118" s="16" t="s">
        <v>113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78</v>
      </c>
      <c r="BK118" s="215">
        <f>ROUND(I118*H118,2)</f>
        <v>0</v>
      </c>
      <c r="BL118" s="16" t="s">
        <v>121</v>
      </c>
      <c r="BM118" s="214" t="s">
        <v>195</v>
      </c>
    </row>
    <row r="119" s="2" customFormat="1">
      <c r="A119" s="37"/>
      <c r="B119" s="38"/>
      <c r="C119" s="39"/>
      <c r="D119" s="216" t="s">
        <v>123</v>
      </c>
      <c r="E119" s="39"/>
      <c r="F119" s="217" t="s">
        <v>196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123</v>
      </c>
      <c r="AU119" s="16" t="s">
        <v>80</v>
      </c>
    </row>
    <row r="120" s="12" customFormat="1" ht="22.8" customHeight="1">
      <c r="A120" s="12"/>
      <c r="B120" s="187"/>
      <c r="C120" s="188"/>
      <c r="D120" s="189" t="s">
        <v>69</v>
      </c>
      <c r="E120" s="201" t="s">
        <v>197</v>
      </c>
      <c r="F120" s="201" t="s">
        <v>198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SUM(P121:P127)</f>
        <v>0</v>
      </c>
      <c r="Q120" s="195"/>
      <c r="R120" s="196">
        <f>SUM(R121:R127)</f>
        <v>0.0019200000000000003</v>
      </c>
      <c r="S120" s="195"/>
      <c r="T120" s="197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80</v>
      </c>
      <c r="AT120" s="199" t="s">
        <v>69</v>
      </c>
      <c r="AU120" s="199" t="s">
        <v>78</v>
      </c>
      <c r="AY120" s="198" t="s">
        <v>113</v>
      </c>
      <c r="BK120" s="200">
        <f>SUM(BK121:BK127)</f>
        <v>0</v>
      </c>
    </row>
    <row r="121" s="2" customFormat="1" ht="14.4" customHeight="1">
      <c r="A121" s="37"/>
      <c r="B121" s="38"/>
      <c r="C121" s="203" t="s">
        <v>8</v>
      </c>
      <c r="D121" s="203" t="s">
        <v>116</v>
      </c>
      <c r="E121" s="204" t="s">
        <v>199</v>
      </c>
      <c r="F121" s="205" t="s">
        <v>200</v>
      </c>
      <c r="G121" s="206" t="s">
        <v>119</v>
      </c>
      <c r="H121" s="207">
        <v>40</v>
      </c>
      <c r="I121" s="208"/>
      <c r="J121" s="209">
        <f>ROUND(I121*H121,2)</f>
        <v>0</v>
      </c>
      <c r="K121" s="205" t="s">
        <v>120</v>
      </c>
      <c r="L121" s="43"/>
      <c r="M121" s="210" t="s">
        <v>19</v>
      </c>
      <c r="N121" s="211" t="s">
        <v>41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121</v>
      </c>
      <c r="AT121" s="214" t="s">
        <v>116</v>
      </c>
      <c r="AU121" s="214" t="s">
        <v>80</v>
      </c>
      <c r="AY121" s="16" t="s">
        <v>113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78</v>
      </c>
      <c r="BK121" s="215">
        <f>ROUND(I121*H121,2)</f>
        <v>0</v>
      </c>
      <c r="BL121" s="16" t="s">
        <v>121</v>
      </c>
      <c r="BM121" s="214" t="s">
        <v>201</v>
      </c>
    </row>
    <row r="122" s="2" customFormat="1">
      <c r="A122" s="37"/>
      <c r="B122" s="38"/>
      <c r="C122" s="39"/>
      <c r="D122" s="216" t="s">
        <v>123</v>
      </c>
      <c r="E122" s="39"/>
      <c r="F122" s="217" t="s">
        <v>202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80</v>
      </c>
    </row>
    <row r="123" s="2" customFormat="1" ht="14.4" customHeight="1">
      <c r="A123" s="37"/>
      <c r="B123" s="38"/>
      <c r="C123" s="221" t="s">
        <v>121</v>
      </c>
      <c r="D123" s="221" t="s">
        <v>125</v>
      </c>
      <c r="E123" s="222" t="s">
        <v>203</v>
      </c>
      <c r="F123" s="223" t="s">
        <v>204</v>
      </c>
      <c r="G123" s="224" t="s">
        <v>119</v>
      </c>
      <c r="H123" s="225">
        <v>48</v>
      </c>
      <c r="I123" s="226"/>
      <c r="J123" s="227">
        <f>ROUND(I123*H123,2)</f>
        <v>0</v>
      </c>
      <c r="K123" s="223" t="s">
        <v>120</v>
      </c>
      <c r="L123" s="228"/>
      <c r="M123" s="229" t="s">
        <v>19</v>
      </c>
      <c r="N123" s="230" t="s">
        <v>41</v>
      </c>
      <c r="O123" s="83"/>
      <c r="P123" s="212">
        <f>O123*H123</f>
        <v>0</v>
      </c>
      <c r="Q123" s="212">
        <v>4.0000000000000003E-05</v>
      </c>
      <c r="R123" s="212">
        <f>Q123*H123</f>
        <v>0.0019200000000000003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128</v>
      </c>
      <c r="AT123" s="214" t="s">
        <v>125</v>
      </c>
      <c r="AU123" s="214" t="s">
        <v>80</v>
      </c>
      <c r="AY123" s="16" t="s">
        <v>113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78</v>
      </c>
      <c r="BK123" s="215">
        <f>ROUND(I123*H123,2)</f>
        <v>0</v>
      </c>
      <c r="BL123" s="16" t="s">
        <v>121</v>
      </c>
      <c r="BM123" s="214" t="s">
        <v>205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204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80</v>
      </c>
    </row>
    <row r="125" s="13" customFormat="1">
      <c r="A125" s="13"/>
      <c r="B125" s="231"/>
      <c r="C125" s="232"/>
      <c r="D125" s="216" t="s">
        <v>130</v>
      </c>
      <c r="E125" s="232"/>
      <c r="F125" s="233" t="s">
        <v>206</v>
      </c>
      <c r="G125" s="232"/>
      <c r="H125" s="234">
        <v>48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130</v>
      </c>
      <c r="AU125" s="240" t="s">
        <v>80</v>
      </c>
      <c r="AV125" s="13" t="s">
        <v>80</v>
      </c>
      <c r="AW125" s="13" t="s">
        <v>4</v>
      </c>
      <c r="AX125" s="13" t="s">
        <v>78</v>
      </c>
      <c r="AY125" s="240" t="s">
        <v>113</v>
      </c>
    </row>
    <row r="126" s="2" customFormat="1" ht="14.4" customHeight="1">
      <c r="A126" s="37"/>
      <c r="B126" s="38"/>
      <c r="C126" s="203" t="s">
        <v>207</v>
      </c>
      <c r="D126" s="203" t="s">
        <v>116</v>
      </c>
      <c r="E126" s="204" t="s">
        <v>208</v>
      </c>
      <c r="F126" s="205" t="s">
        <v>209</v>
      </c>
      <c r="G126" s="206" t="s">
        <v>194</v>
      </c>
      <c r="H126" s="207">
        <v>0.002</v>
      </c>
      <c r="I126" s="208"/>
      <c r="J126" s="209">
        <f>ROUND(I126*H126,2)</f>
        <v>0</v>
      </c>
      <c r="K126" s="205" t="s">
        <v>120</v>
      </c>
      <c r="L126" s="43"/>
      <c r="M126" s="210" t="s">
        <v>19</v>
      </c>
      <c r="N126" s="211" t="s">
        <v>41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121</v>
      </c>
      <c r="AT126" s="214" t="s">
        <v>116</v>
      </c>
      <c r="AU126" s="214" t="s">
        <v>80</v>
      </c>
      <c r="AY126" s="16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78</v>
      </c>
      <c r="BK126" s="215">
        <f>ROUND(I126*H126,2)</f>
        <v>0</v>
      </c>
      <c r="BL126" s="16" t="s">
        <v>121</v>
      </c>
      <c r="BM126" s="214" t="s">
        <v>210</v>
      </c>
    </row>
    <row r="127" s="2" customFormat="1">
      <c r="A127" s="37"/>
      <c r="B127" s="38"/>
      <c r="C127" s="39"/>
      <c r="D127" s="216" t="s">
        <v>123</v>
      </c>
      <c r="E127" s="39"/>
      <c r="F127" s="217" t="s">
        <v>211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80</v>
      </c>
    </row>
    <row r="128" s="12" customFormat="1" ht="25.92" customHeight="1">
      <c r="A128" s="12"/>
      <c r="B128" s="187"/>
      <c r="C128" s="188"/>
      <c r="D128" s="189" t="s">
        <v>69</v>
      </c>
      <c r="E128" s="190" t="s">
        <v>125</v>
      </c>
      <c r="F128" s="190" t="s">
        <v>212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P129+P130</f>
        <v>0</v>
      </c>
      <c r="Q128" s="195"/>
      <c r="R128" s="196">
        <f>R129+R130</f>
        <v>5.7741289999999994</v>
      </c>
      <c r="S128" s="195"/>
      <c r="T128" s="197">
        <f>T129+T130</f>
        <v>5.8999999999999995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8" t="s">
        <v>132</v>
      </c>
      <c r="AT128" s="199" t="s">
        <v>69</v>
      </c>
      <c r="AU128" s="199" t="s">
        <v>70</v>
      </c>
      <c r="AY128" s="198" t="s">
        <v>113</v>
      </c>
      <c r="BK128" s="200">
        <f>BK129+BK130</f>
        <v>0</v>
      </c>
    </row>
    <row r="129" s="12" customFormat="1" ht="22.8" customHeight="1">
      <c r="A129" s="12"/>
      <c r="B129" s="187"/>
      <c r="C129" s="188"/>
      <c r="D129" s="189" t="s">
        <v>69</v>
      </c>
      <c r="E129" s="201" t="s">
        <v>213</v>
      </c>
      <c r="F129" s="201" t="s">
        <v>214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v>0</v>
      </c>
      <c r="Q129" s="195"/>
      <c r="R129" s="196">
        <v>0</v>
      </c>
      <c r="S129" s="195"/>
      <c r="T129" s="197"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8" t="s">
        <v>132</v>
      </c>
      <c r="AT129" s="199" t="s">
        <v>69</v>
      </c>
      <c r="AU129" s="199" t="s">
        <v>78</v>
      </c>
      <c r="AY129" s="198" t="s">
        <v>113</v>
      </c>
      <c r="BK129" s="200">
        <v>0</v>
      </c>
    </row>
    <row r="130" s="12" customFormat="1" ht="22.8" customHeight="1">
      <c r="A130" s="12"/>
      <c r="B130" s="187"/>
      <c r="C130" s="188"/>
      <c r="D130" s="189" t="s">
        <v>69</v>
      </c>
      <c r="E130" s="201" t="s">
        <v>215</v>
      </c>
      <c r="F130" s="201" t="s">
        <v>216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SUM(P131:P165)</f>
        <v>0</v>
      </c>
      <c r="Q130" s="195"/>
      <c r="R130" s="196">
        <f>SUM(R131:R165)</f>
        <v>5.7741289999999994</v>
      </c>
      <c r="S130" s="195"/>
      <c r="T130" s="197">
        <f>SUM(T131:T165)</f>
        <v>5.8999999999999995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8" t="s">
        <v>132</v>
      </c>
      <c r="AT130" s="199" t="s">
        <v>69</v>
      </c>
      <c r="AU130" s="199" t="s">
        <v>78</v>
      </c>
      <c r="AY130" s="198" t="s">
        <v>113</v>
      </c>
      <c r="BK130" s="200">
        <f>SUM(BK131:BK165)</f>
        <v>0</v>
      </c>
    </row>
    <row r="131" s="2" customFormat="1" ht="14.4" customHeight="1">
      <c r="A131" s="37"/>
      <c r="B131" s="38"/>
      <c r="C131" s="203" t="s">
        <v>217</v>
      </c>
      <c r="D131" s="203" t="s">
        <v>116</v>
      </c>
      <c r="E131" s="204" t="s">
        <v>218</v>
      </c>
      <c r="F131" s="205" t="s">
        <v>219</v>
      </c>
      <c r="G131" s="206" t="s">
        <v>220</v>
      </c>
      <c r="H131" s="207">
        <v>0.029999999999999999</v>
      </c>
      <c r="I131" s="208"/>
      <c r="J131" s="209">
        <f>ROUND(I131*H131,2)</f>
        <v>0</v>
      </c>
      <c r="K131" s="205" t="s">
        <v>120</v>
      </c>
      <c r="L131" s="43"/>
      <c r="M131" s="210" t="s">
        <v>19</v>
      </c>
      <c r="N131" s="211" t="s">
        <v>41</v>
      </c>
      <c r="O131" s="83"/>
      <c r="P131" s="212">
        <f>O131*H131</f>
        <v>0</v>
      </c>
      <c r="Q131" s="212">
        <v>0.0044000000000000003</v>
      </c>
      <c r="R131" s="212">
        <f>Q131*H131</f>
        <v>0.00013200000000000001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221</v>
      </c>
      <c r="AT131" s="214" t="s">
        <v>116</v>
      </c>
      <c r="AU131" s="214" t="s">
        <v>80</v>
      </c>
      <c r="AY131" s="16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78</v>
      </c>
      <c r="BK131" s="215">
        <f>ROUND(I131*H131,2)</f>
        <v>0</v>
      </c>
      <c r="BL131" s="16" t="s">
        <v>221</v>
      </c>
      <c r="BM131" s="214" t="s">
        <v>222</v>
      </c>
    </row>
    <row r="132" s="2" customFormat="1">
      <c r="A132" s="37"/>
      <c r="B132" s="38"/>
      <c r="C132" s="39"/>
      <c r="D132" s="216" t="s">
        <v>123</v>
      </c>
      <c r="E132" s="39"/>
      <c r="F132" s="217" t="s">
        <v>223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80</v>
      </c>
    </row>
    <row r="133" s="2" customFormat="1" ht="14.4" customHeight="1">
      <c r="A133" s="37"/>
      <c r="B133" s="38"/>
      <c r="C133" s="203" t="s">
        <v>224</v>
      </c>
      <c r="D133" s="203" t="s">
        <v>116</v>
      </c>
      <c r="E133" s="204" t="s">
        <v>225</v>
      </c>
      <c r="F133" s="205" t="s">
        <v>226</v>
      </c>
      <c r="G133" s="206" t="s">
        <v>220</v>
      </c>
      <c r="H133" s="207">
        <v>0.029999999999999999</v>
      </c>
      <c r="I133" s="208"/>
      <c r="J133" s="209">
        <f>ROUND(I133*H133,2)</f>
        <v>0</v>
      </c>
      <c r="K133" s="205" t="s">
        <v>120</v>
      </c>
      <c r="L133" s="43"/>
      <c r="M133" s="210" t="s">
        <v>19</v>
      </c>
      <c r="N133" s="211" t="s">
        <v>41</v>
      </c>
      <c r="O133" s="83"/>
      <c r="P133" s="212">
        <f>O133*H133</f>
        <v>0</v>
      </c>
      <c r="Q133" s="212">
        <v>0.0099000000000000008</v>
      </c>
      <c r="R133" s="212">
        <f>Q133*H133</f>
        <v>0.00029700000000000001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221</v>
      </c>
      <c r="AT133" s="214" t="s">
        <v>116</v>
      </c>
      <c r="AU133" s="214" t="s">
        <v>80</v>
      </c>
      <c r="AY133" s="16" t="s">
        <v>113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78</v>
      </c>
      <c r="BK133" s="215">
        <f>ROUND(I133*H133,2)</f>
        <v>0</v>
      </c>
      <c r="BL133" s="16" t="s">
        <v>221</v>
      </c>
      <c r="BM133" s="214" t="s">
        <v>227</v>
      </c>
    </row>
    <row r="134" s="2" customFormat="1">
      <c r="A134" s="37"/>
      <c r="B134" s="38"/>
      <c r="C134" s="39"/>
      <c r="D134" s="216" t="s">
        <v>123</v>
      </c>
      <c r="E134" s="39"/>
      <c r="F134" s="217" t="s">
        <v>228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80</v>
      </c>
    </row>
    <row r="135" s="2" customFormat="1" ht="14.4" customHeight="1">
      <c r="A135" s="37"/>
      <c r="B135" s="38"/>
      <c r="C135" s="203" t="s">
        <v>229</v>
      </c>
      <c r="D135" s="203" t="s">
        <v>116</v>
      </c>
      <c r="E135" s="204" t="s">
        <v>230</v>
      </c>
      <c r="F135" s="205" t="s">
        <v>231</v>
      </c>
      <c r="G135" s="206" t="s">
        <v>119</v>
      </c>
      <c r="H135" s="207">
        <v>30</v>
      </c>
      <c r="I135" s="208"/>
      <c r="J135" s="209">
        <f>ROUND(I135*H135,2)</f>
        <v>0</v>
      </c>
      <c r="K135" s="205" t="s">
        <v>120</v>
      </c>
      <c r="L135" s="43"/>
      <c r="M135" s="210" t="s">
        <v>19</v>
      </c>
      <c r="N135" s="211" t="s">
        <v>41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221</v>
      </c>
      <c r="AT135" s="214" t="s">
        <v>116</v>
      </c>
      <c r="AU135" s="214" t="s">
        <v>80</v>
      </c>
      <c r="AY135" s="16" t="s">
        <v>113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78</v>
      </c>
      <c r="BK135" s="215">
        <f>ROUND(I135*H135,2)</f>
        <v>0</v>
      </c>
      <c r="BL135" s="16" t="s">
        <v>221</v>
      </c>
      <c r="BM135" s="214" t="s">
        <v>232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233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80</v>
      </c>
    </row>
    <row r="137" s="2" customFormat="1" ht="14.4" customHeight="1">
      <c r="A137" s="37"/>
      <c r="B137" s="38"/>
      <c r="C137" s="203" t="s">
        <v>7</v>
      </c>
      <c r="D137" s="203" t="s">
        <v>116</v>
      </c>
      <c r="E137" s="204" t="s">
        <v>234</v>
      </c>
      <c r="F137" s="205" t="s">
        <v>235</v>
      </c>
      <c r="G137" s="206" t="s">
        <v>119</v>
      </c>
      <c r="H137" s="207">
        <v>30</v>
      </c>
      <c r="I137" s="208"/>
      <c r="J137" s="209">
        <f>ROUND(I137*H137,2)</f>
        <v>0</v>
      </c>
      <c r="K137" s="205" t="s">
        <v>120</v>
      </c>
      <c r="L137" s="43"/>
      <c r="M137" s="210" t="s">
        <v>19</v>
      </c>
      <c r="N137" s="211" t="s">
        <v>41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221</v>
      </c>
      <c r="AT137" s="214" t="s">
        <v>116</v>
      </c>
      <c r="AU137" s="214" t="s">
        <v>80</v>
      </c>
      <c r="AY137" s="16" t="s">
        <v>113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78</v>
      </c>
      <c r="BK137" s="215">
        <f>ROUND(I137*H137,2)</f>
        <v>0</v>
      </c>
      <c r="BL137" s="16" t="s">
        <v>221</v>
      </c>
      <c r="BM137" s="214" t="s">
        <v>236</v>
      </c>
    </row>
    <row r="138" s="2" customFormat="1">
      <c r="A138" s="37"/>
      <c r="B138" s="38"/>
      <c r="C138" s="39"/>
      <c r="D138" s="216" t="s">
        <v>123</v>
      </c>
      <c r="E138" s="39"/>
      <c r="F138" s="217" t="s">
        <v>237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80</v>
      </c>
    </row>
    <row r="139" s="2" customFormat="1" ht="14.4" customHeight="1">
      <c r="A139" s="37"/>
      <c r="B139" s="38"/>
      <c r="C139" s="203" t="s">
        <v>238</v>
      </c>
      <c r="D139" s="203" t="s">
        <v>116</v>
      </c>
      <c r="E139" s="204" t="s">
        <v>239</v>
      </c>
      <c r="F139" s="205" t="s">
        <v>240</v>
      </c>
      <c r="G139" s="206" t="s">
        <v>119</v>
      </c>
      <c r="H139" s="207">
        <v>30</v>
      </c>
      <c r="I139" s="208"/>
      <c r="J139" s="209">
        <f>ROUND(I139*H139,2)</f>
        <v>0</v>
      </c>
      <c r="K139" s="205" t="s">
        <v>120</v>
      </c>
      <c r="L139" s="43"/>
      <c r="M139" s="210" t="s">
        <v>19</v>
      </c>
      <c r="N139" s="211" t="s">
        <v>41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221</v>
      </c>
      <c r="AT139" s="214" t="s">
        <v>116</v>
      </c>
      <c r="AU139" s="214" t="s">
        <v>80</v>
      </c>
      <c r="AY139" s="16" t="s">
        <v>113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78</v>
      </c>
      <c r="BK139" s="215">
        <f>ROUND(I139*H139,2)</f>
        <v>0</v>
      </c>
      <c r="BL139" s="16" t="s">
        <v>221</v>
      </c>
      <c r="BM139" s="214" t="s">
        <v>241</v>
      </c>
    </row>
    <row r="140" s="2" customFormat="1">
      <c r="A140" s="37"/>
      <c r="B140" s="38"/>
      <c r="C140" s="39"/>
      <c r="D140" s="216" t="s">
        <v>123</v>
      </c>
      <c r="E140" s="39"/>
      <c r="F140" s="217" t="s">
        <v>242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80</v>
      </c>
    </row>
    <row r="141" s="2" customFormat="1" ht="14.4" customHeight="1">
      <c r="A141" s="37"/>
      <c r="B141" s="38"/>
      <c r="C141" s="203" t="s">
        <v>243</v>
      </c>
      <c r="D141" s="203" t="s">
        <v>116</v>
      </c>
      <c r="E141" s="204" t="s">
        <v>244</v>
      </c>
      <c r="F141" s="205" t="s">
        <v>245</v>
      </c>
      <c r="G141" s="206" t="s">
        <v>119</v>
      </c>
      <c r="H141" s="207">
        <v>30</v>
      </c>
      <c r="I141" s="208"/>
      <c r="J141" s="209">
        <f>ROUND(I141*H141,2)</f>
        <v>0</v>
      </c>
      <c r="K141" s="205" t="s">
        <v>120</v>
      </c>
      <c r="L141" s="43"/>
      <c r="M141" s="210" t="s">
        <v>19</v>
      </c>
      <c r="N141" s="211" t="s">
        <v>41</v>
      </c>
      <c r="O141" s="83"/>
      <c r="P141" s="212">
        <f>O141*H141</f>
        <v>0</v>
      </c>
      <c r="Q141" s="212">
        <v>0.13538</v>
      </c>
      <c r="R141" s="212">
        <f>Q141*H141</f>
        <v>4.0613999999999999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221</v>
      </c>
      <c r="AT141" s="214" t="s">
        <v>116</v>
      </c>
      <c r="AU141" s="214" t="s">
        <v>80</v>
      </c>
      <c r="AY141" s="16" t="s">
        <v>113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78</v>
      </c>
      <c r="BK141" s="215">
        <f>ROUND(I141*H141,2)</f>
        <v>0</v>
      </c>
      <c r="BL141" s="16" t="s">
        <v>221</v>
      </c>
      <c r="BM141" s="214" t="s">
        <v>246</v>
      </c>
    </row>
    <row r="142" s="2" customFormat="1">
      <c r="A142" s="37"/>
      <c r="B142" s="38"/>
      <c r="C142" s="39"/>
      <c r="D142" s="216" t="s">
        <v>123</v>
      </c>
      <c r="E142" s="39"/>
      <c r="F142" s="217" t="s">
        <v>247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80</v>
      </c>
    </row>
    <row r="143" s="2" customFormat="1" ht="14.4" customHeight="1">
      <c r="A143" s="37"/>
      <c r="B143" s="38"/>
      <c r="C143" s="203" t="s">
        <v>248</v>
      </c>
      <c r="D143" s="203" t="s">
        <v>116</v>
      </c>
      <c r="E143" s="204" t="s">
        <v>249</v>
      </c>
      <c r="F143" s="205" t="s">
        <v>250</v>
      </c>
      <c r="G143" s="206" t="s">
        <v>119</v>
      </c>
      <c r="H143" s="207">
        <v>90</v>
      </c>
      <c r="I143" s="208"/>
      <c r="J143" s="209">
        <f>ROUND(I143*H143,2)</f>
        <v>0</v>
      </c>
      <c r="K143" s="205" t="s">
        <v>120</v>
      </c>
      <c r="L143" s="43"/>
      <c r="M143" s="210" t="s">
        <v>19</v>
      </c>
      <c r="N143" s="211" t="s">
        <v>41</v>
      </c>
      <c r="O143" s="83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221</v>
      </c>
      <c r="AT143" s="214" t="s">
        <v>116</v>
      </c>
      <c r="AU143" s="214" t="s">
        <v>80</v>
      </c>
      <c r="AY143" s="16" t="s">
        <v>113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78</v>
      </c>
      <c r="BK143" s="215">
        <f>ROUND(I143*H143,2)</f>
        <v>0</v>
      </c>
      <c r="BL143" s="16" t="s">
        <v>221</v>
      </c>
      <c r="BM143" s="214" t="s">
        <v>251</v>
      </c>
    </row>
    <row r="144" s="2" customFormat="1">
      <c r="A144" s="37"/>
      <c r="B144" s="38"/>
      <c r="C144" s="39"/>
      <c r="D144" s="216" t="s">
        <v>123</v>
      </c>
      <c r="E144" s="39"/>
      <c r="F144" s="217" t="s">
        <v>252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123</v>
      </c>
      <c r="AU144" s="16" t="s">
        <v>80</v>
      </c>
    </row>
    <row r="145" s="2" customFormat="1" ht="14.4" customHeight="1">
      <c r="A145" s="37"/>
      <c r="B145" s="38"/>
      <c r="C145" s="221" t="s">
        <v>253</v>
      </c>
      <c r="D145" s="221" t="s">
        <v>125</v>
      </c>
      <c r="E145" s="222" t="s">
        <v>254</v>
      </c>
      <c r="F145" s="223" t="s">
        <v>255</v>
      </c>
      <c r="G145" s="224" t="s">
        <v>119</v>
      </c>
      <c r="H145" s="225">
        <v>52.5</v>
      </c>
      <c r="I145" s="226"/>
      <c r="J145" s="227">
        <f>ROUND(I145*H145,2)</f>
        <v>0</v>
      </c>
      <c r="K145" s="223" t="s">
        <v>120</v>
      </c>
      <c r="L145" s="228"/>
      <c r="M145" s="229" t="s">
        <v>19</v>
      </c>
      <c r="N145" s="230" t="s">
        <v>41</v>
      </c>
      <c r="O145" s="83"/>
      <c r="P145" s="212">
        <f>O145*H145</f>
        <v>0</v>
      </c>
      <c r="Q145" s="212">
        <v>0.00020000000000000001</v>
      </c>
      <c r="R145" s="212">
        <f>Q145*H145</f>
        <v>0.010500000000000001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174</v>
      </c>
      <c r="AT145" s="214" t="s">
        <v>125</v>
      </c>
      <c r="AU145" s="214" t="s">
        <v>80</v>
      </c>
      <c r="AY145" s="16" t="s">
        <v>113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78</v>
      </c>
      <c r="BK145" s="215">
        <f>ROUND(I145*H145,2)</f>
        <v>0</v>
      </c>
      <c r="BL145" s="16" t="s">
        <v>174</v>
      </c>
      <c r="BM145" s="214" t="s">
        <v>256</v>
      </c>
    </row>
    <row r="146" s="2" customFormat="1">
      <c r="A146" s="37"/>
      <c r="B146" s="38"/>
      <c r="C146" s="39"/>
      <c r="D146" s="216" t="s">
        <v>123</v>
      </c>
      <c r="E146" s="39"/>
      <c r="F146" s="217" t="s">
        <v>255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123</v>
      </c>
      <c r="AU146" s="16" t="s">
        <v>80</v>
      </c>
    </row>
    <row r="147" s="13" customFormat="1">
      <c r="A147" s="13"/>
      <c r="B147" s="231"/>
      <c r="C147" s="232"/>
      <c r="D147" s="216" t="s">
        <v>130</v>
      </c>
      <c r="E147" s="232"/>
      <c r="F147" s="233" t="s">
        <v>257</v>
      </c>
      <c r="G147" s="232"/>
      <c r="H147" s="234">
        <v>52.5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130</v>
      </c>
      <c r="AU147" s="240" t="s">
        <v>80</v>
      </c>
      <c r="AV147" s="13" t="s">
        <v>80</v>
      </c>
      <c r="AW147" s="13" t="s">
        <v>4</v>
      </c>
      <c r="AX147" s="13" t="s">
        <v>78</v>
      </c>
      <c r="AY147" s="240" t="s">
        <v>113</v>
      </c>
    </row>
    <row r="148" s="2" customFormat="1" ht="14.4" customHeight="1">
      <c r="A148" s="37"/>
      <c r="B148" s="38"/>
      <c r="C148" s="221" t="s">
        <v>258</v>
      </c>
      <c r="D148" s="221" t="s">
        <v>125</v>
      </c>
      <c r="E148" s="222" t="s">
        <v>259</v>
      </c>
      <c r="F148" s="223" t="s">
        <v>260</v>
      </c>
      <c r="G148" s="224" t="s">
        <v>119</v>
      </c>
      <c r="H148" s="225">
        <v>42</v>
      </c>
      <c r="I148" s="226"/>
      <c r="J148" s="227">
        <f>ROUND(I148*H148,2)</f>
        <v>0</v>
      </c>
      <c r="K148" s="223" t="s">
        <v>151</v>
      </c>
      <c r="L148" s="228"/>
      <c r="M148" s="229" t="s">
        <v>19</v>
      </c>
      <c r="N148" s="230" t="s">
        <v>41</v>
      </c>
      <c r="O148" s="83"/>
      <c r="P148" s="212">
        <f>O148*H148</f>
        <v>0</v>
      </c>
      <c r="Q148" s="212">
        <v>0.00040000000000000002</v>
      </c>
      <c r="R148" s="212">
        <f>Q148*H148</f>
        <v>0.016800000000000002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174</v>
      </c>
      <c r="AT148" s="214" t="s">
        <v>125</v>
      </c>
      <c r="AU148" s="214" t="s">
        <v>80</v>
      </c>
      <c r="AY148" s="16" t="s">
        <v>113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78</v>
      </c>
      <c r="BK148" s="215">
        <f>ROUND(I148*H148,2)</f>
        <v>0</v>
      </c>
      <c r="BL148" s="16" t="s">
        <v>174</v>
      </c>
      <c r="BM148" s="214" t="s">
        <v>261</v>
      </c>
    </row>
    <row r="149" s="2" customFormat="1">
      <c r="A149" s="37"/>
      <c r="B149" s="38"/>
      <c r="C149" s="39"/>
      <c r="D149" s="216" t="s">
        <v>123</v>
      </c>
      <c r="E149" s="39"/>
      <c r="F149" s="217" t="s">
        <v>260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123</v>
      </c>
      <c r="AU149" s="16" t="s">
        <v>80</v>
      </c>
    </row>
    <row r="150" s="13" customFormat="1">
      <c r="A150" s="13"/>
      <c r="B150" s="231"/>
      <c r="C150" s="232"/>
      <c r="D150" s="216" t="s">
        <v>130</v>
      </c>
      <c r="E150" s="232"/>
      <c r="F150" s="233" t="s">
        <v>262</v>
      </c>
      <c r="G150" s="232"/>
      <c r="H150" s="234">
        <v>42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130</v>
      </c>
      <c r="AU150" s="240" t="s">
        <v>80</v>
      </c>
      <c r="AV150" s="13" t="s">
        <v>80</v>
      </c>
      <c r="AW150" s="13" t="s">
        <v>4</v>
      </c>
      <c r="AX150" s="13" t="s">
        <v>78</v>
      </c>
      <c r="AY150" s="240" t="s">
        <v>113</v>
      </c>
    </row>
    <row r="151" s="2" customFormat="1" ht="24.15" customHeight="1">
      <c r="A151" s="37"/>
      <c r="B151" s="38"/>
      <c r="C151" s="203" t="s">
        <v>263</v>
      </c>
      <c r="D151" s="203" t="s">
        <v>116</v>
      </c>
      <c r="E151" s="204" t="s">
        <v>264</v>
      </c>
      <c r="F151" s="205" t="s">
        <v>265</v>
      </c>
      <c r="G151" s="206" t="s">
        <v>266</v>
      </c>
      <c r="H151" s="207">
        <v>20</v>
      </c>
      <c r="I151" s="208"/>
      <c r="J151" s="209">
        <f>ROUND(I151*H151,2)</f>
        <v>0</v>
      </c>
      <c r="K151" s="205" t="s">
        <v>120</v>
      </c>
      <c r="L151" s="43"/>
      <c r="M151" s="210" t="s">
        <v>19</v>
      </c>
      <c r="N151" s="211" t="s">
        <v>41</v>
      </c>
      <c r="O151" s="83"/>
      <c r="P151" s="212">
        <f>O151*H151</f>
        <v>0</v>
      </c>
      <c r="Q151" s="212">
        <v>0.084250000000000005</v>
      </c>
      <c r="R151" s="212">
        <f>Q151*H151</f>
        <v>1.6850000000000001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221</v>
      </c>
      <c r="AT151" s="214" t="s">
        <v>116</v>
      </c>
      <c r="AU151" s="214" t="s">
        <v>80</v>
      </c>
      <c r="AY151" s="16" t="s">
        <v>113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78</v>
      </c>
      <c r="BK151" s="215">
        <f>ROUND(I151*H151,2)</f>
        <v>0</v>
      </c>
      <c r="BL151" s="16" t="s">
        <v>221</v>
      </c>
      <c r="BM151" s="214" t="s">
        <v>267</v>
      </c>
    </row>
    <row r="152" s="2" customFormat="1">
      <c r="A152" s="37"/>
      <c r="B152" s="38"/>
      <c r="C152" s="39"/>
      <c r="D152" s="216" t="s">
        <v>123</v>
      </c>
      <c r="E152" s="39"/>
      <c r="F152" s="217" t="s">
        <v>268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123</v>
      </c>
      <c r="AU152" s="16" t="s">
        <v>80</v>
      </c>
    </row>
    <row r="153" s="2" customFormat="1">
      <c r="A153" s="37"/>
      <c r="B153" s="38"/>
      <c r="C153" s="39"/>
      <c r="D153" s="216" t="s">
        <v>269</v>
      </c>
      <c r="E153" s="39"/>
      <c r="F153" s="242" t="s">
        <v>270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269</v>
      </c>
      <c r="AU153" s="16" t="s">
        <v>80</v>
      </c>
    </row>
    <row r="154" s="2" customFormat="1" ht="14.4" customHeight="1">
      <c r="A154" s="37"/>
      <c r="B154" s="38"/>
      <c r="C154" s="203" t="s">
        <v>271</v>
      </c>
      <c r="D154" s="203" t="s">
        <v>116</v>
      </c>
      <c r="E154" s="204" t="s">
        <v>272</v>
      </c>
      <c r="F154" s="205" t="s">
        <v>273</v>
      </c>
      <c r="G154" s="206" t="s">
        <v>266</v>
      </c>
      <c r="H154" s="207">
        <v>20</v>
      </c>
      <c r="I154" s="208"/>
      <c r="J154" s="209">
        <f>ROUND(I154*H154,2)</f>
        <v>0</v>
      </c>
      <c r="K154" s="205" t="s">
        <v>120</v>
      </c>
      <c r="L154" s="43"/>
      <c r="M154" s="210" t="s">
        <v>19</v>
      </c>
      <c r="N154" s="211" t="s">
        <v>41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0.29499999999999998</v>
      </c>
      <c r="T154" s="213">
        <f>S154*H154</f>
        <v>5.8999999999999995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221</v>
      </c>
      <c r="AT154" s="214" t="s">
        <v>116</v>
      </c>
      <c r="AU154" s="214" t="s">
        <v>80</v>
      </c>
      <c r="AY154" s="16" t="s">
        <v>113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78</v>
      </c>
      <c r="BK154" s="215">
        <f>ROUND(I154*H154,2)</f>
        <v>0</v>
      </c>
      <c r="BL154" s="16" t="s">
        <v>221</v>
      </c>
      <c r="BM154" s="214" t="s">
        <v>274</v>
      </c>
    </row>
    <row r="155" s="2" customFormat="1">
      <c r="A155" s="37"/>
      <c r="B155" s="38"/>
      <c r="C155" s="39"/>
      <c r="D155" s="216" t="s">
        <v>123</v>
      </c>
      <c r="E155" s="39"/>
      <c r="F155" s="217" t="s">
        <v>275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80</v>
      </c>
    </row>
    <row r="156" s="2" customFormat="1" ht="14.4" customHeight="1">
      <c r="A156" s="37"/>
      <c r="B156" s="38"/>
      <c r="C156" s="203" t="s">
        <v>276</v>
      </c>
      <c r="D156" s="203" t="s">
        <v>116</v>
      </c>
      <c r="E156" s="204" t="s">
        <v>277</v>
      </c>
      <c r="F156" s="205" t="s">
        <v>278</v>
      </c>
      <c r="G156" s="206" t="s">
        <v>194</v>
      </c>
      <c r="H156" s="207">
        <v>5.2800000000000002</v>
      </c>
      <c r="I156" s="208"/>
      <c r="J156" s="209">
        <f>ROUND(I156*H156,2)</f>
        <v>0</v>
      </c>
      <c r="K156" s="205" t="s">
        <v>120</v>
      </c>
      <c r="L156" s="43"/>
      <c r="M156" s="210" t="s">
        <v>19</v>
      </c>
      <c r="N156" s="211" t="s">
        <v>41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221</v>
      </c>
      <c r="AT156" s="214" t="s">
        <v>116</v>
      </c>
      <c r="AU156" s="214" t="s">
        <v>80</v>
      </c>
      <c r="AY156" s="16" t="s">
        <v>113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78</v>
      </c>
      <c r="BK156" s="215">
        <f>ROUND(I156*H156,2)</f>
        <v>0</v>
      </c>
      <c r="BL156" s="16" t="s">
        <v>221</v>
      </c>
      <c r="BM156" s="214" t="s">
        <v>279</v>
      </c>
    </row>
    <row r="157" s="2" customFormat="1">
      <c r="A157" s="37"/>
      <c r="B157" s="38"/>
      <c r="C157" s="39"/>
      <c r="D157" s="216" t="s">
        <v>123</v>
      </c>
      <c r="E157" s="39"/>
      <c r="F157" s="217" t="s">
        <v>280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123</v>
      </c>
      <c r="AU157" s="16" t="s">
        <v>80</v>
      </c>
    </row>
    <row r="158" s="13" customFormat="1">
      <c r="A158" s="13"/>
      <c r="B158" s="231"/>
      <c r="C158" s="232"/>
      <c r="D158" s="216" t="s">
        <v>130</v>
      </c>
      <c r="E158" s="241" t="s">
        <v>19</v>
      </c>
      <c r="F158" s="233" t="s">
        <v>281</v>
      </c>
      <c r="G158" s="232"/>
      <c r="H158" s="234">
        <v>5.2800000000000002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130</v>
      </c>
      <c r="AU158" s="240" t="s">
        <v>80</v>
      </c>
      <c r="AV158" s="13" t="s">
        <v>80</v>
      </c>
      <c r="AW158" s="13" t="s">
        <v>32</v>
      </c>
      <c r="AX158" s="13" t="s">
        <v>78</v>
      </c>
      <c r="AY158" s="240" t="s">
        <v>113</v>
      </c>
    </row>
    <row r="159" s="2" customFormat="1" ht="14.4" customHeight="1">
      <c r="A159" s="37"/>
      <c r="B159" s="38"/>
      <c r="C159" s="203" t="s">
        <v>282</v>
      </c>
      <c r="D159" s="203" t="s">
        <v>116</v>
      </c>
      <c r="E159" s="204" t="s">
        <v>283</v>
      </c>
      <c r="F159" s="205" t="s">
        <v>284</v>
      </c>
      <c r="G159" s="206" t="s">
        <v>194</v>
      </c>
      <c r="H159" s="207">
        <v>26.399999999999999</v>
      </c>
      <c r="I159" s="208"/>
      <c r="J159" s="209">
        <f>ROUND(I159*H159,2)</f>
        <v>0</v>
      </c>
      <c r="K159" s="205" t="s">
        <v>120</v>
      </c>
      <c r="L159" s="43"/>
      <c r="M159" s="210" t="s">
        <v>19</v>
      </c>
      <c r="N159" s="211" t="s">
        <v>41</v>
      </c>
      <c r="O159" s="83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4" t="s">
        <v>221</v>
      </c>
      <c r="AT159" s="214" t="s">
        <v>116</v>
      </c>
      <c r="AU159" s="214" t="s">
        <v>80</v>
      </c>
      <c r="AY159" s="16" t="s">
        <v>113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78</v>
      </c>
      <c r="BK159" s="215">
        <f>ROUND(I159*H159,2)</f>
        <v>0</v>
      </c>
      <c r="BL159" s="16" t="s">
        <v>221</v>
      </c>
      <c r="BM159" s="214" t="s">
        <v>285</v>
      </c>
    </row>
    <row r="160" s="2" customFormat="1">
      <c r="A160" s="37"/>
      <c r="B160" s="38"/>
      <c r="C160" s="39"/>
      <c r="D160" s="216" t="s">
        <v>123</v>
      </c>
      <c r="E160" s="39"/>
      <c r="F160" s="217" t="s">
        <v>286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123</v>
      </c>
      <c r="AU160" s="16" t="s">
        <v>80</v>
      </c>
    </row>
    <row r="161" s="13" customFormat="1">
      <c r="A161" s="13"/>
      <c r="B161" s="231"/>
      <c r="C161" s="232"/>
      <c r="D161" s="216" t="s">
        <v>130</v>
      </c>
      <c r="E161" s="241" t="s">
        <v>19</v>
      </c>
      <c r="F161" s="233" t="s">
        <v>287</v>
      </c>
      <c r="G161" s="232"/>
      <c r="H161" s="234">
        <v>26.399999999999999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130</v>
      </c>
      <c r="AU161" s="240" t="s">
        <v>80</v>
      </c>
      <c r="AV161" s="13" t="s">
        <v>80</v>
      </c>
      <c r="AW161" s="13" t="s">
        <v>32</v>
      </c>
      <c r="AX161" s="13" t="s">
        <v>78</v>
      </c>
      <c r="AY161" s="240" t="s">
        <v>113</v>
      </c>
    </row>
    <row r="162" s="2" customFormat="1" ht="14.4" customHeight="1">
      <c r="A162" s="37"/>
      <c r="B162" s="38"/>
      <c r="C162" s="203" t="s">
        <v>288</v>
      </c>
      <c r="D162" s="203" t="s">
        <v>116</v>
      </c>
      <c r="E162" s="204" t="s">
        <v>289</v>
      </c>
      <c r="F162" s="205" t="s">
        <v>290</v>
      </c>
      <c r="G162" s="206" t="s">
        <v>194</v>
      </c>
      <c r="H162" s="207">
        <v>5.2800000000000002</v>
      </c>
      <c r="I162" s="208"/>
      <c r="J162" s="209">
        <f>ROUND(I162*H162,2)</f>
        <v>0</v>
      </c>
      <c r="K162" s="205" t="s">
        <v>120</v>
      </c>
      <c r="L162" s="43"/>
      <c r="M162" s="210" t="s">
        <v>19</v>
      </c>
      <c r="N162" s="211" t="s">
        <v>41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221</v>
      </c>
      <c r="AT162" s="214" t="s">
        <v>116</v>
      </c>
      <c r="AU162" s="214" t="s">
        <v>80</v>
      </c>
      <c r="AY162" s="16" t="s">
        <v>113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78</v>
      </c>
      <c r="BK162" s="215">
        <f>ROUND(I162*H162,2)</f>
        <v>0</v>
      </c>
      <c r="BL162" s="16" t="s">
        <v>221</v>
      </c>
      <c r="BM162" s="214" t="s">
        <v>291</v>
      </c>
    </row>
    <row r="163" s="2" customFormat="1">
      <c r="A163" s="37"/>
      <c r="B163" s="38"/>
      <c r="C163" s="39"/>
      <c r="D163" s="216" t="s">
        <v>123</v>
      </c>
      <c r="E163" s="39"/>
      <c r="F163" s="217" t="s">
        <v>292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80</v>
      </c>
    </row>
    <row r="164" s="2" customFormat="1" ht="14.4" customHeight="1">
      <c r="A164" s="37"/>
      <c r="B164" s="38"/>
      <c r="C164" s="203" t="s">
        <v>128</v>
      </c>
      <c r="D164" s="203" t="s">
        <v>116</v>
      </c>
      <c r="E164" s="204" t="s">
        <v>293</v>
      </c>
      <c r="F164" s="205" t="s">
        <v>294</v>
      </c>
      <c r="G164" s="206" t="s">
        <v>194</v>
      </c>
      <c r="H164" s="207">
        <v>5.774</v>
      </c>
      <c r="I164" s="208"/>
      <c r="J164" s="209">
        <f>ROUND(I164*H164,2)</f>
        <v>0</v>
      </c>
      <c r="K164" s="205" t="s">
        <v>120</v>
      </c>
      <c r="L164" s="43"/>
      <c r="M164" s="210" t="s">
        <v>19</v>
      </c>
      <c r="N164" s="211" t="s">
        <v>41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221</v>
      </c>
      <c r="AT164" s="214" t="s">
        <v>116</v>
      </c>
      <c r="AU164" s="214" t="s">
        <v>80</v>
      </c>
      <c r="AY164" s="16" t="s">
        <v>113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78</v>
      </c>
      <c r="BK164" s="215">
        <f>ROUND(I164*H164,2)</f>
        <v>0</v>
      </c>
      <c r="BL164" s="16" t="s">
        <v>221</v>
      </c>
      <c r="BM164" s="214" t="s">
        <v>295</v>
      </c>
    </row>
    <row r="165" s="2" customFormat="1">
      <c r="A165" s="37"/>
      <c r="B165" s="38"/>
      <c r="C165" s="39"/>
      <c r="D165" s="216" t="s">
        <v>123</v>
      </c>
      <c r="E165" s="39"/>
      <c r="F165" s="217" t="s">
        <v>296</v>
      </c>
      <c r="G165" s="39"/>
      <c r="H165" s="39"/>
      <c r="I165" s="218"/>
      <c r="J165" s="39"/>
      <c r="K165" s="39"/>
      <c r="L165" s="43"/>
      <c r="M165" s="243"/>
      <c r="N165" s="244"/>
      <c r="O165" s="245"/>
      <c r="P165" s="245"/>
      <c r="Q165" s="245"/>
      <c r="R165" s="245"/>
      <c r="S165" s="245"/>
      <c r="T165" s="246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80</v>
      </c>
    </row>
    <row r="166" s="2" customFormat="1" ht="6.96" customHeight="1">
      <c r="A166" s="37"/>
      <c r="B166" s="58"/>
      <c r="C166" s="59"/>
      <c r="D166" s="59"/>
      <c r="E166" s="59"/>
      <c r="F166" s="59"/>
      <c r="G166" s="59"/>
      <c r="H166" s="59"/>
      <c r="I166" s="59"/>
      <c r="J166" s="59"/>
      <c r="K166" s="59"/>
      <c r="L166" s="43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sheetProtection sheet="1" autoFilter="0" formatColumns="0" formatRows="0" objects="1" scenarios="1" spinCount="100000" saltValue="xy514ph7uDJbJmwPdhukH3JVWfO86X9rLA7c6Tkdi+OaV5arGXP8zpqN+Hb2EcyWm8Kfr5Lu14j56e+vLidbNA==" hashValue="Kvdh+nXIsNb8ecTxr5R/idbSZjUaVjMyTdyLUkwjNvggXjBBiLMEnIvJOXdlmkeTWXqeHstEJsJBueUQ2NKl7g==" algorithmName="SHA-512" password="C7B2"/>
  <autoFilter ref="C84:K16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80</v>
      </c>
    </row>
    <row r="4" s="1" customFormat="1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Zřízení závorového systému na parkovací ploše Starý Dvůr, Chomutov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297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30. 6. 2021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28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28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33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87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34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36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38</v>
      </c>
      <c r="G32" s="37"/>
      <c r="H32" s="37"/>
      <c r="I32" s="144" t="s">
        <v>37</v>
      </c>
      <c r="J32" s="144" t="s">
        <v>39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40</v>
      </c>
      <c r="E33" s="131" t="s">
        <v>41</v>
      </c>
      <c r="F33" s="146">
        <f>ROUND((SUM(BE84:BE136)),  2)</f>
        <v>0</v>
      </c>
      <c r="G33" s="37"/>
      <c r="H33" s="37"/>
      <c r="I33" s="147">
        <v>0.20999999999999999</v>
      </c>
      <c r="J33" s="146">
        <f>ROUND(((SUM(BE84:BE136))*I33),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42</v>
      </c>
      <c r="F34" s="146">
        <f>ROUND((SUM(BF84:BF136)),  2)</f>
        <v>0</v>
      </c>
      <c r="G34" s="37"/>
      <c r="H34" s="37"/>
      <c r="I34" s="147">
        <v>0.14999999999999999</v>
      </c>
      <c r="J34" s="146">
        <f>ROUND(((SUM(BF84:BF136))*I34),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43</v>
      </c>
      <c r="F35" s="146">
        <f>ROUND((SUM(BG84:BG136)),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44</v>
      </c>
      <c r="F36" s="146">
        <f>ROUND((SUM(BH84:BH136)),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45</v>
      </c>
      <c r="F37" s="146">
        <f>ROUND((SUM(BI84:BI136)),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Zřízení závorového systému na parkovací ploše Starý Dvůr, Chomutov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21026-22 - elektro optické připojení do knihovny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Chomutov</v>
      </c>
      <c r="G52" s="39"/>
      <c r="H52" s="39"/>
      <c r="I52" s="31" t="s">
        <v>23</v>
      </c>
      <c r="J52" s="71" t="str">
        <f>IF(J12="","",J12)</f>
        <v>30. 6. 2021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Ing. Ivan Menhard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89</v>
      </c>
      <c r="D57" s="161"/>
      <c r="E57" s="161"/>
      <c r="F57" s="161"/>
      <c r="G57" s="161"/>
      <c r="H57" s="161"/>
      <c r="I57" s="161"/>
      <c r="J57" s="162" t="s">
        <v>90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68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91</v>
      </c>
    </row>
    <row r="60" s="9" customFormat="1" ht="24.96" customHeight="1">
      <c r="A60" s="9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95</v>
      </c>
      <c r="E61" s="167"/>
      <c r="F61" s="167"/>
      <c r="G61" s="167"/>
      <c r="H61" s="167"/>
      <c r="I61" s="167"/>
      <c r="J61" s="168">
        <f>J86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J87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298</v>
      </c>
      <c r="E63" s="173"/>
      <c r="F63" s="173"/>
      <c r="G63" s="173"/>
      <c r="H63" s="173"/>
      <c r="I63" s="173"/>
      <c r="J63" s="174">
        <f>J88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97</v>
      </c>
      <c r="E64" s="173"/>
      <c r="F64" s="173"/>
      <c r="G64" s="173"/>
      <c r="H64" s="173"/>
      <c r="I64" s="173"/>
      <c r="J64" s="174">
        <f>J105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98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Zřízení závorového systému na parkovací ploše Starý Dvůr, Chomutov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85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21026-22 - elektro optické připojení do knihovny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Chomutov</v>
      </c>
      <c r="G78" s="39"/>
      <c r="H78" s="39"/>
      <c r="I78" s="31" t="s">
        <v>23</v>
      </c>
      <c r="J78" s="71" t="str">
        <f>IF(J12="","",J12)</f>
        <v>30. 6. 2021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 xml:space="preserve"> </v>
      </c>
      <c r="G80" s="39"/>
      <c r="H80" s="39"/>
      <c r="I80" s="31" t="s">
        <v>31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29</v>
      </c>
      <c r="D81" s="39"/>
      <c r="E81" s="39"/>
      <c r="F81" s="26" t="str">
        <f>IF(E18="","",E18)</f>
        <v>Vyplň údaj</v>
      </c>
      <c r="G81" s="39"/>
      <c r="H81" s="39"/>
      <c r="I81" s="31" t="s">
        <v>33</v>
      </c>
      <c r="J81" s="35" t="str">
        <f>E24</f>
        <v>Ing. Ivan Menhard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99</v>
      </c>
      <c r="D83" s="179" t="s">
        <v>55</v>
      </c>
      <c r="E83" s="179" t="s">
        <v>51</v>
      </c>
      <c r="F83" s="179" t="s">
        <v>52</v>
      </c>
      <c r="G83" s="179" t="s">
        <v>100</v>
      </c>
      <c r="H83" s="179" t="s">
        <v>101</v>
      </c>
      <c r="I83" s="179" t="s">
        <v>102</v>
      </c>
      <c r="J83" s="179" t="s">
        <v>90</v>
      </c>
      <c r="K83" s="180" t="s">
        <v>103</v>
      </c>
      <c r="L83" s="181"/>
      <c r="M83" s="91" t="s">
        <v>19</v>
      </c>
      <c r="N83" s="92" t="s">
        <v>40</v>
      </c>
      <c r="O83" s="92" t="s">
        <v>104</v>
      </c>
      <c r="P83" s="92" t="s">
        <v>105</v>
      </c>
      <c r="Q83" s="92" t="s">
        <v>106</v>
      </c>
      <c r="R83" s="92" t="s">
        <v>107</v>
      </c>
      <c r="S83" s="92" t="s">
        <v>108</v>
      </c>
      <c r="T83" s="93" t="s">
        <v>109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110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P85+P86</f>
        <v>0</v>
      </c>
      <c r="Q84" s="95"/>
      <c r="R84" s="184">
        <f>R85+R86</f>
        <v>5.4096440000000001</v>
      </c>
      <c r="S84" s="95"/>
      <c r="T84" s="185">
        <f>T85+T86</f>
        <v>12.039999999999999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69</v>
      </c>
      <c r="AU84" s="16" t="s">
        <v>91</v>
      </c>
      <c r="BK84" s="186">
        <f>BK85+BK86</f>
        <v>0</v>
      </c>
    </row>
    <row r="85" s="12" customFormat="1" ht="25.92" customHeight="1">
      <c r="A85" s="12"/>
      <c r="B85" s="187"/>
      <c r="C85" s="188"/>
      <c r="D85" s="189" t="s">
        <v>69</v>
      </c>
      <c r="E85" s="190" t="s">
        <v>111</v>
      </c>
      <c r="F85" s="190" t="s">
        <v>112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v>0</v>
      </c>
      <c r="Q85" s="195"/>
      <c r="R85" s="196">
        <v>0</v>
      </c>
      <c r="S85" s="195"/>
      <c r="T85" s="197"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80</v>
      </c>
      <c r="AT85" s="199" t="s">
        <v>69</v>
      </c>
      <c r="AU85" s="199" t="s">
        <v>70</v>
      </c>
      <c r="AY85" s="198" t="s">
        <v>113</v>
      </c>
      <c r="BK85" s="200">
        <v>0</v>
      </c>
    </row>
    <row r="86" s="12" customFormat="1" ht="25.92" customHeight="1">
      <c r="A86" s="12"/>
      <c r="B86" s="187"/>
      <c r="C86" s="188"/>
      <c r="D86" s="189" t="s">
        <v>69</v>
      </c>
      <c r="E86" s="190" t="s">
        <v>125</v>
      </c>
      <c r="F86" s="190" t="s">
        <v>212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P87+P88+P105</f>
        <v>0</v>
      </c>
      <c r="Q86" s="195"/>
      <c r="R86" s="196">
        <f>R87+R88+R105</f>
        <v>5.4096440000000001</v>
      </c>
      <c r="S86" s="195"/>
      <c r="T86" s="197">
        <f>T87+T88+T105</f>
        <v>12.039999999999999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132</v>
      </c>
      <c r="AT86" s="199" t="s">
        <v>69</v>
      </c>
      <c r="AU86" s="199" t="s">
        <v>70</v>
      </c>
      <c r="AY86" s="198" t="s">
        <v>113</v>
      </c>
      <c r="BK86" s="200">
        <f>BK87+BK88+BK105</f>
        <v>0</v>
      </c>
    </row>
    <row r="87" s="12" customFormat="1" ht="22.8" customHeight="1">
      <c r="A87" s="12"/>
      <c r="B87" s="187"/>
      <c r="C87" s="188"/>
      <c r="D87" s="189" t="s">
        <v>69</v>
      </c>
      <c r="E87" s="201" t="s">
        <v>213</v>
      </c>
      <c r="F87" s="201" t="s">
        <v>214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v>0</v>
      </c>
      <c r="Q87" s="195"/>
      <c r="R87" s="196">
        <v>0</v>
      </c>
      <c r="S87" s="195"/>
      <c r="T87" s="197"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132</v>
      </c>
      <c r="AT87" s="199" t="s">
        <v>69</v>
      </c>
      <c r="AU87" s="199" t="s">
        <v>78</v>
      </c>
      <c r="AY87" s="198" t="s">
        <v>113</v>
      </c>
      <c r="BK87" s="200">
        <v>0</v>
      </c>
    </row>
    <row r="88" s="12" customFormat="1" ht="22.8" customHeight="1">
      <c r="A88" s="12"/>
      <c r="B88" s="187"/>
      <c r="C88" s="188"/>
      <c r="D88" s="189" t="s">
        <v>69</v>
      </c>
      <c r="E88" s="201" t="s">
        <v>299</v>
      </c>
      <c r="F88" s="201" t="s">
        <v>300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SUM(P89:P104)</f>
        <v>0</v>
      </c>
      <c r="Q88" s="195"/>
      <c r="R88" s="196">
        <f>SUM(R89:R104)</f>
        <v>0.0077999999999999996</v>
      </c>
      <c r="S88" s="195"/>
      <c r="T88" s="197">
        <f>SUM(T89:T104)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8" t="s">
        <v>132</v>
      </c>
      <c r="AT88" s="199" t="s">
        <v>69</v>
      </c>
      <c r="AU88" s="199" t="s">
        <v>78</v>
      </c>
      <c r="AY88" s="198" t="s">
        <v>113</v>
      </c>
      <c r="BK88" s="200">
        <f>SUM(BK89:BK104)</f>
        <v>0</v>
      </c>
    </row>
    <row r="89" s="2" customFormat="1" ht="14.4" customHeight="1">
      <c r="A89" s="37"/>
      <c r="B89" s="38"/>
      <c r="C89" s="203" t="s">
        <v>78</v>
      </c>
      <c r="D89" s="203" t="s">
        <v>116</v>
      </c>
      <c r="E89" s="204" t="s">
        <v>301</v>
      </c>
      <c r="F89" s="205" t="s">
        <v>302</v>
      </c>
      <c r="G89" s="206" t="s">
        <v>119</v>
      </c>
      <c r="H89" s="207">
        <v>200</v>
      </c>
      <c r="I89" s="208"/>
      <c r="J89" s="209">
        <f>ROUND(I89*H89,2)</f>
        <v>0</v>
      </c>
      <c r="K89" s="205" t="s">
        <v>120</v>
      </c>
      <c r="L89" s="43"/>
      <c r="M89" s="210" t="s">
        <v>19</v>
      </c>
      <c r="N89" s="211" t="s">
        <v>41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221</v>
      </c>
      <c r="AT89" s="214" t="s">
        <v>116</v>
      </c>
      <c r="AU89" s="214" t="s">
        <v>80</v>
      </c>
      <c r="AY89" s="16" t="s">
        <v>113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78</v>
      </c>
      <c r="BK89" s="215">
        <f>ROUND(I89*H89,2)</f>
        <v>0</v>
      </c>
      <c r="BL89" s="16" t="s">
        <v>221</v>
      </c>
      <c r="BM89" s="214" t="s">
        <v>303</v>
      </c>
    </row>
    <row r="90" s="2" customFormat="1">
      <c r="A90" s="37"/>
      <c r="B90" s="38"/>
      <c r="C90" s="39"/>
      <c r="D90" s="216" t="s">
        <v>123</v>
      </c>
      <c r="E90" s="39"/>
      <c r="F90" s="217" t="s">
        <v>304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123</v>
      </c>
      <c r="AU90" s="16" t="s">
        <v>80</v>
      </c>
    </row>
    <row r="91" s="2" customFormat="1" ht="14.4" customHeight="1">
      <c r="A91" s="37"/>
      <c r="B91" s="38"/>
      <c r="C91" s="221" t="s">
        <v>80</v>
      </c>
      <c r="D91" s="221" t="s">
        <v>125</v>
      </c>
      <c r="E91" s="222" t="s">
        <v>305</v>
      </c>
      <c r="F91" s="223" t="s">
        <v>306</v>
      </c>
      <c r="G91" s="224" t="s">
        <v>119</v>
      </c>
      <c r="H91" s="225">
        <v>210</v>
      </c>
      <c r="I91" s="226"/>
      <c r="J91" s="227">
        <f>ROUND(I91*H91,2)</f>
        <v>0</v>
      </c>
      <c r="K91" s="223" t="s">
        <v>151</v>
      </c>
      <c r="L91" s="228"/>
      <c r="M91" s="229" t="s">
        <v>19</v>
      </c>
      <c r="N91" s="230" t="s">
        <v>41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128</v>
      </c>
      <c r="AT91" s="214" t="s">
        <v>125</v>
      </c>
      <c r="AU91" s="214" t="s">
        <v>80</v>
      </c>
      <c r="AY91" s="16" t="s">
        <v>113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78</v>
      </c>
      <c r="BK91" s="215">
        <f>ROUND(I91*H91,2)</f>
        <v>0</v>
      </c>
      <c r="BL91" s="16" t="s">
        <v>121</v>
      </c>
      <c r="BM91" s="214" t="s">
        <v>307</v>
      </c>
    </row>
    <row r="92" s="2" customFormat="1">
      <c r="A92" s="37"/>
      <c r="B92" s="38"/>
      <c r="C92" s="39"/>
      <c r="D92" s="216" t="s">
        <v>123</v>
      </c>
      <c r="E92" s="39"/>
      <c r="F92" s="217" t="s">
        <v>306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123</v>
      </c>
      <c r="AU92" s="16" t="s">
        <v>80</v>
      </c>
    </row>
    <row r="93" s="13" customFormat="1">
      <c r="A93" s="13"/>
      <c r="B93" s="231"/>
      <c r="C93" s="232"/>
      <c r="D93" s="216" t="s">
        <v>130</v>
      </c>
      <c r="E93" s="232"/>
      <c r="F93" s="233" t="s">
        <v>308</v>
      </c>
      <c r="G93" s="232"/>
      <c r="H93" s="234">
        <v>210</v>
      </c>
      <c r="I93" s="235"/>
      <c r="J93" s="232"/>
      <c r="K93" s="232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130</v>
      </c>
      <c r="AU93" s="240" t="s">
        <v>80</v>
      </c>
      <c r="AV93" s="13" t="s">
        <v>80</v>
      </c>
      <c r="AW93" s="13" t="s">
        <v>4</v>
      </c>
      <c r="AX93" s="13" t="s">
        <v>78</v>
      </c>
      <c r="AY93" s="240" t="s">
        <v>113</v>
      </c>
    </row>
    <row r="94" s="2" customFormat="1" ht="14.4" customHeight="1">
      <c r="A94" s="37"/>
      <c r="B94" s="38"/>
      <c r="C94" s="203" t="s">
        <v>132</v>
      </c>
      <c r="D94" s="203" t="s">
        <v>116</v>
      </c>
      <c r="E94" s="204" t="s">
        <v>309</v>
      </c>
      <c r="F94" s="205" t="s">
        <v>310</v>
      </c>
      <c r="G94" s="206" t="s">
        <v>119</v>
      </c>
      <c r="H94" s="207">
        <v>200</v>
      </c>
      <c r="I94" s="208"/>
      <c r="J94" s="209">
        <f>ROUND(I94*H94,2)</f>
        <v>0</v>
      </c>
      <c r="K94" s="205" t="s">
        <v>120</v>
      </c>
      <c r="L94" s="43"/>
      <c r="M94" s="210" t="s">
        <v>19</v>
      </c>
      <c r="N94" s="211" t="s">
        <v>41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221</v>
      </c>
      <c r="AT94" s="214" t="s">
        <v>116</v>
      </c>
      <c r="AU94" s="214" t="s">
        <v>80</v>
      </c>
      <c r="AY94" s="16" t="s">
        <v>113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78</v>
      </c>
      <c r="BK94" s="215">
        <f>ROUND(I94*H94,2)</f>
        <v>0</v>
      </c>
      <c r="BL94" s="16" t="s">
        <v>221</v>
      </c>
      <c r="BM94" s="214" t="s">
        <v>311</v>
      </c>
    </row>
    <row r="95" s="2" customFormat="1">
      <c r="A95" s="37"/>
      <c r="B95" s="38"/>
      <c r="C95" s="39"/>
      <c r="D95" s="216" t="s">
        <v>123</v>
      </c>
      <c r="E95" s="39"/>
      <c r="F95" s="217" t="s">
        <v>312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123</v>
      </c>
      <c r="AU95" s="16" t="s">
        <v>80</v>
      </c>
    </row>
    <row r="96" s="2" customFormat="1" ht="14.4" customHeight="1">
      <c r="A96" s="37"/>
      <c r="B96" s="38"/>
      <c r="C96" s="221" t="s">
        <v>138</v>
      </c>
      <c r="D96" s="221" t="s">
        <v>125</v>
      </c>
      <c r="E96" s="222" t="s">
        <v>313</v>
      </c>
      <c r="F96" s="223" t="s">
        <v>314</v>
      </c>
      <c r="G96" s="224" t="s">
        <v>119</v>
      </c>
      <c r="H96" s="225">
        <v>220</v>
      </c>
      <c r="I96" s="226"/>
      <c r="J96" s="227">
        <f>ROUND(I96*H96,2)</f>
        <v>0</v>
      </c>
      <c r="K96" s="223" t="s">
        <v>19</v>
      </c>
      <c r="L96" s="228"/>
      <c r="M96" s="229" t="s">
        <v>19</v>
      </c>
      <c r="N96" s="230" t="s">
        <v>41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315</v>
      </c>
      <c r="AT96" s="214" t="s">
        <v>125</v>
      </c>
      <c r="AU96" s="214" t="s">
        <v>80</v>
      </c>
      <c r="AY96" s="16" t="s">
        <v>113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78</v>
      </c>
      <c r="BK96" s="215">
        <f>ROUND(I96*H96,2)</f>
        <v>0</v>
      </c>
      <c r="BL96" s="16" t="s">
        <v>221</v>
      </c>
      <c r="BM96" s="214" t="s">
        <v>316</v>
      </c>
    </row>
    <row r="97" s="2" customFormat="1">
      <c r="A97" s="37"/>
      <c r="B97" s="38"/>
      <c r="C97" s="39"/>
      <c r="D97" s="216" t="s">
        <v>123</v>
      </c>
      <c r="E97" s="39"/>
      <c r="F97" s="217" t="s">
        <v>314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80</v>
      </c>
    </row>
    <row r="98" s="13" customFormat="1">
      <c r="A98" s="13"/>
      <c r="B98" s="231"/>
      <c r="C98" s="232"/>
      <c r="D98" s="216" t="s">
        <v>130</v>
      </c>
      <c r="E98" s="232"/>
      <c r="F98" s="233" t="s">
        <v>317</v>
      </c>
      <c r="G98" s="232"/>
      <c r="H98" s="234">
        <v>220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130</v>
      </c>
      <c r="AU98" s="240" t="s">
        <v>80</v>
      </c>
      <c r="AV98" s="13" t="s">
        <v>80</v>
      </c>
      <c r="AW98" s="13" t="s">
        <v>4</v>
      </c>
      <c r="AX98" s="13" t="s">
        <v>78</v>
      </c>
      <c r="AY98" s="240" t="s">
        <v>113</v>
      </c>
    </row>
    <row r="99" s="2" customFormat="1" ht="14.4" customHeight="1">
      <c r="A99" s="37"/>
      <c r="B99" s="38"/>
      <c r="C99" s="203" t="s">
        <v>143</v>
      </c>
      <c r="D99" s="203" t="s">
        <v>116</v>
      </c>
      <c r="E99" s="204" t="s">
        <v>318</v>
      </c>
      <c r="F99" s="205" t="s">
        <v>319</v>
      </c>
      <c r="G99" s="206" t="s">
        <v>135</v>
      </c>
      <c r="H99" s="207">
        <v>2</v>
      </c>
      <c r="I99" s="208"/>
      <c r="J99" s="209">
        <f>ROUND(I99*H99,2)</f>
        <v>0</v>
      </c>
      <c r="K99" s="205" t="s">
        <v>120</v>
      </c>
      <c r="L99" s="43"/>
      <c r="M99" s="210" t="s">
        <v>19</v>
      </c>
      <c r="N99" s="211" t="s">
        <v>41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221</v>
      </c>
      <c r="AT99" s="214" t="s">
        <v>116</v>
      </c>
      <c r="AU99" s="214" t="s">
        <v>80</v>
      </c>
      <c r="AY99" s="16" t="s">
        <v>113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78</v>
      </c>
      <c r="BK99" s="215">
        <f>ROUND(I99*H99,2)</f>
        <v>0</v>
      </c>
      <c r="BL99" s="16" t="s">
        <v>221</v>
      </c>
      <c r="BM99" s="214" t="s">
        <v>320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321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80</v>
      </c>
    </row>
    <row r="101" s="2" customFormat="1" ht="14.4" customHeight="1">
      <c r="A101" s="37"/>
      <c r="B101" s="38"/>
      <c r="C101" s="203" t="s">
        <v>148</v>
      </c>
      <c r="D101" s="203" t="s">
        <v>116</v>
      </c>
      <c r="E101" s="204" t="s">
        <v>322</v>
      </c>
      <c r="F101" s="205" t="s">
        <v>323</v>
      </c>
      <c r="G101" s="206" t="s">
        <v>119</v>
      </c>
      <c r="H101" s="207">
        <v>60</v>
      </c>
      <c r="I101" s="208"/>
      <c r="J101" s="209">
        <f>ROUND(I101*H101,2)</f>
        <v>0</v>
      </c>
      <c r="K101" s="205" t="s">
        <v>120</v>
      </c>
      <c r="L101" s="43"/>
      <c r="M101" s="210" t="s">
        <v>19</v>
      </c>
      <c r="N101" s="211" t="s">
        <v>41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221</v>
      </c>
      <c r="AT101" s="214" t="s">
        <v>116</v>
      </c>
      <c r="AU101" s="214" t="s">
        <v>80</v>
      </c>
      <c r="AY101" s="16" t="s">
        <v>113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78</v>
      </c>
      <c r="BK101" s="215">
        <f>ROUND(I101*H101,2)</f>
        <v>0</v>
      </c>
      <c r="BL101" s="16" t="s">
        <v>221</v>
      </c>
      <c r="BM101" s="214" t="s">
        <v>324</v>
      </c>
    </row>
    <row r="102" s="2" customFormat="1">
      <c r="A102" s="37"/>
      <c r="B102" s="38"/>
      <c r="C102" s="39"/>
      <c r="D102" s="216" t="s">
        <v>123</v>
      </c>
      <c r="E102" s="39"/>
      <c r="F102" s="217" t="s">
        <v>325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80</v>
      </c>
    </row>
    <row r="103" s="2" customFormat="1" ht="14.4" customHeight="1">
      <c r="A103" s="37"/>
      <c r="B103" s="38"/>
      <c r="C103" s="221" t="s">
        <v>153</v>
      </c>
      <c r="D103" s="221" t="s">
        <v>125</v>
      </c>
      <c r="E103" s="222" t="s">
        <v>326</v>
      </c>
      <c r="F103" s="223" t="s">
        <v>327</v>
      </c>
      <c r="G103" s="224" t="s">
        <v>119</v>
      </c>
      <c r="H103" s="225">
        <v>60</v>
      </c>
      <c r="I103" s="226"/>
      <c r="J103" s="227">
        <f>ROUND(I103*H103,2)</f>
        <v>0</v>
      </c>
      <c r="K103" s="223" t="s">
        <v>120</v>
      </c>
      <c r="L103" s="228"/>
      <c r="M103" s="229" t="s">
        <v>19</v>
      </c>
      <c r="N103" s="230" t="s">
        <v>41</v>
      </c>
      <c r="O103" s="83"/>
      <c r="P103" s="212">
        <f>O103*H103</f>
        <v>0</v>
      </c>
      <c r="Q103" s="212">
        <v>0.00012999999999999999</v>
      </c>
      <c r="R103" s="212">
        <f>Q103*H103</f>
        <v>0.0077999999999999996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174</v>
      </c>
      <c r="AT103" s="214" t="s">
        <v>125</v>
      </c>
      <c r="AU103" s="214" t="s">
        <v>80</v>
      </c>
      <c r="AY103" s="16" t="s">
        <v>113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78</v>
      </c>
      <c r="BK103" s="215">
        <f>ROUND(I103*H103,2)</f>
        <v>0</v>
      </c>
      <c r="BL103" s="16" t="s">
        <v>174</v>
      </c>
      <c r="BM103" s="214" t="s">
        <v>328</v>
      </c>
    </row>
    <row r="104" s="2" customFormat="1">
      <c r="A104" s="37"/>
      <c r="B104" s="38"/>
      <c r="C104" s="39"/>
      <c r="D104" s="216" t="s">
        <v>123</v>
      </c>
      <c r="E104" s="39"/>
      <c r="F104" s="217" t="s">
        <v>327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80</v>
      </c>
    </row>
    <row r="105" s="12" customFormat="1" ht="22.8" customHeight="1">
      <c r="A105" s="12"/>
      <c r="B105" s="187"/>
      <c r="C105" s="188"/>
      <c r="D105" s="189" t="s">
        <v>69</v>
      </c>
      <c r="E105" s="201" t="s">
        <v>215</v>
      </c>
      <c r="F105" s="201" t="s">
        <v>216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SUM(P106:P136)</f>
        <v>0</v>
      </c>
      <c r="Q105" s="195"/>
      <c r="R105" s="196">
        <f>SUM(R106:R136)</f>
        <v>5.4018440000000005</v>
      </c>
      <c r="S105" s="195"/>
      <c r="T105" s="197">
        <f>SUM(T106:T136)</f>
        <v>12.039999999999999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8" t="s">
        <v>132</v>
      </c>
      <c r="AT105" s="199" t="s">
        <v>69</v>
      </c>
      <c r="AU105" s="199" t="s">
        <v>78</v>
      </c>
      <c r="AY105" s="198" t="s">
        <v>113</v>
      </c>
      <c r="BK105" s="200">
        <f>SUM(BK106:BK136)</f>
        <v>0</v>
      </c>
    </row>
    <row r="106" s="2" customFormat="1" ht="14.4" customHeight="1">
      <c r="A106" s="37"/>
      <c r="B106" s="38"/>
      <c r="C106" s="203" t="s">
        <v>158</v>
      </c>
      <c r="D106" s="203" t="s">
        <v>116</v>
      </c>
      <c r="E106" s="204" t="s">
        <v>218</v>
      </c>
      <c r="F106" s="205" t="s">
        <v>219</v>
      </c>
      <c r="G106" s="206" t="s">
        <v>220</v>
      </c>
      <c r="H106" s="207">
        <v>0.080000000000000002</v>
      </c>
      <c r="I106" s="208"/>
      <c r="J106" s="209">
        <f>ROUND(I106*H106,2)</f>
        <v>0</v>
      </c>
      <c r="K106" s="205" t="s">
        <v>120</v>
      </c>
      <c r="L106" s="43"/>
      <c r="M106" s="210" t="s">
        <v>19</v>
      </c>
      <c r="N106" s="211" t="s">
        <v>41</v>
      </c>
      <c r="O106" s="83"/>
      <c r="P106" s="212">
        <f>O106*H106</f>
        <v>0</v>
      </c>
      <c r="Q106" s="212">
        <v>0.0044000000000000003</v>
      </c>
      <c r="R106" s="212">
        <f>Q106*H106</f>
        <v>0.00035200000000000005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221</v>
      </c>
      <c r="AT106" s="214" t="s">
        <v>116</v>
      </c>
      <c r="AU106" s="214" t="s">
        <v>80</v>
      </c>
      <c r="AY106" s="16" t="s">
        <v>113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78</v>
      </c>
      <c r="BK106" s="215">
        <f>ROUND(I106*H106,2)</f>
        <v>0</v>
      </c>
      <c r="BL106" s="16" t="s">
        <v>221</v>
      </c>
      <c r="BM106" s="214" t="s">
        <v>222</v>
      </c>
    </row>
    <row r="107" s="2" customFormat="1">
      <c r="A107" s="37"/>
      <c r="B107" s="38"/>
      <c r="C107" s="39"/>
      <c r="D107" s="216" t="s">
        <v>123</v>
      </c>
      <c r="E107" s="39"/>
      <c r="F107" s="217" t="s">
        <v>223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123</v>
      </c>
      <c r="AU107" s="16" t="s">
        <v>80</v>
      </c>
    </row>
    <row r="108" s="2" customFormat="1" ht="14.4" customHeight="1">
      <c r="A108" s="37"/>
      <c r="B108" s="38"/>
      <c r="C108" s="203" t="s">
        <v>166</v>
      </c>
      <c r="D108" s="203" t="s">
        <v>116</v>
      </c>
      <c r="E108" s="204" t="s">
        <v>225</v>
      </c>
      <c r="F108" s="205" t="s">
        <v>226</v>
      </c>
      <c r="G108" s="206" t="s">
        <v>220</v>
      </c>
      <c r="H108" s="207">
        <v>0.080000000000000002</v>
      </c>
      <c r="I108" s="208"/>
      <c r="J108" s="209">
        <f>ROUND(I108*H108,2)</f>
        <v>0</v>
      </c>
      <c r="K108" s="205" t="s">
        <v>120</v>
      </c>
      <c r="L108" s="43"/>
      <c r="M108" s="210" t="s">
        <v>19</v>
      </c>
      <c r="N108" s="211" t="s">
        <v>41</v>
      </c>
      <c r="O108" s="83"/>
      <c r="P108" s="212">
        <f>O108*H108</f>
        <v>0</v>
      </c>
      <c r="Q108" s="212">
        <v>0.0099000000000000008</v>
      </c>
      <c r="R108" s="212">
        <f>Q108*H108</f>
        <v>0.00079200000000000006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221</v>
      </c>
      <c r="AT108" s="214" t="s">
        <v>116</v>
      </c>
      <c r="AU108" s="214" t="s">
        <v>80</v>
      </c>
      <c r="AY108" s="16" t="s">
        <v>113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78</v>
      </c>
      <c r="BK108" s="215">
        <f>ROUND(I108*H108,2)</f>
        <v>0</v>
      </c>
      <c r="BL108" s="16" t="s">
        <v>221</v>
      </c>
      <c r="BM108" s="214" t="s">
        <v>227</v>
      </c>
    </row>
    <row r="109" s="2" customFormat="1">
      <c r="A109" s="37"/>
      <c r="B109" s="38"/>
      <c r="C109" s="39"/>
      <c r="D109" s="216" t="s">
        <v>123</v>
      </c>
      <c r="E109" s="39"/>
      <c r="F109" s="217" t="s">
        <v>228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123</v>
      </c>
      <c r="AU109" s="16" t="s">
        <v>80</v>
      </c>
    </row>
    <row r="110" s="2" customFormat="1" ht="14.4" customHeight="1">
      <c r="A110" s="37"/>
      <c r="B110" s="38"/>
      <c r="C110" s="203" t="s">
        <v>171</v>
      </c>
      <c r="D110" s="203" t="s">
        <v>116</v>
      </c>
      <c r="E110" s="204" t="s">
        <v>230</v>
      </c>
      <c r="F110" s="205" t="s">
        <v>231</v>
      </c>
      <c r="G110" s="206" t="s">
        <v>119</v>
      </c>
      <c r="H110" s="207">
        <v>80</v>
      </c>
      <c r="I110" s="208"/>
      <c r="J110" s="209">
        <f>ROUND(I110*H110,2)</f>
        <v>0</v>
      </c>
      <c r="K110" s="205" t="s">
        <v>120</v>
      </c>
      <c r="L110" s="43"/>
      <c r="M110" s="210" t="s">
        <v>19</v>
      </c>
      <c r="N110" s="211" t="s">
        <v>41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221</v>
      </c>
      <c r="AT110" s="214" t="s">
        <v>116</v>
      </c>
      <c r="AU110" s="214" t="s">
        <v>80</v>
      </c>
      <c r="AY110" s="16" t="s">
        <v>113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78</v>
      </c>
      <c r="BK110" s="215">
        <f>ROUND(I110*H110,2)</f>
        <v>0</v>
      </c>
      <c r="BL110" s="16" t="s">
        <v>221</v>
      </c>
      <c r="BM110" s="214" t="s">
        <v>232</v>
      </c>
    </row>
    <row r="111" s="2" customFormat="1">
      <c r="A111" s="37"/>
      <c r="B111" s="38"/>
      <c r="C111" s="39"/>
      <c r="D111" s="216" t="s">
        <v>123</v>
      </c>
      <c r="E111" s="39"/>
      <c r="F111" s="217" t="s">
        <v>233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123</v>
      </c>
      <c r="AU111" s="16" t="s">
        <v>80</v>
      </c>
    </row>
    <row r="112" s="2" customFormat="1" ht="14.4" customHeight="1">
      <c r="A112" s="37"/>
      <c r="B112" s="38"/>
      <c r="C112" s="203" t="s">
        <v>177</v>
      </c>
      <c r="D112" s="203" t="s">
        <v>116</v>
      </c>
      <c r="E112" s="204" t="s">
        <v>234</v>
      </c>
      <c r="F112" s="205" t="s">
        <v>235</v>
      </c>
      <c r="G112" s="206" t="s">
        <v>119</v>
      </c>
      <c r="H112" s="207">
        <v>80</v>
      </c>
      <c r="I112" s="208"/>
      <c r="J112" s="209">
        <f>ROUND(I112*H112,2)</f>
        <v>0</v>
      </c>
      <c r="K112" s="205" t="s">
        <v>120</v>
      </c>
      <c r="L112" s="43"/>
      <c r="M112" s="210" t="s">
        <v>19</v>
      </c>
      <c r="N112" s="211" t="s">
        <v>41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221</v>
      </c>
      <c r="AT112" s="214" t="s">
        <v>116</v>
      </c>
      <c r="AU112" s="214" t="s">
        <v>80</v>
      </c>
      <c r="AY112" s="16" t="s">
        <v>113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78</v>
      </c>
      <c r="BK112" s="215">
        <f>ROUND(I112*H112,2)</f>
        <v>0</v>
      </c>
      <c r="BL112" s="16" t="s">
        <v>221</v>
      </c>
      <c r="BM112" s="214" t="s">
        <v>236</v>
      </c>
    </row>
    <row r="113" s="2" customFormat="1">
      <c r="A113" s="37"/>
      <c r="B113" s="38"/>
      <c r="C113" s="39"/>
      <c r="D113" s="216" t="s">
        <v>123</v>
      </c>
      <c r="E113" s="39"/>
      <c r="F113" s="217" t="s">
        <v>237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123</v>
      </c>
      <c r="AU113" s="16" t="s">
        <v>80</v>
      </c>
    </row>
    <row r="114" s="2" customFormat="1" ht="14.4" customHeight="1">
      <c r="A114" s="37"/>
      <c r="B114" s="38"/>
      <c r="C114" s="203" t="s">
        <v>182</v>
      </c>
      <c r="D114" s="203" t="s">
        <v>116</v>
      </c>
      <c r="E114" s="204" t="s">
        <v>239</v>
      </c>
      <c r="F114" s="205" t="s">
        <v>240</v>
      </c>
      <c r="G114" s="206" t="s">
        <v>119</v>
      </c>
      <c r="H114" s="207">
        <v>80</v>
      </c>
      <c r="I114" s="208"/>
      <c r="J114" s="209">
        <f>ROUND(I114*H114,2)</f>
        <v>0</v>
      </c>
      <c r="K114" s="205" t="s">
        <v>120</v>
      </c>
      <c r="L114" s="43"/>
      <c r="M114" s="210" t="s">
        <v>19</v>
      </c>
      <c r="N114" s="211" t="s">
        <v>41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221</v>
      </c>
      <c r="AT114" s="214" t="s">
        <v>116</v>
      </c>
      <c r="AU114" s="214" t="s">
        <v>80</v>
      </c>
      <c r="AY114" s="16" t="s">
        <v>113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78</v>
      </c>
      <c r="BK114" s="215">
        <f>ROUND(I114*H114,2)</f>
        <v>0</v>
      </c>
      <c r="BL114" s="16" t="s">
        <v>221</v>
      </c>
      <c r="BM114" s="214" t="s">
        <v>241</v>
      </c>
    </row>
    <row r="115" s="2" customFormat="1">
      <c r="A115" s="37"/>
      <c r="B115" s="38"/>
      <c r="C115" s="39"/>
      <c r="D115" s="216" t="s">
        <v>123</v>
      </c>
      <c r="E115" s="39"/>
      <c r="F115" s="217" t="s">
        <v>242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80</v>
      </c>
    </row>
    <row r="116" s="2" customFormat="1" ht="14.4" customHeight="1">
      <c r="A116" s="37"/>
      <c r="B116" s="38"/>
      <c r="C116" s="203" t="s">
        <v>186</v>
      </c>
      <c r="D116" s="203" t="s">
        <v>116</v>
      </c>
      <c r="E116" s="204" t="s">
        <v>244</v>
      </c>
      <c r="F116" s="205" t="s">
        <v>245</v>
      </c>
      <c r="G116" s="206" t="s">
        <v>119</v>
      </c>
      <c r="H116" s="207">
        <v>15</v>
      </c>
      <c r="I116" s="208"/>
      <c r="J116" s="209">
        <f>ROUND(I116*H116,2)</f>
        <v>0</v>
      </c>
      <c r="K116" s="205" t="s">
        <v>120</v>
      </c>
      <c r="L116" s="43"/>
      <c r="M116" s="210" t="s">
        <v>19</v>
      </c>
      <c r="N116" s="211" t="s">
        <v>41</v>
      </c>
      <c r="O116" s="83"/>
      <c r="P116" s="212">
        <f>O116*H116</f>
        <v>0</v>
      </c>
      <c r="Q116" s="212">
        <v>0.13538</v>
      </c>
      <c r="R116" s="212">
        <f>Q116*H116</f>
        <v>2.0306999999999999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221</v>
      </c>
      <c r="AT116" s="214" t="s">
        <v>116</v>
      </c>
      <c r="AU116" s="214" t="s">
        <v>80</v>
      </c>
      <c r="AY116" s="16" t="s">
        <v>113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78</v>
      </c>
      <c r="BK116" s="215">
        <f>ROUND(I116*H116,2)</f>
        <v>0</v>
      </c>
      <c r="BL116" s="16" t="s">
        <v>221</v>
      </c>
      <c r="BM116" s="214" t="s">
        <v>246</v>
      </c>
    </row>
    <row r="117" s="2" customFormat="1">
      <c r="A117" s="37"/>
      <c r="B117" s="38"/>
      <c r="C117" s="39"/>
      <c r="D117" s="216" t="s">
        <v>123</v>
      </c>
      <c r="E117" s="39"/>
      <c r="F117" s="217" t="s">
        <v>247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123</v>
      </c>
      <c r="AU117" s="16" t="s">
        <v>80</v>
      </c>
    </row>
    <row r="118" s="2" customFormat="1" ht="24.15" customHeight="1">
      <c r="A118" s="37"/>
      <c r="B118" s="38"/>
      <c r="C118" s="203" t="s">
        <v>191</v>
      </c>
      <c r="D118" s="203" t="s">
        <v>116</v>
      </c>
      <c r="E118" s="204" t="s">
        <v>264</v>
      </c>
      <c r="F118" s="205" t="s">
        <v>265</v>
      </c>
      <c r="G118" s="206" t="s">
        <v>266</v>
      </c>
      <c r="H118" s="207">
        <v>40</v>
      </c>
      <c r="I118" s="208"/>
      <c r="J118" s="209">
        <f>ROUND(I118*H118,2)</f>
        <v>0</v>
      </c>
      <c r="K118" s="205" t="s">
        <v>120</v>
      </c>
      <c r="L118" s="43"/>
      <c r="M118" s="210" t="s">
        <v>19</v>
      </c>
      <c r="N118" s="211" t="s">
        <v>41</v>
      </c>
      <c r="O118" s="83"/>
      <c r="P118" s="212">
        <f>O118*H118</f>
        <v>0</v>
      </c>
      <c r="Q118" s="212">
        <v>0.084250000000000005</v>
      </c>
      <c r="R118" s="212">
        <f>Q118*H118</f>
        <v>3.3700000000000001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221</v>
      </c>
      <c r="AT118" s="214" t="s">
        <v>116</v>
      </c>
      <c r="AU118" s="214" t="s">
        <v>80</v>
      </c>
      <c r="AY118" s="16" t="s">
        <v>113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78</v>
      </c>
      <c r="BK118" s="215">
        <f>ROUND(I118*H118,2)</f>
        <v>0</v>
      </c>
      <c r="BL118" s="16" t="s">
        <v>221</v>
      </c>
      <c r="BM118" s="214" t="s">
        <v>329</v>
      </c>
    </row>
    <row r="119" s="2" customFormat="1">
      <c r="A119" s="37"/>
      <c r="B119" s="38"/>
      <c r="C119" s="39"/>
      <c r="D119" s="216" t="s">
        <v>123</v>
      </c>
      <c r="E119" s="39"/>
      <c r="F119" s="217" t="s">
        <v>268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123</v>
      </c>
      <c r="AU119" s="16" t="s">
        <v>80</v>
      </c>
    </row>
    <row r="120" s="2" customFormat="1">
      <c r="A120" s="37"/>
      <c r="B120" s="38"/>
      <c r="C120" s="39"/>
      <c r="D120" s="216" t="s">
        <v>269</v>
      </c>
      <c r="E120" s="39"/>
      <c r="F120" s="242" t="s">
        <v>270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269</v>
      </c>
      <c r="AU120" s="16" t="s">
        <v>80</v>
      </c>
    </row>
    <row r="121" s="2" customFormat="1" ht="14.4" customHeight="1">
      <c r="A121" s="37"/>
      <c r="B121" s="38"/>
      <c r="C121" s="203" t="s">
        <v>8</v>
      </c>
      <c r="D121" s="203" t="s">
        <v>116</v>
      </c>
      <c r="E121" s="204" t="s">
        <v>272</v>
      </c>
      <c r="F121" s="205" t="s">
        <v>273</v>
      </c>
      <c r="G121" s="206" t="s">
        <v>266</v>
      </c>
      <c r="H121" s="207">
        <v>40</v>
      </c>
      <c r="I121" s="208"/>
      <c r="J121" s="209">
        <f>ROUND(I121*H121,2)</f>
        <v>0</v>
      </c>
      <c r="K121" s="205" t="s">
        <v>120</v>
      </c>
      <c r="L121" s="43"/>
      <c r="M121" s="210" t="s">
        <v>19</v>
      </c>
      <c r="N121" s="211" t="s">
        <v>41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0.29499999999999998</v>
      </c>
      <c r="T121" s="213">
        <f>S121*H121</f>
        <v>11.799999999999999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221</v>
      </c>
      <c r="AT121" s="214" t="s">
        <v>116</v>
      </c>
      <c r="AU121" s="214" t="s">
        <v>80</v>
      </c>
      <c r="AY121" s="16" t="s">
        <v>113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78</v>
      </c>
      <c r="BK121" s="215">
        <f>ROUND(I121*H121,2)</f>
        <v>0</v>
      </c>
      <c r="BL121" s="16" t="s">
        <v>221</v>
      </c>
      <c r="BM121" s="214" t="s">
        <v>330</v>
      </c>
    </row>
    <row r="122" s="2" customFormat="1">
      <c r="A122" s="37"/>
      <c r="B122" s="38"/>
      <c r="C122" s="39"/>
      <c r="D122" s="216" t="s">
        <v>123</v>
      </c>
      <c r="E122" s="39"/>
      <c r="F122" s="217" t="s">
        <v>275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80</v>
      </c>
    </row>
    <row r="123" s="2" customFormat="1" ht="14.4" customHeight="1">
      <c r="A123" s="37"/>
      <c r="B123" s="38"/>
      <c r="C123" s="203" t="s">
        <v>121</v>
      </c>
      <c r="D123" s="203" t="s">
        <v>116</v>
      </c>
      <c r="E123" s="204" t="s">
        <v>331</v>
      </c>
      <c r="F123" s="205" t="s">
        <v>332</v>
      </c>
      <c r="G123" s="206" t="s">
        <v>135</v>
      </c>
      <c r="H123" s="207">
        <v>10</v>
      </c>
      <c r="I123" s="208"/>
      <c r="J123" s="209">
        <f>ROUND(I123*H123,2)</f>
        <v>0</v>
      </c>
      <c r="K123" s="205" t="s">
        <v>120</v>
      </c>
      <c r="L123" s="43"/>
      <c r="M123" s="210" t="s">
        <v>19</v>
      </c>
      <c r="N123" s="211" t="s">
        <v>41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0.024</v>
      </c>
      <c r="T123" s="213">
        <f>S123*H123</f>
        <v>0.23999999999999999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221</v>
      </c>
      <c r="AT123" s="214" t="s">
        <v>116</v>
      </c>
      <c r="AU123" s="214" t="s">
        <v>80</v>
      </c>
      <c r="AY123" s="16" t="s">
        <v>113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78</v>
      </c>
      <c r="BK123" s="215">
        <f>ROUND(I123*H123,2)</f>
        <v>0</v>
      </c>
      <c r="BL123" s="16" t="s">
        <v>221</v>
      </c>
      <c r="BM123" s="214" t="s">
        <v>333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334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80</v>
      </c>
    </row>
    <row r="125" s="2" customFormat="1">
      <c r="A125" s="37"/>
      <c r="B125" s="38"/>
      <c r="C125" s="39"/>
      <c r="D125" s="216" t="s">
        <v>269</v>
      </c>
      <c r="E125" s="39"/>
      <c r="F125" s="242" t="s">
        <v>335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269</v>
      </c>
      <c r="AU125" s="16" t="s">
        <v>80</v>
      </c>
    </row>
    <row r="126" s="2" customFormat="1" ht="14.4" customHeight="1">
      <c r="A126" s="37"/>
      <c r="B126" s="38"/>
      <c r="C126" s="203" t="s">
        <v>207</v>
      </c>
      <c r="D126" s="203" t="s">
        <v>116</v>
      </c>
      <c r="E126" s="204" t="s">
        <v>277</v>
      </c>
      <c r="F126" s="205" t="s">
        <v>278</v>
      </c>
      <c r="G126" s="206" t="s">
        <v>194</v>
      </c>
      <c r="H126" s="207">
        <v>2.6400000000000001</v>
      </c>
      <c r="I126" s="208"/>
      <c r="J126" s="209">
        <f>ROUND(I126*H126,2)</f>
        <v>0</v>
      </c>
      <c r="K126" s="205" t="s">
        <v>120</v>
      </c>
      <c r="L126" s="43"/>
      <c r="M126" s="210" t="s">
        <v>19</v>
      </c>
      <c r="N126" s="211" t="s">
        <v>41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221</v>
      </c>
      <c r="AT126" s="214" t="s">
        <v>116</v>
      </c>
      <c r="AU126" s="214" t="s">
        <v>80</v>
      </c>
      <c r="AY126" s="16" t="s">
        <v>113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78</v>
      </c>
      <c r="BK126" s="215">
        <f>ROUND(I126*H126,2)</f>
        <v>0</v>
      </c>
      <c r="BL126" s="16" t="s">
        <v>221</v>
      </c>
      <c r="BM126" s="214" t="s">
        <v>279</v>
      </c>
    </row>
    <row r="127" s="2" customFormat="1">
      <c r="A127" s="37"/>
      <c r="B127" s="38"/>
      <c r="C127" s="39"/>
      <c r="D127" s="216" t="s">
        <v>123</v>
      </c>
      <c r="E127" s="39"/>
      <c r="F127" s="217" t="s">
        <v>280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80</v>
      </c>
    </row>
    <row r="128" s="13" customFormat="1">
      <c r="A128" s="13"/>
      <c r="B128" s="231"/>
      <c r="C128" s="232"/>
      <c r="D128" s="216" t="s">
        <v>130</v>
      </c>
      <c r="E128" s="241" t="s">
        <v>19</v>
      </c>
      <c r="F128" s="233" t="s">
        <v>336</v>
      </c>
      <c r="G128" s="232"/>
      <c r="H128" s="234">
        <v>2.6400000000000001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130</v>
      </c>
      <c r="AU128" s="240" t="s">
        <v>80</v>
      </c>
      <c r="AV128" s="13" t="s">
        <v>80</v>
      </c>
      <c r="AW128" s="13" t="s">
        <v>32</v>
      </c>
      <c r="AX128" s="13" t="s">
        <v>78</v>
      </c>
      <c r="AY128" s="240" t="s">
        <v>113</v>
      </c>
    </row>
    <row r="129" s="2" customFormat="1" ht="14.4" customHeight="1">
      <c r="A129" s="37"/>
      <c r="B129" s="38"/>
      <c r="C129" s="203" t="s">
        <v>217</v>
      </c>
      <c r="D129" s="203" t="s">
        <v>116</v>
      </c>
      <c r="E129" s="204" t="s">
        <v>283</v>
      </c>
      <c r="F129" s="205" t="s">
        <v>284</v>
      </c>
      <c r="G129" s="206" t="s">
        <v>194</v>
      </c>
      <c r="H129" s="207">
        <v>13.199999999999999</v>
      </c>
      <c r="I129" s="208"/>
      <c r="J129" s="209">
        <f>ROUND(I129*H129,2)</f>
        <v>0</v>
      </c>
      <c r="K129" s="205" t="s">
        <v>120</v>
      </c>
      <c r="L129" s="43"/>
      <c r="M129" s="210" t="s">
        <v>19</v>
      </c>
      <c r="N129" s="211" t="s">
        <v>41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221</v>
      </c>
      <c r="AT129" s="214" t="s">
        <v>116</v>
      </c>
      <c r="AU129" s="214" t="s">
        <v>80</v>
      </c>
      <c r="AY129" s="16" t="s">
        <v>113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78</v>
      </c>
      <c r="BK129" s="215">
        <f>ROUND(I129*H129,2)</f>
        <v>0</v>
      </c>
      <c r="BL129" s="16" t="s">
        <v>221</v>
      </c>
      <c r="BM129" s="214" t="s">
        <v>285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286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80</v>
      </c>
    </row>
    <row r="131" s="13" customFormat="1">
      <c r="A131" s="13"/>
      <c r="B131" s="231"/>
      <c r="C131" s="232"/>
      <c r="D131" s="216" t="s">
        <v>130</v>
      </c>
      <c r="E131" s="241" t="s">
        <v>19</v>
      </c>
      <c r="F131" s="233" t="s">
        <v>337</v>
      </c>
      <c r="G131" s="232"/>
      <c r="H131" s="234">
        <v>13.199999999999999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130</v>
      </c>
      <c r="AU131" s="240" t="s">
        <v>80</v>
      </c>
      <c r="AV131" s="13" t="s">
        <v>80</v>
      </c>
      <c r="AW131" s="13" t="s">
        <v>32</v>
      </c>
      <c r="AX131" s="13" t="s">
        <v>78</v>
      </c>
      <c r="AY131" s="240" t="s">
        <v>113</v>
      </c>
    </row>
    <row r="132" s="2" customFormat="1" ht="14.4" customHeight="1">
      <c r="A132" s="37"/>
      <c r="B132" s="38"/>
      <c r="C132" s="203" t="s">
        <v>224</v>
      </c>
      <c r="D132" s="203" t="s">
        <v>116</v>
      </c>
      <c r="E132" s="204" t="s">
        <v>289</v>
      </c>
      <c r="F132" s="205" t="s">
        <v>290</v>
      </c>
      <c r="G132" s="206" t="s">
        <v>194</v>
      </c>
      <c r="H132" s="207">
        <v>2.6400000000000001</v>
      </c>
      <c r="I132" s="208"/>
      <c r="J132" s="209">
        <f>ROUND(I132*H132,2)</f>
        <v>0</v>
      </c>
      <c r="K132" s="205" t="s">
        <v>120</v>
      </c>
      <c r="L132" s="43"/>
      <c r="M132" s="210" t="s">
        <v>19</v>
      </c>
      <c r="N132" s="211" t="s">
        <v>41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221</v>
      </c>
      <c r="AT132" s="214" t="s">
        <v>116</v>
      </c>
      <c r="AU132" s="214" t="s">
        <v>80</v>
      </c>
      <c r="AY132" s="16" t="s">
        <v>113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78</v>
      </c>
      <c r="BK132" s="215">
        <f>ROUND(I132*H132,2)</f>
        <v>0</v>
      </c>
      <c r="BL132" s="16" t="s">
        <v>221</v>
      </c>
      <c r="BM132" s="214" t="s">
        <v>291</v>
      </c>
    </row>
    <row r="133" s="2" customFormat="1">
      <c r="A133" s="37"/>
      <c r="B133" s="38"/>
      <c r="C133" s="39"/>
      <c r="D133" s="216" t="s">
        <v>123</v>
      </c>
      <c r="E133" s="39"/>
      <c r="F133" s="217" t="s">
        <v>292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80</v>
      </c>
    </row>
    <row r="134" s="13" customFormat="1">
      <c r="A134" s="13"/>
      <c r="B134" s="231"/>
      <c r="C134" s="232"/>
      <c r="D134" s="216" t="s">
        <v>130</v>
      </c>
      <c r="E134" s="241" t="s">
        <v>19</v>
      </c>
      <c r="F134" s="233" t="s">
        <v>338</v>
      </c>
      <c r="G134" s="232"/>
      <c r="H134" s="234">
        <v>2.6400000000000001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130</v>
      </c>
      <c r="AU134" s="240" t="s">
        <v>80</v>
      </c>
      <c r="AV134" s="13" t="s">
        <v>80</v>
      </c>
      <c r="AW134" s="13" t="s">
        <v>32</v>
      </c>
      <c r="AX134" s="13" t="s">
        <v>78</v>
      </c>
      <c r="AY134" s="240" t="s">
        <v>113</v>
      </c>
    </row>
    <row r="135" s="2" customFormat="1" ht="14.4" customHeight="1">
      <c r="A135" s="37"/>
      <c r="B135" s="38"/>
      <c r="C135" s="203" t="s">
        <v>229</v>
      </c>
      <c r="D135" s="203" t="s">
        <v>116</v>
      </c>
      <c r="E135" s="204" t="s">
        <v>293</v>
      </c>
      <c r="F135" s="205" t="s">
        <v>294</v>
      </c>
      <c r="G135" s="206" t="s">
        <v>194</v>
      </c>
      <c r="H135" s="207">
        <v>5.4020000000000001</v>
      </c>
      <c r="I135" s="208"/>
      <c r="J135" s="209">
        <f>ROUND(I135*H135,2)</f>
        <v>0</v>
      </c>
      <c r="K135" s="205" t="s">
        <v>120</v>
      </c>
      <c r="L135" s="43"/>
      <c r="M135" s="210" t="s">
        <v>19</v>
      </c>
      <c r="N135" s="211" t="s">
        <v>41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221</v>
      </c>
      <c r="AT135" s="214" t="s">
        <v>116</v>
      </c>
      <c r="AU135" s="214" t="s">
        <v>80</v>
      </c>
      <c r="AY135" s="16" t="s">
        <v>113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78</v>
      </c>
      <c r="BK135" s="215">
        <f>ROUND(I135*H135,2)</f>
        <v>0</v>
      </c>
      <c r="BL135" s="16" t="s">
        <v>221</v>
      </c>
      <c r="BM135" s="214" t="s">
        <v>295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296</v>
      </c>
      <c r="G136" s="39"/>
      <c r="H136" s="39"/>
      <c r="I136" s="218"/>
      <c r="J136" s="39"/>
      <c r="K136" s="39"/>
      <c r="L136" s="43"/>
      <c r="M136" s="243"/>
      <c r="N136" s="244"/>
      <c r="O136" s="245"/>
      <c r="P136" s="245"/>
      <c r="Q136" s="245"/>
      <c r="R136" s="245"/>
      <c r="S136" s="245"/>
      <c r="T136" s="246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80</v>
      </c>
    </row>
    <row r="137" s="2" customFormat="1" ht="6.96" customHeight="1">
      <c r="A137" s="37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7nBwCSH1+MWJye3XOuQXKeFSVX6wjXNLuCLEQcTFjRp8U1UqVK/Hn9amWgkxjg7nYWKy5/1uVzGnRX37NxU0OQ==" hashValue="0pAltxARrGa5WDajLWJbBZiVQqkp1GtwNYFkt9JN0cgd9AbyzoHw1ZbE61IhD+PSqSEFBV9Hpmm2msZ0tnfHXw==" algorithmName="SHA-512" password="C7B2"/>
  <autoFilter ref="C83:K13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7" customWidth="1"/>
    <col min="2" max="2" width="1.667969" style="247" customWidth="1"/>
    <col min="3" max="4" width="5" style="247" customWidth="1"/>
    <col min="5" max="5" width="11.66016" style="247" customWidth="1"/>
    <col min="6" max="6" width="9.160156" style="247" customWidth="1"/>
    <col min="7" max="7" width="5" style="247" customWidth="1"/>
    <col min="8" max="8" width="77.83203" style="247" customWidth="1"/>
    <col min="9" max="10" width="20" style="247" customWidth="1"/>
    <col min="11" max="11" width="1.667969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4" customFormat="1" ht="45" customHeight="1">
      <c r="B3" s="251"/>
      <c r="C3" s="252" t="s">
        <v>339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340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341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342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343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344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345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346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347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348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349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77</v>
      </c>
      <c r="F18" s="258" t="s">
        <v>350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351</v>
      </c>
      <c r="F19" s="258" t="s">
        <v>352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353</v>
      </c>
      <c r="F20" s="258" t="s">
        <v>354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355</v>
      </c>
      <c r="F21" s="258" t="s">
        <v>356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357</v>
      </c>
      <c r="F22" s="258" t="s">
        <v>358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359</v>
      </c>
      <c r="F23" s="258" t="s">
        <v>360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361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362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363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364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365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366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367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368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369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99</v>
      </c>
      <c r="F36" s="258"/>
      <c r="G36" s="258" t="s">
        <v>370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371</v>
      </c>
      <c r="F37" s="258"/>
      <c r="G37" s="258" t="s">
        <v>372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51</v>
      </c>
      <c r="F38" s="258"/>
      <c r="G38" s="258" t="s">
        <v>373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52</v>
      </c>
      <c r="F39" s="258"/>
      <c r="G39" s="258" t="s">
        <v>374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100</v>
      </c>
      <c r="F40" s="258"/>
      <c r="G40" s="258" t="s">
        <v>375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101</v>
      </c>
      <c r="F41" s="258"/>
      <c r="G41" s="258" t="s">
        <v>376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377</v>
      </c>
      <c r="F42" s="258"/>
      <c r="G42" s="258" t="s">
        <v>378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379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380</v>
      </c>
      <c r="F44" s="258"/>
      <c r="G44" s="258" t="s">
        <v>381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103</v>
      </c>
      <c r="F45" s="258"/>
      <c r="G45" s="258" t="s">
        <v>382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383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384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385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386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387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388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389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390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391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392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393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394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395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396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397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398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399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400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401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402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403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404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405</v>
      </c>
      <c r="D76" s="276"/>
      <c r="E76" s="276"/>
      <c r="F76" s="276" t="s">
        <v>406</v>
      </c>
      <c r="G76" s="277"/>
      <c r="H76" s="276" t="s">
        <v>52</v>
      </c>
      <c r="I76" s="276" t="s">
        <v>55</v>
      </c>
      <c r="J76" s="276" t="s">
        <v>407</v>
      </c>
      <c r="K76" s="275"/>
    </row>
    <row r="77" s="1" customFormat="1" ht="17.25" customHeight="1">
      <c r="B77" s="273"/>
      <c r="C77" s="278" t="s">
        <v>408</v>
      </c>
      <c r="D77" s="278"/>
      <c r="E77" s="278"/>
      <c r="F77" s="279" t="s">
        <v>409</v>
      </c>
      <c r="G77" s="280"/>
      <c r="H77" s="278"/>
      <c r="I77" s="278"/>
      <c r="J77" s="278" t="s">
        <v>410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51</v>
      </c>
      <c r="D79" s="283"/>
      <c r="E79" s="283"/>
      <c r="F79" s="284" t="s">
        <v>411</v>
      </c>
      <c r="G79" s="285"/>
      <c r="H79" s="261" t="s">
        <v>412</v>
      </c>
      <c r="I79" s="261" t="s">
        <v>413</v>
      </c>
      <c r="J79" s="261">
        <v>20</v>
      </c>
      <c r="K79" s="275"/>
    </row>
    <row r="80" s="1" customFormat="1" ht="15" customHeight="1">
      <c r="B80" s="273"/>
      <c r="C80" s="261" t="s">
        <v>414</v>
      </c>
      <c r="D80" s="261"/>
      <c r="E80" s="261"/>
      <c r="F80" s="284" t="s">
        <v>411</v>
      </c>
      <c r="G80" s="285"/>
      <c r="H80" s="261" t="s">
        <v>415</v>
      </c>
      <c r="I80" s="261" t="s">
        <v>413</v>
      </c>
      <c r="J80" s="261">
        <v>120</v>
      </c>
      <c r="K80" s="275"/>
    </row>
    <row r="81" s="1" customFormat="1" ht="15" customHeight="1">
      <c r="B81" s="286"/>
      <c r="C81" s="261" t="s">
        <v>416</v>
      </c>
      <c r="D81" s="261"/>
      <c r="E81" s="261"/>
      <c r="F81" s="284" t="s">
        <v>417</v>
      </c>
      <c r="G81" s="285"/>
      <c r="H81" s="261" t="s">
        <v>418</v>
      </c>
      <c r="I81" s="261" t="s">
        <v>413</v>
      </c>
      <c r="J81" s="261">
        <v>50</v>
      </c>
      <c r="K81" s="275"/>
    </row>
    <row r="82" s="1" customFormat="1" ht="15" customHeight="1">
      <c r="B82" s="286"/>
      <c r="C82" s="261" t="s">
        <v>419</v>
      </c>
      <c r="D82" s="261"/>
      <c r="E82" s="261"/>
      <c r="F82" s="284" t="s">
        <v>411</v>
      </c>
      <c r="G82" s="285"/>
      <c r="H82" s="261" t="s">
        <v>420</v>
      </c>
      <c r="I82" s="261" t="s">
        <v>421</v>
      </c>
      <c r="J82" s="261"/>
      <c r="K82" s="275"/>
    </row>
    <row r="83" s="1" customFormat="1" ht="15" customHeight="1">
      <c r="B83" s="286"/>
      <c r="C83" s="287" t="s">
        <v>422</v>
      </c>
      <c r="D83" s="287"/>
      <c r="E83" s="287"/>
      <c r="F83" s="288" t="s">
        <v>417</v>
      </c>
      <c r="G83" s="287"/>
      <c r="H83" s="287" t="s">
        <v>423</v>
      </c>
      <c r="I83" s="287" t="s">
        <v>413</v>
      </c>
      <c r="J83" s="287">
        <v>15</v>
      </c>
      <c r="K83" s="275"/>
    </row>
    <row r="84" s="1" customFormat="1" ht="15" customHeight="1">
      <c r="B84" s="286"/>
      <c r="C84" s="287" t="s">
        <v>424</v>
      </c>
      <c r="D84" s="287"/>
      <c r="E84" s="287"/>
      <c r="F84" s="288" t="s">
        <v>417</v>
      </c>
      <c r="G84" s="287"/>
      <c r="H84" s="287" t="s">
        <v>425</v>
      </c>
      <c r="I84" s="287" t="s">
        <v>413</v>
      </c>
      <c r="J84" s="287">
        <v>15</v>
      </c>
      <c r="K84" s="275"/>
    </row>
    <row r="85" s="1" customFormat="1" ht="15" customHeight="1">
      <c r="B85" s="286"/>
      <c r="C85" s="287" t="s">
        <v>426</v>
      </c>
      <c r="D85" s="287"/>
      <c r="E85" s="287"/>
      <c r="F85" s="288" t="s">
        <v>417</v>
      </c>
      <c r="G85" s="287"/>
      <c r="H85" s="287" t="s">
        <v>427</v>
      </c>
      <c r="I85" s="287" t="s">
        <v>413</v>
      </c>
      <c r="J85" s="287">
        <v>20</v>
      </c>
      <c r="K85" s="275"/>
    </row>
    <row r="86" s="1" customFormat="1" ht="15" customHeight="1">
      <c r="B86" s="286"/>
      <c r="C86" s="287" t="s">
        <v>428</v>
      </c>
      <c r="D86" s="287"/>
      <c r="E86" s="287"/>
      <c r="F86" s="288" t="s">
        <v>417</v>
      </c>
      <c r="G86" s="287"/>
      <c r="H86" s="287" t="s">
        <v>429</v>
      </c>
      <c r="I86" s="287" t="s">
        <v>413</v>
      </c>
      <c r="J86" s="287">
        <v>20</v>
      </c>
      <c r="K86" s="275"/>
    </row>
    <row r="87" s="1" customFormat="1" ht="15" customHeight="1">
      <c r="B87" s="286"/>
      <c r="C87" s="261" t="s">
        <v>430</v>
      </c>
      <c r="D87" s="261"/>
      <c r="E87" s="261"/>
      <c r="F87" s="284" t="s">
        <v>417</v>
      </c>
      <c r="G87" s="285"/>
      <c r="H87" s="261" t="s">
        <v>431</v>
      </c>
      <c r="I87" s="261" t="s">
        <v>413</v>
      </c>
      <c r="J87" s="261">
        <v>50</v>
      </c>
      <c r="K87" s="275"/>
    </row>
    <row r="88" s="1" customFormat="1" ht="15" customHeight="1">
      <c r="B88" s="286"/>
      <c r="C88" s="261" t="s">
        <v>432</v>
      </c>
      <c r="D88" s="261"/>
      <c r="E88" s="261"/>
      <c r="F88" s="284" t="s">
        <v>417</v>
      </c>
      <c r="G88" s="285"/>
      <c r="H88" s="261" t="s">
        <v>433</v>
      </c>
      <c r="I88" s="261" t="s">
        <v>413</v>
      </c>
      <c r="J88" s="261">
        <v>20</v>
      </c>
      <c r="K88" s="275"/>
    </row>
    <row r="89" s="1" customFormat="1" ht="15" customHeight="1">
      <c r="B89" s="286"/>
      <c r="C89" s="261" t="s">
        <v>434</v>
      </c>
      <c r="D89" s="261"/>
      <c r="E89" s="261"/>
      <c r="F89" s="284" t="s">
        <v>417</v>
      </c>
      <c r="G89" s="285"/>
      <c r="H89" s="261" t="s">
        <v>435</v>
      </c>
      <c r="I89" s="261" t="s">
        <v>413</v>
      </c>
      <c r="J89" s="261">
        <v>20</v>
      </c>
      <c r="K89" s="275"/>
    </row>
    <row r="90" s="1" customFormat="1" ht="15" customHeight="1">
      <c r="B90" s="286"/>
      <c r="C90" s="261" t="s">
        <v>436</v>
      </c>
      <c r="D90" s="261"/>
      <c r="E90" s="261"/>
      <c r="F90" s="284" t="s">
        <v>417</v>
      </c>
      <c r="G90" s="285"/>
      <c r="H90" s="261" t="s">
        <v>437</v>
      </c>
      <c r="I90" s="261" t="s">
        <v>413</v>
      </c>
      <c r="J90" s="261">
        <v>50</v>
      </c>
      <c r="K90" s="275"/>
    </row>
    <row r="91" s="1" customFormat="1" ht="15" customHeight="1">
      <c r="B91" s="286"/>
      <c r="C91" s="261" t="s">
        <v>438</v>
      </c>
      <c r="D91" s="261"/>
      <c r="E91" s="261"/>
      <c r="F91" s="284" t="s">
        <v>417</v>
      </c>
      <c r="G91" s="285"/>
      <c r="H91" s="261" t="s">
        <v>438</v>
      </c>
      <c r="I91" s="261" t="s">
        <v>413</v>
      </c>
      <c r="J91" s="261">
        <v>50</v>
      </c>
      <c r="K91" s="275"/>
    </row>
    <row r="92" s="1" customFormat="1" ht="15" customHeight="1">
      <c r="B92" s="286"/>
      <c r="C92" s="261" t="s">
        <v>439</v>
      </c>
      <c r="D92" s="261"/>
      <c r="E92" s="261"/>
      <c r="F92" s="284" t="s">
        <v>417</v>
      </c>
      <c r="G92" s="285"/>
      <c r="H92" s="261" t="s">
        <v>440</v>
      </c>
      <c r="I92" s="261" t="s">
        <v>413</v>
      </c>
      <c r="J92" s="261">
        <v>255</v>
      </c>
      <c r="K92" s="275"/>
    </row>
    <row r="93" s="1" customFormat="1" ht="15" customHeight="1">
      <c r="B93" s="286"/>
      <c r="C93" s="261" t="s">
        <v>441</v>
      </c>
      <c r="D93" s="261"/>
      <c r="E93" s="261"/>
      <c r="F93" s="284" t="s">
        <v>411</v>
      </c>
      <c r="G93" s="285"/>
      <c r="H93" s="261" t="s">
        <v>442</v>
      </c>
      <c r="I93" s="261" t="s">
        <v>443</v>
      </c>
      <c r="J93" s="261"/>
      <c r="K93" s="275"/>
    </row>
    <row r="94" s="1" customFormat="1" ht="15" customHeight="1">
      <c r="B94" s="286"/>
      <c r="C94" s="261" t="s">
        <v>444</v>
      </c>
      <c r="D94" s="261"/>
      <c r="E94" s="261"/>
      <c r="F94" s="284" t="s">
        <v>411</v>
      </c>
      <c r="G94" s="285"/>
      <c r="H94" s="261" t="s">
        <v>445</v>
      </c>
      <c r="I94" s="261" t="s">
        <v>446</v>
      </c>
      <c r="J94" s="261"/>
      <c r="K94" s="275"/>
    </row>
    <row r="95" s="1" customFormat="1" ht="15" customHeight="1">
      <c r="B95" s="286"/>
      <c r="C95" s="261" t="s">
        <v>447</v>
      </c>
      <c r="D95" s="261"/>
      <c r="E95" s="261"/>
      <c r="F95" s="284" t="s">
        <v>411</v>
      </c>
      <c r="G95" s="285"/>
      <c r="H95" s="261" t="s">
        <v>447</v>
      </c>
      <c r="I95" s="261" t="s">
        <v>446</v>
      </c>
      <c r="J95" s="261"/>
      <c r="K95" s="275"/>
    </row>
    <row r="96" s="1" customFormat="1" ht="15" customHeight="1">
      <c r="B96" s="286"/>
      <c r="C96" s="261" t="s">
        <v>36</v>
      </c>
      <c r="D96" s="261"/>
      <c r="E96" s="261"/>
      <c r="F96" s="284" t="s">
        <v>411</v>
      </c>
      <c r="G96" s="285"/>
      <c r="H96" s="261" t="s">
        <v>448</v>
      </c>
      <c r="I96" s="261" t="s">
        <v>446</v>
      </c>
      <c r="J96" s="261"/>
      <c r="K96" s="275"/>
    </row>
    <row r="97" s="1" customFormat="1" ht="15" customHeight="1">
      <c r="B97" s="286"/>
      <c r="C97" s="261" t="s">
        <v>46</v>
      </c>
      <c r="D97" s="261"/>
      <c r="E97" s="261"/>
      <c r="F97" s="284" t="s">
        <v>411</v>
      </c>
      <c r="G97" s="285"/>
      <c r="H97" s="261" t="s">
        <v>449</v>
      </c>
      <c r="I97" s="261" t="s">
        <v>446</v>
      </c>
      <c r="J97" s="261"/>
      <c r="K97" s="275"/>
    </row>
    <row r="98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450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405</v>
      </c>
      <c r="D103" s="276"/>
      <c r="E103" s="276"/>
      <c r="F103" s="276" t="s">
        <v>406</v>
      </c>
      <c r="G103" s="277"/>
      <c r="H103" s="276" t="s">
        <v>52</v>
      </c>
      <c r="I103" s="276" t="s">
        <v>55</v>
      </c>
      <c r="J103" s="276" t="s">
        <v>407</v>
      </c>
      <c r="K103" s="275"/>
    </row>
    <row r="104" s="1" customFormat="1" ht="17.25" customHeight="1">
      <c r="B104" s="273"/>
      <c r="C104" s="278" t="s">
        <v>408</v>
      </c>
      <c r="D104" s="278"/>
      <c r="E104" s="278"/>
      <c r="F104" s="279" t="s">
        <v>409</v>
      </c>
      <c r="G104" s="280"/>
      <c r="H104" s="278"/>
      <c r="I104" s="278"/>
      <c r="J104" s="278" t="s">
        <v>410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="1" customFormat="1" ht="15" customHeight="1">
      <c r="B106" s="273"/>
      <c r="C106" s="261" t="s">
        <v>51</v>
      </c>
      <c r="D106" s="283"/>
      <c r="E106" s="283"/>
      <c r="F106" s="284" t="s">
        <v>411</v>
      </c>
      <c r="G106" s="261"/>
      <c r="H106" s="261" t="s">
        <v>451</v>
      </c>
      <c r="I106" s="261" t="s">
        <v>413</v>
      </c>
      <c r="J106" s="261">
        <v>20</v>
      </c>
      <c r="K106" s="275"/>
    </row>
    <row r="107" s="1" customFormat="1" ht="15" customHeight="1">
      <c r="B107" s="273"/>
      <c r="C107" s="261" t="s">
        <v>414</v>
      </c>
      <c r="D107" s="261"/>
      <c r="E107" s="261"/>
      <c r="F107" s="284" t="s">
        <v>411</v>
      </c>
      <c r="G107" s="261"/>
      <c r="H107" s="261" t="s">
        <v>451</v>
      </c>
      <c r="I107" s="261" t="s">
        <v>413</v>
      </c>
      <c r="J107" s="261">
        <v>120</v>
      </c>
      <c r="K107" s="275"/>
    </row>
    <row r="108" s="1" customFormat="1" ht="15" customHeight="1">
      <c r="B108" s="286"/>
      <c r="C108" s="261" t="s">
        <v>416</v>
      </c>
      <c r="D108" s="261"/>
      <c r="E108" s="261"/>
      <c r="F108" s="284" t="s">
        <v>417</v>
      </c>
      <c r="G108" s="261"/>
      <c r="H108" s="261" t="s">
        <v>451</v>
      </c>
      <c r="I108" s="261" t="s">
        <v>413</v>
      </c>
      <c r="J108" s="261">
        <v>50</v>
      </c>
      <c r="K108" s="275"/>
    </row>
    <row r="109" s="1" customFormat="1" ht="15" customHeight="1">
      <c r="B109" s="286"/>
      <c r="C109" s="261" t="s">
        <v>419</v>
      </c>
      <c r="D109" s="261"/>
      <c r="E109" s="261"/>
      <c r="F109" s="284" t="s">
        <v>411</v>
      </c>
      <c r="G109" s="261"/>
      <c r="H109" s="261" t="s">
        <v>451</v>
      </c>
      <c r="I109" s="261" t="s">
        <v>421</v>
      </c>
      <c r="J109" s="261"/>
      <c r="K109" s="275"/>
    </row>
    <row r="110" s="1" customFormat="1" ht="15" customHeight="1">
      <c r="B110" s="286"/>
      <c r="C110" s="261" t="s">
        <v>430</v>
      </c>
      <c r="D110" s="261"/>
      <c r="E110" s="261"/>
      <c r="F110" s="284" t="s">
        <v>417</v>
      </c>
      <c r="G110" s="261"/>
      <c r="H110" s="261" t="s">
        <v>451</v>
      </c>
      <c r="I110" s="261" t="s">
        <v>413</v>
      </c>
      <c r="J110" s="261">
        <v>50</v>
      </c>
      <c r="K110" s="275"/>
    </row>
    <row r="111" s="1" customFormat="1" ht="15" customHeight="1">
      <c r="B111" s="286"/>
      <c r="C111" s="261" t="s">
        <v>438</v>
      </c>
      <c r="D111" s="261"/>
      <c r="E111" s="261"/>
      <c r="F111" s="284" t="s">
        <v>417</v>
      </c>
      <c r="G111" s="261"/>
      <c r="H111" s="261" t="s">
        <v>451</v>
      </c>
      <c r="I111" s="261" t="s">
        <v>413</v>
      </c>
      <c r="J111" s="261">
        <v>50</v>
      </c>
      <c r="K111" s="275"/>
    </row>
    <row r="112" s="1" customFormat="1" ht="15" customHeight="1">
      <c r="B112" s="286"/>
      <c r="C112" s="261" t="s">
        <v>436</v>
      </c>
      <c r="D112" s="261"/>
      <c r="E112" s="261"/>
      <c r="F112" s="284" t="s">
        <v>417</v>
      </c>
      <c r="G112" s="261"/>
      <c r="H112" s="261" t="s">
        <v>451</v>
      </c>
      <c r="I112" s="261" t="s">
        <v>413</v>
      </c>
      <c r="J112" s="261">
        <v>50</v>
      </c>
      <c r="K112" s="275"/>
    </row>
    <row r="113" s="1" customFormat="1" ht="15" customHeight="1">
      <c r="B113" s="286"/>
      <c r="C113" s="261" t="s">
        <v>51</v>
      </c>
      <c r="D113" s="261"/>
      <c r="E113" s="261"/>
      <c r="F113" s="284" t="s">
        <v>411</v>
      </c>
      <c r="G113" s="261"/>
      <c r="H113" s="261" t="s">
        <v>452</v>
      </c>
      <c r="I113" s="261" t="s">
        <v>413</v>
      </c>
      <c r="J113" s="261">
        <v>20</v>
      </c>
      <c r="K113" s="275"/>
    </row>
    <row r="114" s="1" customFormat="1" ht="15" customHeight="1">
      <c r="B114" s="286"/>
      <c r="C114" s="261" t="s">
        <v>453</v>
      </c>
      <c r="D114" s="261"/>
      <c r="E114" s="261"/>
      <c r="F114" s="284" t="s">
        <v>411</v>
      </c>
      <c r="G114" s="261"/>
      <c r="H114" s="261" t="s">
        <v>454</v>
      </c>
      <c r="I114" s="261" t="s">
        <v>413</v>
      </c>
      <c r="J114" s="261">
        <v>120</v>
      </c>
      <c r="K114" s="275"/>
    </row>
    <row r="115" s="1" customFormat="1" ht="15" customHeight="1">
      <c r="B115" s="286"/>
      <c r="C115" s="261" t="s">
        <v>36</v>
      </c>
      <c r="D115" s="261"/>
      <c r="E115" s="261"/>
      <c r="F115" s="284" t="s">
        <v>411</v>
      </c>
      <c r="G115" s="261"/>
      <c r="H115" s="261" t="s">
        <v>455</v>
      </c>
      <c r="I115" s="261" t="s">
        <v>446</v>
      </c>
      <c r="J115" s="261"/>
      <c r="K115" s="275"/>
    </row>
    <row r="116" s="1" customFormat="1" ht="15" customHeight="1">
      <c r="B116" s="286"/>
      <c r="C116" s="261" t="s">
        <v>46</v>
      </c>
      <c r="D116" s="261"/>
      <c r="E116" s="261"/>
      <c r="F116" s="284" t="s">
        <v>411</v>
      </c>
      <c r="G116" s="261"/>
      <c r="H116" s="261" t="s">
        <v>456</v>
      </c>
      <c r="I116" s="261" t="s">
        <v>446</v>
      </c>
      <c r="J116" s="261"/>
      <c r="K116" s="275"/>
    </row>
    <row r="117" s="1" customFormat="1" ht="15" customHeight="1">
      <c r="B117" s="286"/>
      <c r="C117" s="261" t="s">
        <v>55</v>
      </c>
      <c r="D117" s="261"/>
      <c r="E117" s="261"/>
      <c r="F117" s="284" t="s">
        <v>411</v>
      </c>
      <c r="G117" s="261"/>
      <c r="H117" s="261" t="s">
        <v>457</v>
      </c>
      <c r="I117" s="261" t="s">
        <v>458</v>
      </c>
      <c r="J117" s="261"/>
      <c r="K117" s="275"/>
    </row>
    <row r="118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="1" customFormat="1" ht="45" customHeight="1">
      <c r="B122" s="302"/>
      <c r="C122" s="252" t="s">
        <v>459</v>
      </c>
      <c r="D122" s="252"/>
      <c r="E122" s="252"/>
      <c r="F122" s="252"/>
      <c r="G122" s="252"/>
      <c r="H122" s="252"/>
      <c r="I122" s="252"/>
      <c r="J122" s="252"/>
      <c r="K122" s="303"/>
    </row>
    <row r="123" s="1" customFormat="1" ht="17.25" customHeight="1">
      <c r="B123" s="304"/>
      <c r="C123" s="276" t="s">
        <v>405</v>
      </c>
      <c r="D123" s="276"/>
      <c r="E123" s="276"/>
      <c r="F123" s="276" t="s">
        <v>406</v>
      </c>
      <c r="G123" s="277"/>
      <c r="H123" s="276" t="s">
        <v>52</v>
      </c>
      <c r="I123" s="276" t="s">
        <v>55</v>
      </c>
      <c r="J123" s="276" t="s">
        <v>407</v>
      </c>
      <c r="K123" s="305"/>
    </row>
    <row r="124" s="1" customFormat="1" ht="17.25" customHeight="1">
      <c r="B124" s="304"/>
      <c r="C124" s="278" t="s">
        <v>408</v>
      </c>
      <c r="D124" s="278"/>
      <c r="E124" s="278"/>
      <c r="F124" s="279" t="s">
        <v>409</v>
      </c>
      <c r="G124" s="280"/>
      <c r="H124" s="278"/>
      <c r="I124" s="278"/>
      <c r="J124" s="278" t="s">
        <v>410</v>
      </c>
      <c r="K124" s="305"/>
    </row>
    <row r="125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="1" customFormat="1" ht="15" customHeight="1">
      <c r="B126" s="306"/>
      <c r="C126" s="261" t="s">
        <v>414</v>
      </c>
      <c r="D126" s="283"/>
      <c r="E126" s="283"/>
      <c r="F126" s="284" t="s">
        <v>411</v>
      </c>
      <c r="G126" s="261"/>
      <c r="H126" s="261" t="s">
        <v>451</v>
      </c>
      <c r="I126" s="261" t="s">
        <v>413</v>
      </c>
      <c r="J126" s="261">
        <v>120</v>
      </c>
      <c r="K126" s="309"/>
    </row>
    <row r="127" s="1" customFormat="1" ht="15" customHeight="1">
      <c r="B127" s="306"/>
      <c r="C127" s="261" t="s">
        <v>460</v>
      </c>
      <c r="D127" s="261"/>
      <c r="E127" s="261"/>
      <c r="F127" s="284" t="s">
        <v>411</v>
      </c>
      <c r="G127" s="261"/>
      <c r="H127" s="261" t="s">
        <v>461</v>
      </c>
      <c r="I127" s="261" t="s">
        <v>413</v>
      </c>
      <c r="J127" s="261" t="s">
        <v>462</v>
      </c>
      <c r="K127" s="309"/>
    </row>
    <row r="128" s="1" customFormat="1" ht="15" customHeight="1">
      <c r="B128" s="306"/>
      <c r="C128" s="261" t="s">
        <v>359</v>
      </c>
      <c r="D128" s="261"/>
      <c r="E128" s="261"/>
      <c r="F128" s="284" t="s">
        <v>411</v>
      </c>
      <c r="G128" s="261"/>
      <c r="H128" s="261" t="s">
        <v>463</v>
      </c>
      <c r="I128" s="261" t="s">
        <v>413</v>
      </c>
      <c r="J128" s="261" t="s">
        <v>462</v>
      </c>
      <c r="K128" s="309"/>
    </row>
    <row r="129" s="1" customFormat="1" ht="15" customHeight="1">
      <c r="B129" s="306"/>
      <c r="C129" s="261" t="s">
        <v>422</v>
      </c>
      <c r="D129" s="261"/>
      <c r="E129" s="261"/>
      <c r="F129" s="284" t="s">
        <v>417</v>
      </c>
      <c r="G129" s="261"/>
      <c r="H129" s="261" t="s">
        <v>423</v>
      </c>
      <c r="I129" s="261" t="s">
        <v>413</v>
      </c>
      <c r="J129" s="261">
        <v>15</v>
      </c>
      <c r="K129" s="309"/>
    </row>
    <row r="130" s="1" customFormat="1" ht="15" customHeight="1">
      <c r="B130" s="306"/>
      <c r="C130" s="287" t="s">
        <v>424</v>
      </c>
      <c r="D130" s="287"/>
      <c r="E130" s="287"/>
      <c r="F130" s="288" t="s">
        <v>417</v>
      </c>
      <c r="G130" s="287"/>
      <c r="H130" s="287" t="s">
        <v>425</v>
      </c>
      <c r="I130" s="287" t="s">
        <v>413</v>
      </c>
      <c r="J130" s="287">
        <v>15</v>
      </c>
      <c r="K130" s="309"/>
    </row>
    <row r="131" s="1" customFormat="1" ht="15" customHeight="1">
      <c r="B131" s="306"/>
      <c r="C131" s="287" t="s">
        <v>426</v>
      </c>
      <c r="D131" s="287"/>
      <c r="E131" s="287"/>
      <c r="F131" s="288" t="s">
        <v>417</v>
      </c>
      <c r="G131" s="287"/>
      <c r="H131" s="287" t="s">
        <v>427</v>
      </c>
      <c r="I131" s="287" t="s">
        <v>413</v>
      </c>
      <c r="J131" s="287">
        <v>20</v>
      </c>
      <c r="K131" s="309"/>
    </row>
    <row r="132" s="1" customFormat="1" ht="15" customHeight="1">
      <c r="B132" s="306"/>
      <c r="C132" s="287" t="s">
        <v>428</v>
      </c>
      <c r="D132" s="287"/>
      <c r="E132" s="287"/>
      <c r="F132" s="288" t="s">
        <v>417</v>
      </c>
      <c r="G132" s="287"/>
      <c r="H132" s="287" t="s">
        <v>429</v>
      </c>
      <c r="I132" s="287" t="s">
        <v>413</v>
      </c>
      <c r="J132" s="287">
        <v>20</v>
      </c>
      <c r="K132" s="309"/>
    </row>
    <row r="133" s="1" customFormat="1" ht="15" customHeight="1">
      <c r="B133" s="306"/>
      <c r="C133" s="261" t="s">
        <v>416</v>
      </c>
      <c r="D133" s="261"/>
      <c r="E133" s="261"/>
      <c r="F133" s="284" t="s">
        <v>417</v>
      </c>
      <c r="G133" s="261"/>
      <c r="H133" s="261" t="s">
        <v>451</v>
      </c>
      <c r="I133" s="261" t="s">
        <v>413</v>
      </c>
      <c r="J133" s="261">
        <v>50</v>
      </c>
      <c r="K133" s="309"/>
    </row>
    <row r="134" s="1" customFormat="1" ht="15" customHeight="1">
      <c r="B134" s="306"/>
      <c r="C134" s="261" t="s">
        <v>430</v>
      </c>
      <c r="D134" s="261"/>
      <c r="E134" s="261"/>
      <c r="F134" s="284" t="s">
        <v>417</v>
      </c>
      <c r="G134" s="261"/>
      <c r="H134" s="261" t="s">
        <v>451</v>
      </c>
      <c r="I134" s="261" t="s">
        <v>413</v>
      </c>
      <c r="J134" s="261">
        <v>50</v>
      </c>
      <c r="K134" s="309"/>
    </row>
    <row r="135" s="1" customFormat="1" ht="15" customHeight="1">
      <c r="B135" s="306"/>
      <c r="C135" s="261" t="s">
        <v>436</v>
      </c>
      <c r="D135" s="261"/>
      <c r="E135" s="261"/>
      <c r="F135" s="284" t="s">
        <v>417</v>
      </c>
      <c r="G135" s="261"/>
      <c r="H135" s="261" t="s">
        <v>451</v>
      </c>
      <c r="I135" s="261" t="s">
        <v>413</v>
      </c>
      <c r="J135" s="261">
        <v>50</v>
      </c>
      <c r="K135" s="309"/>
    </row>
    <row r="136" s="1" customFormat="1" ht="15" customHeight="1">
      <c r="B136" s="306"/>
      <c r="C136" s="261" t="s">
        <v>438</v>
      </c>
      <c r="D136" s="261"/>
      <c r="E136" s="261"/>
      <c r="F136" s="284" t="s">
        <v>417</v>
      </c>
      <c r="G136" s="261"/>
      <c r="H136" s="261" t="s">
        <v>451</v>
      </c>
      <c r="I136" s="261" t="s">
        <v>413</v>
      </c>
      <c r="J136" s="261">
        <v>50</v>
      </c>
      <c r="K136" s="309"/>
    </row>
    <row r="137" s="1" customFormat="1" ht="15" customHeight="1">
      <c r="B137" s="306"/>
      <c r="C137" s="261" t="s">
        <v>439</v>
      </c>
      <c r="D137" s="261"/>
      <c r="E137" s="261"/>
      <c r="F137" s="284" t="s">
        <v>417</v>
      </c>
      <c r="G137" s="261"/>
      <c r="H137" s="261" t="s">
        <v>464</v>
      </c>
      <c r="I137" s="261" t="s">
        <v>413</v>
      </c>
      <c r="J137" s="261">
        <v>255</v>
      </c>
      <c r="K137" s="309"/>
    </row>
    <row r="138" s="1" customFormat="1" ht="15" customHeight="1">
      <c r="B138" s="306"/>
      <c r="C138" s="261" t="s">
        <v>441</v>
      </c>
      <c r="D138" s="261"/>
      <c r="E138" s="261"/>
      <c r="F138" s="284" t="s">
        <v>411</v>
      </c>
      <c r="G138" s="261"/>
      <c r="H138" s="261" t="s">
        <v>465</v>
      </c>
      <c r="I138" s="261" t="s">
        <v>443</v>
      </c>
      <c r="J138" s="261"/>
      <c r="K138" s="309"/>
    </row>
    <row r="139" s="1" customFormat="1" ht="15" customHeight="1">
      <c r="B139" s="306"/>
      <c r="C139" s="261" t="s">
        <v>444</v>
      </c>
      <c r="D139" s="261"/>
      <c r="E139" s="261"/>
      <c r="F139" s="284" t="s">
        <v>411</v>
      </c>
      <c r="G139" s="261"/>
      <c r="H139" s="261" t="s">
        <v>466</v>
      </c>
      <c r="I139" s="261" t="s">
        <v>446</v>
      </c>
      <c r="J139" s="261"/>
      <c r="K139" s="309"/>
    </row>
    <row r="140" s="1" customFormat="1" ht="15" customHeight="1">
      <c r="B140" s="306"/>
      <c r="C140" s="261" t="s">
        <v>447</v>
      </c>
      <c r="D140" s="261"/>
      <c r="E140" s="261"/>
      <c r="F140" s="284" t="s">
        <v>411</v>
      </c>
      <c r="G140" s="261"/>
      <c r="H140" s="261" t="s">
        <v>447</v>
      </c>
      <c r="I140" s="261" t="s">
        <v>446</v>
      </c>
      <c r="J140" s="261"/>
      <c r="K140" s="309"/>
    </row>
    <row r="141" s="1" customFormat="1" ht="15" customHeight="1">
      <c r="B141" s="306"/>
      <c r="C141" s="261" t="s">
        <v>36</v>
      </c>
      <c r="D141" s="261"/>
      <c r="E141" s="261"/>
      <c r="F141" s="284" t="s">
        <v>411</v>
      </c>
      <c r="G141" s="261"/>
      <c r="H141" s="261" t="s">
        <v>467</v>
      </c>
      <c r="I141" s="261" t="s">
        <v>446</v>
      </c>
      <c r="J141" s="261"/>
      <c r="K141" s="309"/>
    </row>
    <row r="142" s="1" customFormat="1" ht="15" customHeight="1">
      <c r="B142" s="306"/>
      <c r="C142" s="261" t="s">
        <v>468</v>
      </c>
      <c r="D142" s="261"/>
      <c r="E142" s="261"/>
      <c r="F142" s="284" t="s">
        <v>411</v>
      </c>
      <c r="G142" s="261"/>
      <c r="H142" s="261" t="s">
        <v>469</v>
      </c>
      <c r="I142" s="261" t="s">
        <v>446</v>
      </c>
      <c r="J142" s="261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470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405</v>
      </c>
      <c r="D148" s="276"/>
      <c r="E148" s="276"/>
      <c r="F148" s="276" t="s">
        <v>406</v>
      </c>
      <c r="G148" s="277"/>
      <c r="H148" s="276" t="s">
        <v>52</v>
      </c>
      <c r="I148" s="276" t="s">
        <v>55</v>
      </c>
      <c r="J148" s="276" t="s">
        <v>407</v>
      </c>
      <c r="K148" s="275"/>
    </row>
    <row r="149" s="1" customFormat="1" ht="17.25" customHeight="1">
      <c r="B149" s="273"/>
      <c r="C149" s="278" t="s">
        <v>408</v>
      </c>
      <c r="D149" s="278"/>
      <c r="E149" s="278"/>
      <c r="F149" s="279" t="s">
        <v>409</v>
      </c>
      <c r="G149" s="280"/>
      <c r="H149" s="278"/>
      <c r="I149" s="278"/>
      <c r="J149" s="278" t="s">
        <v>410</v>
      </c>
      <c r="K149" s="275"/>
    </row>
    <row r="150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="1" customFormat="1" ht="15" customHeight="1">
      <c r="B151" s="286"/>
      <c r="C151" s="313" t="s">
        <v>414</v>
      </c>
      <c r="D151" s="261"/>
      <c r="E151" s="261"/>
      <c r="F151" s="314" t="s">
        <v>411</v>
      </c>
      <c r="G151" s="261"/>
      <c r="H151" s="313" t="s">
        <v>451</v>
      </c>
      <c r="I151" s="313" t="s">
        <v>413</v>
      </c>
      <c r="J151" s="313">
        <v>120</v>
      </c>
      <c r="K151" s="309"/>
    </row>
    <row r="152" s="1" customFormat="1" ht="15" customHeight="1">
      <c r="B152" s="286"/>
      <c r="C152" s="313" t="s">
        <v>460</v>
      </c>
      <c r="D152" s="261"/>
      <c r="E152" s="261"/>
      <c r="F152" s="314" t="s">
        <v>411</v>
      </c>
      <c r="G152" s="261"/>
      <c r="H152" s="313" t="s">
        <v>471</v>
      </c>
      <c r="I152" s="313" t="s">
        <v>413</v>
      </c>
      <c r="J152" s="313" t="s">
        <v>462</v>
      </c>
      <c r="K152" s="309"/>
    </row>
    <row r="153" s="1" customFormat="1" ht="15" customHeight="1">
      <c r="B153" s="286"/>
      <c r="C153" s="313" t="s">
        <v>359</v>
      </c>
      <c r="D153" s="261"/>
      <c r="E153" s="261"/>
      <c r="F153" s="314" t="s">
        <v>411</v>
      </c>
      <c r="G153" s="261"/>
      <c r="H153" s="313" t="s">
        <v>472</v>
      </c>
      <c r="I153" s="313" t="s">
        <v>413</v>
      </c>
      <c r="J153" s="313" t="s">
        <v>462</v>
      </c>
      <c r="K153" s="309"/>
    </row>
    <row r="154" s="1" customFormat="1" ht="15" customHeight="1">
      <c r="B154" s="286"/>
      <c r="C154" s="313" t="s">
        <v>416</v>
      </c>
      <c r="D154" s="261"/>
      <c r="E154" s="261"/>
      <c r="F154" s="314" t="s">
        <v>417</v>
      </c>
      <c r="G154" s="261"/>
      <c r="H154" s="313" t="s">
        <v>451</v>
      </c>
      <c r="I154" s="313" t="s">
        <v>413</v>
      </c>
      <c r="J154" s="313">
        <v>50</v>
      </c>
      <c r="K154" s="309"/>
    </row>
    <row r="155" s="1" customFormat="1" ht="15" customHeight="1">
      <c r="B155" s="286"/>
      <c r="C155" s="313" t="s">
        <v>419</v>
      </c>
      <c r="D155" s="261"/>
      <c r="E155" s="261"/>
      <c r="F155" s="314" t="s">
        <v>411</v>
      </c>
      <c r="G155" s="261"/>
      <c r="H155" s="313" t="s">
        <v>451</v>
      </c>
      <c r="I155" s="313" t="s">
        <v>421</v>
      </c>
      <c r="J155" s="313"/>
      <c r="K155" s="309"/>
    </row>
    <row r="156" s="1" customFormat="1" ht="15" customHeight="1">
      <c r="B156" s="286"/>
      <c r="C156" s="313" t="s">
        <v>430</v>
      </c>
      <c r="D156" s="261"/>
      <c r="E156" s="261"/>
      <c r="F156" s="314" t="s">
        <v>417</v>
      </c>
      <c r="G156" s="261"/>
      <c r="H156" s="313" t="s">
        <v>451</v>
      </c>
      <c r="I156" s="313" t="s">
        <v>413</v>
      </c>
      <c r="J156" s="313">
        <v>50</v>
      </c>
      <c r="K156" s="309"/>
    </row>
    <row r="157" s="1" customFormat="1" ht="15" customHeight="1">
      <c r="B157" s="286"/>
      <c r="C157" s="313" t="s">
        <v>438</v>
      </c>
      <c r="D157" s="261"/>
      <c r="E157" s="261"/>
      <c r="F157" s="314" t="s">
        <v>417</v>
      </c>
      <c r="G157" s="261"/>
      <c r="H157" s="313" t="s">
        <v>451</v>
      </c>
      <c r="I157" s="313" t="s">
        <v>413</v>
      </c>
      <c r="J157" s="313">
        <v>50</v>
      </c>
      <c r="K157" s="309"/>
    </row>
    <row r="158" s="1" customFormat="1" ht="15" customHeight="1">
      <c r="B158" s="286"/>
      <c r="C158" s="313" t="s">
        <v>436</v>
      </c>
      <c r="D158" s="261"/>
      <c r="E158" s="261"/>
      <c r="F158" s="314" t="s">
        <v>417</v>
      </c>
      <c r="G158" s="261"/>
      <c r="H158" s="313" t="s">
        <v>451</v>
      </c>
      <c r="I158" s="313" t="s">
        <v>413</v>
      </c>
      <c r="J158" s="313">
        <v>50</v>
      </c>
      <c r="K158" s="309"/>
    </row>
    <row r="159" s="1" customFormat="1" ht="15" customHeight="1">
      <c r="B159" s="286"/>
      <c r="C159" s="313" t="s">
        <v>89</v>
      </c>
      <c r="D159" s="261"/>
      <c r="E159" s="261"/>
      <c r="F159" s="314" t="s">
        <v>411</v>
      </c>
      <c r="G159" s="261"/>
      <c r="H159" s="313" t="s">
        <v>473</v>
      </c>
      <c r="I159" s="313" t="s">
        <v>413</v>
      </c>
      <c r="J159" s="313" t="s">
        <v>474</v>
      </c>
      <c r="K159" s="309"/>
    </row>
    <row r="160" s="1" customFormat="1" ht="15" customHeight="1">
      <c r="B160" s="286"/>
      <c r="C160" s="313" t="s">
        <v>475</v>
      </c>
      <c r="D160" s="261"/>
      <c r="E160" s="261"/>
      <c r="F160" s="314" t="s">
        <v>411</v>
      </c>
      <c r="G160" s="261"/>
      <c r="H160" s="313" t="s">
        <v>476</v>
      </c>
      <c r="I160" s="313" t="s">
        <v>446</v>
      </c>
      <c r="J160" s="313"/>
      <c r="K160" s="309"/>
    </row>
    <row r="16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="1" customFormat="1" ht="45" customHeight="1">
      <c r="B165" s="251"/>
      <c r="C165" s="252" t="s">
        <v>477</v>
      </c>
      <c r="D165" s="252"/>
      <c r="E165" s="252"/>
      <c r="F165" s="252"/>
      <c r="G165" s="252"/>
      <c r="H165" s="252"/>
      <c r="I165" s="252"/>
      <c r="J165" s="252"/>
      <c r="K165" s="253"/>
    </row>
    <row r="166" s="1" customFormat="1" ht="17.25" customHeight="1">
      <c r="B166" s="251"/>
      <c r="C166" s="276" t="s">
        <v>405</v>
      </c>
      <c r="D166" s="276"/>
      <c r="E166" s="276"/>
      <c r="F166" s="276" t="s">
        <v>406</v>
      </c>
      <c r="G166" s="318"/>
      <c r="H166" s="319" t="s">
        <v>52</v>
      </c>
      <c r="I166" s="319" t="s">
        <v>55</v>
      </c>
      <c r="J166" s="276" t="s">
        <v>407</v>
      </c>
      <c r="K166" s="253"/>
    </row>
    <row r="167" s="1" customFormat="1" ht="17.25" customHeight="1">
      <c r="B167" s="254"/>
      <c r="C167" s="278" t="s">
        <v>408</v>
      </c>
      <c r="D167" s="278"/>
      <c r="E167" s="278"/>
      <c r="F167" s="279" t="s">
        <v>409</v>
      </c>
      <c r="G167" s="320"/>
      <c r="H167" s="321"/>
      <c r="I167" s="321"/>
      <c r="J167" s="278" t="s">
        <v>410</v>
      </c>
      <c r="K167" s="256"/>
    </row>
    <row r="168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="1" customFormat="1" ht="15" customHeight="1">
      <c r="B169" s="286"/>
      <c r="C169" s="261" t="s">
        <v>414</v>
      </c>
      <c r="D169" s="261"/>
      <c r="E169" s="261"/>
      <c r="F169" s="284" t="s">
        <v>411</v>
      </c>
      <c r="G169" s="261"/>
      <c r="H169" s="261" t="s">
        <v>451</v>
      </c>
      <c r="I169" s="261" t="s">
        <v>413</v>
      </c>
      <c r="J169" s="261">
        <v>120</v>
      </c>
      <c r="K169" s="309"/>
    </row>
    <row r="170" s="1" customFormat="1" ht="15" customHeight="1">
      <c r="B170" s="286"/>
      <c r="C170" s="261" t="s">
        <v>460</v>
      </c>
      <c r="D170" s="261"/>
      <c r="E170" s="261"/>
      <c r="F170" s="284" t="s">
        <v>411</v>
      </c>
      <c r="G170" s="261"/>
      <c r="H170" s="261" t="s">
        <v>461</v>
      </c>
      <c r="I170" s="261" t="s">
        <v>413</v>
      </c>
      <c r="J170" s="261" t="s">
        <v>462</v>
      </c>
      <c r="K170" s="309"/>
    </row>
    <row r="171" s="1" customFormat="1" ht="15" customHeight="1">
      <c r="B171" s="286"/>
      <c r="C171" s="261" t="s">
        <v>359</v>
      </c>
      <c r="D171" s="261"/>
      <c r="E171" s="261"/>
      <c r="F171" s="284" t="s">
        <v>411</v>
      </c>
      <c r="G171" s="261"/>
      <c r="H171" s="261" t="s">
        <v>478</v>
      </c>
      <c r="I171" s="261" t="s">
        <v>413</v>
      </c>
      <c r="J171" s="261" t="s">
        <v>462</v>
      </c>
      <c r="K171" s="309"/>
    </row>
    <row r="172" s="1" customFormat="1" ht="15" customHeight="1">
      <c r="B172" s="286"/>
      <c r="C172" s="261" t="s">
        <v>416</v>
      </c>
      <c r="D172" s="261"/>
      <c r="E172" s="261"/>
      <c r="F172" s="284" t="s">
        <v>417</v>
      </c>
      <c r="G172" s="261"/>
      <c r="H172" s="261" t="s">
        <v>478</v>
      </c>
      <c r="I172" s="261" t="s">
        <v>413</v>
      </c>
      <c r="J172" s="261">
        <v>50</v>
      </c>
      <c r="K172" s="309"/>
    </row>
    <row r="173" s="1" customFormat="1" ht="15" customHeight="1">
      <c r="B173" s="286"/>
      <c r="C173" s="261" t="s">
        <v>419</v>
      </c>
      <c r="D173" s="261"/>
      <c r="E173" s="261"/>
      <c r="F173" s="284" t="s">
        <v>411</v>
      </c>
      <c r="G173" s="261"/>
      <c r="H173" s="261" t="s">
        <v>478</v>
      </c>
      <c r="I173" s="261" t="s">
        <v>421</v>
      </c>
      <c r="J173" s="261"/>
      <c r="K173" s="309"/>
    </row>
    <row r="174" s="1" customFormat="1" ht="15" customHeight="1">
      <c r="B174" s="286"/>
      <c r="C174" s="261" t="s">
        <v>430</v>
      </c>
      <c r="D174" s="261"/>
      <c r="E174" s="261"/>
      <c r="F174" s="284" t="s">
        <v>417</v>
      </c>
      <c r="G174" s="261"/>
      <c r="H174" s="261" t="s">
        <v>478</v>
      </c>
      <c r="I174" s="261" t="s">
        <v>413</v>
      </c>
      <c r="J174" s="261">
        <v>50</v>
      </c>
      <c r="K174" s="309"/>
    </row>
    <row r="175" s="1" customFormat="1" ht="15" customHeight="1">
      <c r="B175" s="286"/>
      <c r="C175" s="261" t="s">
        <v>438</v>
      </c>
      <c r="D175" s="261"/>
      <c r="E175" s="261"/>
      <c r="F175" s="284" t="s">
        <v>417</v>
      </c>
      <c r="G175" s="261"/>
      <c r="H175" s="261" t="s">
        <v>478</v>
      </c>
      <c r="I175" s="261" t="s">
        <v>413</v>
      </c>
      <c r="J175" s="261">
        <v>50</v>
      </c>
      <c r="K175" s="309"/>
    </row>
    <row r="176" s="1" customFormat="1" ht="15" customHeight="1">
      <c r="B176" s="286"/>
      <c r="C176" s="261" t="s">
        <v>436</v>
      </c>
      <c r="D176" s="261"/>
      <c r="E176" s="261"/>
      <c r="F176" s="284" t="s">
        <v>417</v>
      </c>
      <c r="G176" s="261"/>
      <c r="H176" s="261" t="s">
        <v>478</v>
      </c>
      <c r="I176" s="261" t="s">
        <v>413</v>
      </c>
      <c r="J176" s="261">
        <v>50</v>
      </c>
      <c r="K176" s="309"/>
    </row>
    <row r="177" s="1" customFormat="1" ht="15" customHeight="1">
      <c r="B177" s="286"/>
      <c r="C177" s="261" t="s">
        <v>99</v>
      </c>
      <c r="D177" s="261"/>
      <c r="E177" s="261"/>
      <c r="F177" s="284" t="s">
        <v>411</v>
      </c>
      <c r="G177" s="261"/>
      <c r="H177" s="261" t="s">
        <v>479</v>
      </c>
      <c r="I177" s="261" t="s">
        <v>480</v>
      </c>
      <c r="J177" s="261"/>
      <c r="K177" s="309"/>
    </row>
    <row r="178" s="1" customFormat="1" ht="15" customHeight="1">
      <c r="B178" s="286"/>
      <c r="C178" s="261" t="s">
        <v>55</v>
      </c>
      <c r="D178" s="261"/>
      <c r="E178" s="261"/>
      <c r="F178" s="284" t="s">
        <v>411</v>
      </c>
      <c r="G178" s="261"/>
      <c r="H178" s="261" t="s">
        <v>481</v>
      </c>
      <c r="I178" s="261" t="s">
        <v>482</v>
      </c>
      <c r="J178" s="261">
        <v>1</v>
      </c>
      <c r="K178" s="309"/>
    </row>
    <row r="179" s="1" customFormat="1" ht="15" customHeight="1">
      <c r="B179" s="286"/>
      <c r="C179" s="261" t="s">
        <v>51</v>
      </c>
      <c r="D179" s="261"/>
      <c r="E179" s="261"/>
      <c r="F179" s="284" t="s">
        <v>411</v>
      </c>
      <c r="G179" s="261"/>
      <c r="H179" s="261" t="s">
        <v>483</v>
      </c>
      <c r="I179" s="261" t="s">
        <v>413</v>
      </c>
      <c r="J179" s="261">
        <v>20</v>
      </c>
      <c r="K179" s="309"/>
    </row>
    <row r="180" s="1" customFormat="1" ht="15" customHeight="1">
      <c r="B180" s="286"/>
      <c r="C180" s="261" t="s">
        <v>52</v>
      </c>
      <c r="D180" s="261"/>
      <c r="E180" s="261"/>
      <c r="F180" s="284" t="s">
        <v>411</v>
      </c>
      <c r="G180" s="261"/>
      <c r="H180" s="261" t="s">
        <v>484</v>
      </c>
      <c r="I180" s="261" t="s">
        <v>413</v>
      </c>
      <c r="J180" s="261">
        <v>255</v>
      </c>
      <c r="K180" s="309"/>
    </row>
    <row r="181" s="1" customFormat="1" ht="15" customHeight="1">
      <c r="B181" s="286"/>
      <c r="C181" s="261" t="s">
        <v>100</v>
      </c>
      <c r="D181" s="261"/>
      <c r="E181" s="261"/>
      <c r="F181" s="284" t="s">
        <v>411</v>
      </c>
      <c r="G181" s="261"/>
      <c r="H181" s="261" t="s">
        <v>375</v>
      </c>
      <c r="I181" s="261" t="s">
        <v>413</v>
      </c>
      <c r="J181" s="261">
        <v>10</v>
      </c>
      <c r="K181" s="309"/>
    </row>
    <row r="182" s="1" customFormat="1" ht="15" customHeight="1">
      <c r="B182" s="286"/>
      <c r="C182" s="261" t="s">
        <v>101</v>
      </c>
      <c r="D182" s="261"/>
      <c r="E182" s="261"/>
      <c r="F182" s="284" t="s">
        <v>411</v>
      </c>
      <c r="G182" s="261"/>
      <c r="H182" s="261" t="s">
        <v>485</v>
      </c>
      <c r="I182" s="261" t="s">
        <v>446</v>
      </c>
      <c r="J182" s="261"/>
      <c r="K182" s="309"/>
    </row>
    <row r="183" s="1" customFormat="1" ht="15" customHeight="1">
      <c r="B183" s="286"/>
      <c r="C183" s="261" t="s">
        <v>486</v>
      </c>
      <c r="D183" s="261"/>
      <c r="E183" s="261"/>
      <c r="F183" s="284" t="s">
        <v>411</v>
      </c>
      <c r="G183" s="261"/>
      <c r="H183" s="261" t="s">
        <v>487</v>
      </c>
      <c r="I183" s="261" t="s">
        <v>446</v>
      </c>
      <c r="J183" s="261"/>
      <c r="K183" s="309"/>
    </row>
    <row r="184" s="1" customFormat="1" ht="15" customHeight="1">
      <c r="B184" s="286"/>
      <c r="C184" s="261" t="s">
        <v>475</v>
      </c>
      <c r="D184" s="261"/>
      <c r="E184" s="261"/>
      <c r="F184" s="284" t="s">
        <v>411</v>
      </c>
      <c r="G184" s="261"/>
      <c r="H184" s="261" t="s">
        <v>488</v>
      </c>
      <c r="I184" s="261" t="s">
        <v>446</v>
      </c>
      <c r="J184" s="261"/>
      <c r="K184" s="309"/>
    </row>
    <row r="185" s="1" customFormat="1" ht="15" customHeight="1">
      <c r="B185" s="286"/>
      <c r="C185" s="261" t="s">
        <v>103</v>
      </c>
      <c r="D185" s="261"/>
      <c r="E185" s="261"/>
      <c r="F185" s="284" t="s">
        <v>417</v>
      </c>
      <c r="G185" s="261"/>
      <c r="H185" s="261" t="s">
        <v>489</v>
      </c>
      <c r="I185" s="261" t="s">
        <v>413</v>
      </c>
      <c r="J185" s="261">
        <v>50</v>
      </c>
      <c r="K185" s="309"/>
    </row>
    <row r="186" s="1" customFormat="1" ht="15" customHeight="1">
      <c r="B186" s="286"/>
      <c r="C186" s="261" t="s">
        <v>490</v>
      </c>
      <c r="D186" s="261"/>
      <c r="E186" s="261"/>
      <c r="F186" s="284" t="s">
        <v>417</v>
      </c>
      <c r="G186" s="261"/>
      <c r="H186" s="261" t="s">
        <v>491</v>
      </c>
      <c r="I186" s="261" t="s">
        <v>492</v>
      </c>
      <c r="J186" s="261"/>
      <c r="K186" s="309"/>
    </row>
    <row r="187" s="1" customFormat="1" ht="15" customHeight="1">
      <c r="B187" s="286"/>
      <c r="C187" s="261" t="s">
        <v>493</v>
      </c>
      <c r="D187" s="261"/>
      <c r="E187" s="261"/>
      <c r="F187" s="284" t="s">
        <v>417</v>
      </c>
      <c r="G187" s="261"/>
      <c r="H187" s="261" t="s">
        <v>494</v>
      </c>
      <c r="I187" s="261" t="s">
        <v>492</v>
      </c>
      <c r="J187" s="261"/>
      <c r="K187" s="309"/>
    </row>
    <row r="188" s="1" customFormat="1" ht="15" customHeight="1">
      <c r="B188" s="286"/>
      <c r="C188" s="261" t="s">
        <v>495</v>
      </c>
      <c r="D188" s="261"/>
      <c r="E188" s="261"/>
      <c r="F188" s="284" t="s">
        <v>417</v>
      </c>
      <c r="G188" s="261"/>
      <c r="H188" s="261" t="s">
        <v>496</v>
      </c>
      <c r="I188" s="261" t="s">
        <v>492</v>
      </c>
      <c r="J188" s="261"/>
      <c r="K188" s="309"/>
    </row>
    <row r="189" s="1" customFormat="1" ht="15" customHeight="1">
      <c r="B189" s="286"/>
      <c r="C189" s="322" t="s">
        <v>497</v>
      </c>
      <c r="D189" s="261"/>
      <c r="E189" s="261"/>
      <c r="F189" s="284" t="s">
        <v>417</v>
      </c>
      <c r="G189" s="261"/>
      <c r="H189" s="261" t="s">
        <v>498</v>
      </c>
      <c r="I189" s="261" t="s">
        <v>499</v>
      </c>
      <c r="J189" s="323" t="s">
        <v>500</v>
      </c>
      <c r="K189" s="309"/>
    </row>
    <row r="190" s="1" customFormat="1" ht="15" customHeight="1">
      <c r="B190" s="286"/>
      <c r="C190" s="322" t="s">
        <v>40</v>
      </c>
      <c r="D190" s="261"/>
      <c r="E190" s="261"/>
      <c r="F190" s="284" t="s">
        <v>411</v>
      </c>
      <c r="G190" s="261"/>
      <c r="H190" s="258" t="s">
        <v>501</v>
      </c>
      <c r="I190" s="261" t="s">
        <v>502</v>
      </c>
      <c r="J190" s="261"/>
      <c r="K190" s="309"/>
    </row>
    <row r="191" s="1" customFormat="1" ht="15" customHeight="1">
      <c r="B191" s="286"/>
      <c r="C191" s="322" t="s">
        <v>503</v>
      </c>
      <c r="D191" s="261"/>
      <c r="E191" s="261"/>
      <c r="F191" s="284" t="s">
        <v>411</v>
      </c>
      <c r="G191" s="261"/>
      <c r="H191" s="261" t="s">
        <v>504</v>
      </c>
      <c r="I191" s="261" t="s">
        <v>446</v>
      </c>
      <c r="J191" s="261"/>
      <c r="K191" s="309"/>
    </row>
    <row r="192" s="1" customFormat="1" ht="15" customHeight="1">
      <c r="B192" s="286"/>
      <c r="C192" s="322" t="s">
        <v>505</v>
      </c>
      <c r="D192" s="261"/>
      <c r="E192" s="261"/>
      <c r="F192" s="284" t="s">
        <v>411</v>
      </c>
      <c r="G192" s="261"/>
      <c r="H192" s="261" t="s">
        <v>506</v>
      </c>
      <c r="I192" s="261" t="s">
        <v>446</v>
      </c>
      <c r="J192" s="261"/>
      <c r="K192" s="309"/>
    </row>
    <row r="193" s="1" customFormat="1" ht="15" customHeight="1">
      <c r="B193" s="286"/>
      <c r="C193" s="322" t="s">
        <v>507</v>
      </c>
      <c r="D193" s="261"/>
      <c r="E193" s="261"/>
      <c r="F193" s="284" t="s">
        <v>417</v>
      </c>
      <c r="G193" s="261"/>
      <c r="H193" s="261" t="s">
        <v>508</v>
      </c>
      <c r="I193" s="261" t="s">
        <v>446</v>
      </c>
      <c r="J193" s="261"/>
      <c r="K193" s="309"/>
    </row>
    <row r="194" s="1" customFormat="1" ht="15" customHeight="1">
      <c r="B194" s="315"/>
      <c r="C194" s="324"/>
      <c r="D194" s="295"/>
      <c r="E194" s="295"/>
      <c r="F194" s="295"/>
      <c r="G194" s="295"/>
      <c r="H194" s="295"/>
      <c r="I194" s="295"/>
      <c r="J194" s="295"/>
      <c r="K194" s="316"/>
    </row>
    <row r="195" s="1" customFormat="1" ht="18.75" customHeight="1">
      <c r="B195" s="297"/>
      <c r="C195" s="307"/>
      <c r="D195" s="307"/>
      <c r="E195" s="307"/>
      <c r="F195" s="317"/>
      <c r="G195" s="307"/>
      <c r="H195" s="307"/>
      <c r="I195" s="307"/>
      <c r="J195" s="307"/>
      <c r="K195" s="297"/>
    </row>
    <row r="196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="1" customFormat="1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s="1" customFormat="1" ht="21">
      <c r="B199" s="251"/>
      <c r="C199" s="252" t="s">
        <v>509</v>
      </c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5.5" customHeight="1">
      <c r="B200" s="251"/>
      <c r="C200" s="325" t="s">
        <v>510</v>
      </c>
      <c r="D200" s="325"/>
      <c r="E200" s="325"/>
      <c r="F200" s="325" t="s">
        <v>511</v>
      </c>
      <c r="G200" s="326"/>
      <c r="H200" s="325" t="s">
        <v>512</v>
      </c>
      <c r="I200" s="325"/>
      <c r="J200" s="325"/>
      <c r="K200" s="253"/>
    </row>
    <row r="201" s="1" customFormat="1" ht="5.25" customHeight="1">
      <c r="B201" s="286"/>
      <c r="C201" s="281"/>
      <c r="D201" s="281"/>
      <c r="E201" s="281"/>
      <c r="F201" s="281"/>
      <c r="G201" s="307"/>
      <c r="H201" s="281"/>
      <c r="I201" s="281"/>
      <c r="J201" s="281"/>
      <c r="K201" s="309"/>
    </row>
    <row r="202" s="1" customFormat="1" ht="15" customHeight="1">
      <c r="B202" s="286"/>
      <c r="C202" s="261" t="s">
        <v>502</v>
      </c>
      <c r="D202" s="261"/>
      <c r="E202" s="261"/>
      <c r="F202" s="284" t="s">
        <v>41</v>
      </c>
      <c r="G202" s="261"/>
      <c r="H202" s="261" t="s">
        <v>513</v>
      </c>
      <c r="I202" s="261"/>
      <c r="J202" s="261"/>
      <c r="K202" s="309"/>
    </row>
    <row r="203" s="1" customFormat="1" ht="15" customHeight="1">
      <c r="B203" s="286"/>
      <c r="C203" s="261"/>
      <c r="D203" s="261"/>
      <c r="E203" s="261"/>
      <c r="F203" s="284" t="s">
        <v>42</v>
      </c>
      <c r="G203" s="261"/>
      <c r="H203" s="261" t="s">
        <v>514</v>
      </c>
      <c r="I203" s="261"/>
      <c r="J203" s="261"/>
      <c r="K203" s="309"/>
    </row>
    <row r="204" s="1" customFormat="1" ht="15" customHeight="1">
      <c r="B204" s="286"/>
      <c r="C204" s="261"/>
      <c r="D204" s="261"/>
      <c r="E204" s="261"/>
      <c r="F204" s="284" t="s">
        <v>45</v>
      </c>
      <c r="G204" s="261"/>
      <c r="H204" s="261" t="s">
        <v>515</v>
      </c>
      <c r="I204" s="261"/>
      <c r="J204" s="261"/>
      <c r="K204" s="309"/>
    </row>
    <row r="205" s="1" customFormat="1" ht="15" customHeight="1">
      <c r="B205" s="286"/>
      <c r="C205" s="261"/>
      <c r="D205" s="261"/>
      <c r="E205" s="261"/>
      <c r="F205" s="284" t="s">
        <v>43</v>
      </c>
      <c r="G205" s="261"/>
      <c r="H205" s="261" t="s">
        <v>516</v>
      </c>
      <c r="I205" s="261"/>
      <c r="J205" s="261"/>
      <c r="K205" s="309"/>
    </row>
    <row r="206" s="1" customFormat="1" ht="15" customHeight="1">
      <c r="B206" s="286"/>
      <c r="C206" s="261"/>
      <c r="D206" s="261"/>
      <c r="E206" s="261"/>
      <c r="F206" s="284" t="s">
        <v>44</v>
      </c>
      <c r="G206" s="261"/>
      <c r="H206" s="261" t="s">
        <v>517</v>
      </c>
      <c r="I206" s="261"/>
      <c r="J206" s="261"/>
      <c r="K206" s="309"/>
    </row>
    <row r="207" s="1" customFormat="1" ht="15" customHeight="1">
      <c r="B207" s="286"/>
      <c r="C207" s="261"/>
      <c r="D207" s="261"/>
      <c r="E207" s="261"/>
      <c r="F207" s="284"/>
      <c r="G207" s="261"/>
      <c r="H207" s="261"/>
      <c r="I207" s="261"/>
      <c r="J207" s="261"/>
      <c r="K207" s="309"/>
    </row>
    <row r="208" s="1" customFormat="1" ht="15" customHeight="1">
      <c r="B208" s="286"/>
      <c r="C208" s="261" t="s">
        <v>458</v>
      </c>
      <c r="D208" s="261"/>
      <c r="E208" s="261"/>
      <c r="F208" s="284" t="s">
        <v>77</v>
      </c>
      <c r="G208" s="261"/>
      <c r="H208" s="261" t="s">
        <v>518</v>
      </c>
      <c r="I208" s="261"/>
      <c r="J208" s="261"/>
      <c r="K208" s="309"/>
    </row>
    <row r="209" s="1" customFormat="1" ht="15" customHeight="1">
      <c r="B209" s="286"/>
      <c r="C209" s="261"/>
      <c r="D209" s="261"/>
      <c r="E209" s="261"/>
      <c r="F209" s="284" t="s">
        <v>353</v>
      </c>
      <c r="G209" s="261"/>
      <c r="H209" s="261" t="s">
        <v>354</v>
      </c>
      <c r="I209" s="261"/>
      <c r="J209" s="261"/>
      <c r="K209" s="309"/>
    </row>
    <row r="210" s="1" customFormat="1" ht="15" customHeight="1">
      <c r="B210" s="286"/>
      <c r="C210" s="261"/>
      <c r="D210" s="261"/>
      <c r="E210" s="261"/>
      <c r="F210" s="284" t="s">
        <v>351</v>
      </c>
      <c r="G210" s="261"/>
      <c r="H210" s="261" t="s">
        <v>519</v>
      </c>
      <c r="I210" s="261"/>
      <c r="J210" s="261"/>
      <c r="K210" s="309"/>
    </row>
    <row r="211" s="1" customFormat="1" ht="15" customHeight="1">
      <c r="B211" s="327"/>
      <c r="C211" s="261"/>
      <c r="D211" s="261"/>
      <c r="E211" s="261"/>
      <c r="F211" s="284" t="s">
        <v>355</v>
      </c>
      <c r="G211" s="322"/>
      <c r="H211" s="313" t="s">
        <v>356</v>
      </c>
      <c r="I211" s="313"/>
      <c r="J211" s="313"/>
      <c r="K211" s="328"/>
    </row>
    <row r="212" s="1" customFormat="1" ht="15" customHeight="1">
      <c r="B212" s="327"/>
      <c r="C212" s="261"/>
      <c r="D212" s="261"/>
      <c r="E212" s="261"/>
      <c r="F212" s="284" t="s">
        <v>357</v>
      </c>
      <c r="G212" s="322"/>
      <c r="H212" s="313" t="s">
        <v>520</v>
      </c>
      <c r="I212" s="313"/>
      <c r="J212" s="313"/>
      <c r="K212" s="328"/>
    </row>
    <row r="213" s="1" customFormat="1" ht="15" customHeight="1">
      <c r="B213" s="327"/>
      <c r="C213" s="261"/>
      <c r="D213" s="261"/>
      <c r="E213" s="261"/>
      <c r="F213" s="284"/>
      <c r="G213" s="322"/>
      <c r="H213" s="313"/>
      <c r="I213" s="313"/>
      <c r="J213" s="313"/>
      <c r="K213" s="328"/>
    </row>
    <row r="214" s="1" customFormat="1" ht="15" customHeight="1">
      <c r="B214" s="327"/>
      <c r="C214" s="261" t="s">
        <v>482</v>
      </c>
      <c r="D214" s="261"/>
      <c r="E214" s="261"/>
      <c r="F214" s="284">
        <v>1</v>
      </c>
      <c r="G214" s="322"/>
      <c r="H214" s="313" t="s">
        <v>521</v>
      </c>
      <c r="I214" s="313"/>
      <c r="J214" s="313"/>
      <c r="K214" s="328"/>
    </row>
    <row r="215" s="1" customFormat="1" ht="15" customHeight="1">
      <c r="B215" s="327"/>
      <c r="C215" s="261"/>
      <c r="D215" s="261"/>
      <c r="E215" s="261"/>
      <c r="F215" s="284">
        <v>2</v>
      </c>
      <c r="G215" s="322"/>
      <c r="H215" s="313" t="s">
        <v>522</v>
      </c>
      <c r="I215" s="313"/>
      <c r="J215" s="313"/>
      <c r="K215" s="328"/>
    </row>
    <row r="216" s="1" customFormat="1" ht="15" customHeight="1">
      <c r="B216" s="327"/>
      <c r="C216" s="261"/>
      <c r="D216" s="261"/>
      <c r="E216" s="261"/>
      <c r="F216" s="284">
        <v>3</v>
      </c>
      <c r="G216" s="322"/>
      <c r="H216" s="313" t="s">
        <v>523</v>
      </c>
      <c r="I216" s="313"/>
      <c r="J216" s="313"/>
      <c r="K216" s="328"/>
    </row>
    <row r="217" s="1" customFormat="1" ht="15" customHeight="1">
      <c r="B217" s="327"/>
      <c r="C217" s="261"/>
      <c r="D217" s="261"/>
      <c r="E217" s="261"/>
      <c r="F217" s="284">
        <v>4</v>
      </c>
      <c r="G217" s="322"/>
      <c r="H217" s="313" t="s">
        <v>524</v>
      </c>
      <c r="I217" s="313"/>
      <c r="J217" s="313"/>
      <c r="K217" s="328"/>
    </row>
    <row r="218" s="1" customFormat="1" ht="12.75" customHeight="1">
      <c r="B218" s="329"/>
      <c r="C218" s="330"/>
      <c r="D218" s="330"/>
      <c r="E218" s="330"/>
      <c r="F218" s="330"/>
      <c r="G218" s="330"/>
      <c r="H218" s="330"/>
      <c r="I218" s="330"/>
      <c r="J218" s="330"/>
      <c r="K218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IVAN-I7\Ivan</dc:creator>
  <cp:lastModifiedBy>IVAN-I7\Ivan</cp:lastModifiedBy>
  <dcterms:created xsi:type="dcterms:W3CDTF">2021-07-02T08:42:45Z</dcterms:created>
  <dcterms:modified xsi:type="dcterms:W3CDTF">2021-07-02T08:42:48Z</dcterms:modified>
</cp:coreProperties>
</file>