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KrosData\Export\"/>
    </mc:Choice>
  </mc:AlternateContent>
  <bookViews>
    <workbookView xWindow="0" yWindow="0" windowWidth="0" windowHeight="0"/>
  </bookViews>
  <sheets>
    <sheet name="Rekapitulace stavby" sheetId="1" r:id="rId1"/>
    <sheet name="21026-1 - elektro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'21026-1 - elektro'!$C$84:$K$182</definedName>
    <definedName name="_xlnm.Print_Area" localSheetId="1">'21026-1 - elektro'!$C$4:$J$39,'21026-1 - elektro'!$C$45:$J$66,'21026-1 - elektro'!$C$72:$K$182</definedName>
    <definedName name="_xlnm.Print_Titles" localSheetId="1">'21026-1 - elektro'!$84:$84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143"/>
  <c r="J37"/>
  <c r="J36"/>
  <c i="1" r="AY55"/>
  <c i="2" r="J35"/>
  <c i="1" r="AX55"/>
  <c i="2"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J64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J82"/>
  <c r="F79"/>
  <c r="E77"/>
  <c r="J55"/>
  <c r="F52"/>
  <c r="E50"/>
  <c r="J21"/>
  <c r="E21"/>
  <c r="J54"/>
  <c r="J20"/>
  <c r="J18"/>
  <c r="E18"/>
  <c r="F82"/>
  <c r="J17"/>
  <c r="J15"/>
  <c r="E15"/>
  <c r="F54"/>
  <c r="J14"/>
  <c r="J12"/>
  <c r="J79"/>
  <c r="E7"/>
  <c r="E48"/>
  <c i="1" r="L50"/>
  <c r="AM50"/>
  <c r="AM49"/>
  <c r="L49"/>
  <c r="AM47"/>
  <c r="L47"/>
  <c r="L45"/>
  <c r="L44"/>
  <c i="2" r="BK159"/>
  <c r="J121"/>
  <c r="J171"/>
  <c r="J135"/>
  <c r="J132"/>
  <c r="BK90"/>
  <c r="J151"/>
  <c r="BK108"/>
  <c i="1" r="AS54"/>
  <c i="2" r="BK93"/>
  <c r="BK135"/>
  <c r="BK181"/>
  <c r="J153"/>
  <c r="BK95"/>
  <c r="J116"/>
  <c r="BK151"/>
  <c r="J104"/>
  <c r="BK157"/>
  <c r="J130"/>
  <c r="BK173"/>
  <c r="BK98"/>
  <c r="BK125"/>
  <c r="BK162"/>
  <c r="J125"/>
  <c r="BK167"/>
  <c r="J123"/>
  <c r="BK179"/>
  <c r="BK127"/>
  <c r="J167"/>
  <c r="BK137"/>
  <c r="J137"/>
  <c r="J165"/>
  <c r="BK132"/>
  <c r="J95"/>
  <c r="J155"/>
  <c r="BK130"/>
  <c r="J176"/>
  <c r="BK102"/>
  <c r="BK112"/>
  <c r="J90"/>
  <c r="BK116"/>
  <c r="BK140"/>
  <c r="BK88"/>
  <c r="J169"/>
  <c r="BK123"/>
  <c r="BK155"/>
  <c r="J181"/>
  <c r="BK118"/>
  <c r="J179"/>
  <c r="J147"/>
  <c r="J102"/>
  <c r="J88"/>
  <c r="BK121"/>
  <c r="BK147"/>
  <c r="BK110"/>
  <c r="J157"/>
  <c r="J118"/>
  <c r="J149"/>
  <c r="J100"/>
  <c r="J173"/>
  <c r="J108"/>
  <c r="J159"/>
  <c r="J140"/>
  <c r="BK100"/>
  <c r="BK176"/>
  <c r="J127"/>
  <c r="BK153"/>
  <c r="J112"/>
  <c r="BK165"/>
  <c r="BK149"/>
  <c r="BK104"/>
  <c r="J98"/>
  <c r="J162"/>
  <c r="J106"/>
  <c r="BK169"/>
  <c r="BK145"/>
  <c r="J93"/>
  <c r="BK171"/>
  <c r="J110"/>
  <c r="J145"/>
  <c r="BK106"/>
  <c l="1" r="R87"/>
  <c r="R86"/>
  <c r="R129"/>
  <c r="P87"/>
  <c r="P129"/>
  <c r="BK87"/>
  <c r="J87"/>
  <c r="J61"/>
  <c r="BK129"/>
  <c r="J129"/>
  <c r="J62"/>
  <c r="P144"/>
  <c r="P142"/>
  <c r="T87"/>
  <c r="T86"/>
  <c r="T129"/>
  <c r="BK144"/>
  <c r="J144"/>
  <c r="J65"/>
  <c r="R144"/>
  <c r="R142"/>
  <c r="T144"/>
  <c r="T142"/>
  <c r="J52"/>
  <c r="E75"/>
  <c r="J81"/>
  <c r="BE121"/>
  <c r="BE123"/>
  <c r="BE130"/>
  <c r="BE149"/>
  <c r="BE151"/>
  <c r="BE167"/>
  <c r="BE169"/>
  <c r="BE171"/>
  <c r="BE90"/>
  <c r="BE112"/>
  <c r="BE118"/>
  <c r="BE162"/>
  <c r="F55"/>
  <c r="BE95"/>
  <c r="BE98"/>
  <c r="BE106"/>
  <c r="BE132"/>
  <c r="BE135"/>
  <c r="BE155"/>
  <c r="BE176"/>
  <c r="F81"/>
  <c r="BE116"/>
  <c r="BE88"/>
  <c r="BE104"/>
  <c r="BE137"/>
  <c r="BE145"/>
  <c r="BE157"/>
  <c r="BE165"/>
  <c r="BE108"/>
  <c r="BE125"/>
  <c r="BE127"/>
  <c r="BE140"/>
  <c r="BE153"/>
  <c r="BE159"/>
  <c r="BE173"/>
  <c r="BE93"/>
  <c r="BE100"/>
  <c r="BE102"/>
  <c r="BE110"/>
  <c r="BE147"/>
  <c r="BE179"/>
  <c r="BE181"/>
  <c r="F34"/>
  <c i="1" r="BA55"/>
  <c r="BA54"/>
  <c r="W30"/>
  <c i="2" r="F37"/>
  <c i="1" r="BD55"/>
  <c r="BD54"/>
  <c r="W33"/>
  <c i="2" r="J34"/>
  <c i="1" r="AW55"/>
  <c i="2" r="F35"/>
  <c i="1" r="BB55"/>
  <c r="BB54"/>
  <c r="AX54"/>
  <c i="2" r="F36"/>
  <c i="1" r="BC55"/>
  <c r="BC54"/>
  <c r="W32"/>
  <c i="2" l="1" r="P86"/>
  <c r="P85"/>
  <c i="1" r="AU55"/>
  <c i="2" r="T85"/>
  <c r="R85"/>
  <c r="BK86"/>
  <c r="J86"/>
  <c r="J60"/>
  <c r="BK142"/>
  <c r="J142"/>
  <c r="J63"/>
  <c i="1" r="W31"/>
  <c r="AW54"/>
  <c r="AK30"/>
  <c i="2" r="J33"/>
  <c i="1" r="AV55"/>
  <c r="AT55"/>
  <c r="AU54"/>
  <c r="AY54"/>
  <c i="2" r="F33"/>
  <c i="1" r="AZ55"/>
  <c r="AZ54"/>
  <c r="AV54"/>
  <c r="AK29"/>
  <c i="2" l="1" r="BK85"/>
  <c r="J85"/>
  <c r="J59"/>
  <c i="1" r="AT54"/>
  <c r="W29"/>
  <c i="2" l="1" r="J30"/>
  <c i="1" r="AG55"/>
  <c r="AG54"/>
  <c r="AK26"/>
  <c r="AK35"/>
  <c l="1" r="AN55"/>
  <c i="2" r="J39"/>
  <c i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<sst xmlns="http://schemas.openxmlformats.org/spreadsheetml/2006/main">
  <si>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</si>
  <si>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</si>
  <si>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</si>
  <si>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</si>
  <si>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</si>
  <si>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{e2d4b1ce-974f-42d2-95db-29b001648ea8}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</si>
  <si>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</si>
  <si>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</si>
  <si>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</si>
  <si>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</si>
  <si>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</si>
  <si>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</si>
  <si>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</si>
  <si>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</si>
  <si>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</si>
  <si>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</si>
  <si>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</si>
  <si>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Zřízení závorového systému na parkovací ploše ul.Hálkova, Chomutov</t>
  </si>
  <si>
    <t>KSO:</t>
  </si>
  <si>
    <t/>
  </si>
  <si>
    <t>CC-CZ:</t>
  </si>
  <si>
    <t>Místo:</t>
  </si>
  <si>
    <t>Chomutov</t>
  </si>
  <si>
    <t>Datum:</t>
  </si>
  <si>
    <t>30. 6. 2021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</si>
  <si>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</si>
  <si>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</si>
  <si>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</si>
  <si>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</si>
  <si>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</si>
  <si>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</si>
  <si>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</si>
  <si>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</si>
  <si>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</si>
  <si>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</si>
  <si>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</si>
  <si>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</si>
  <si>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</si>
  <si>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</si>
  <si>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</si>
  <si>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</si>
  <si>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</si>
  <si>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</si>
  <si>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</si>
  <si>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</si>
  <si>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</si>
  <si>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</si>
  <si>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</si>
  <si>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</si>
  <si>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</si>
  <si>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</si>
  <si>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</si>
  <si>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</si>
  <si>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</si>
  <si>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</si>
  <si>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</si>
  <si>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</si>
  <si>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</si>
  <si>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</si>
  <si>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</si>
  <si>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</si>
  <si>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</si>
  <si>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</si>
  <si>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</si>
  <si>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</si>
  <si>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</si>
  <si>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</si>
  <si>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</si>
  <si>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</si>
  <si>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</si>
  <si>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</si>
  <si>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</si>
  <si>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</si>
  <si>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</si>
  <si>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</si>
  <si>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21026-1</t>
  </si>
  <si>
    <t>elektro</t>
  </si>
  <si>
    <t>STA</t>
  </si>
  <si>
    <t>1</t>
  </si>
  <si>
    <t>{b7e95488-58a4-46a5-b23a-c8b877771dcc}</t>
  </si>
  <si>
    <t>2</t>
  </si>
  <si>
    <t>KRYCÍ LIST SOUPISU PRACÍ</t>
  </si>
  <si>
    <t>Objekt:</t>
  </si>
  <si>
    <t>21026-1 - elektro</t>
  </si>
  <si>
    <t>Ing. Ivan Menhard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</si>
  <si>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</si>
  <si>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</si>
  <si>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</si>
  <si>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</si>
  <si>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</si>
  <si>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</si>
  <si>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</si>
  <si>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</si>
  <si>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</si>
  <si>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</si>
  <si>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</si>
  <si>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</si>
  <si>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</si>
  <si>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</si>
  <si>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</si>
  <si>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</si>
  <si>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</si>
  <si>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</si>
  <si>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</si>
  <si>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</si>
  <si>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</si>
  <si>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</si>
  <si>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</si>
  <si>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</si>
  <si>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</si>
  <si>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</si>
  <si>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</si>
  <si>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</si>
  <si>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</si>
  <si>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741110511</t>
  </si>
  <si>
    <t>Montáž lišta a kanálek vkládací šířky do 60 mm s víčkem</t>
  </si>
  <si>
    <t>m</t>
  </si>
  <si>
    <t>CS ÚRS 2021 01</t>
  </si>
  <si>
    <t>16</t>
  </si>
  <si>
    <t>-1802578190</t>
  </si>
  <si>
    <t>PP</t>
  </si>
  <si>
    <t>Montáž lišt a kanálků elektroinstalačních se spojkami, ohyby a rohy a s nasunutím do krabic vkládacích s víčkem, šířky do 60 mm</t>
  </si>
  <si>
    <t>M</t>
  </si>
  <si>
    <t>34571007</t>
  </si>
  <si>
    <t>lišta elektroinstalační hranatá PVC 40x20mm</t>
  </si>
  <si>
    <t>32</t>
  </si>
  <si>
    <t>-1639375073</t>
  </si>
  <si>
    <t>VV</t>
  </si>
  <si>
    <t>20*1,1 'Přepočtené koeficientem množství</t>
  </si>
  <si>
    <t>3</t>
  </si>
  <si>
    <t>741122122</t>
  </si>
  <si>
    <t>Montáž kabel Cu plný kulatý žíla 3x1,5 až 6 mm2 zatažený v trubkách (např. CYKY)</t>
  </si>
  <si>
    <t>1918879834</t>
  </si>
  <si>
    <t>Montáž kabelů měděných bez ukončení uložených v trubkách zatažených plných kulatých nebo bezhalogenových (např. CYKY) počtu a průřezu žil 3x1,5 až 6 mm2</t>
  </si>
  <si>
    <t>4</t>
  </si>
  <si>
    <t>34111036</t>
  </si>
  <si>
    <t>kabel instalační jádro Cu plné izolace PVC plášť PVC 450/750V (CYKY) 3x2,5mm2</t>
  </si>
  <si>
    <t>1152761568</t>
  </si>
  <si>
    <t>120*1,15 'Přepočtené koeficientem množství</t>
  </si>
  <si>
    <t>5</t>
  </si>
  <si>
    <t>741130001</t>
  </si>
  <si>
    <t>Ukončení vodič izolovaný do 2,5 mm2 v rozváděči nebo na přístroji</t>
  </si>
  <si>
    <t>kus</t>
  </si>
  <si>
    <t>-1550630990</t>
  </si>
  <si>
    <t>Ukončení vodičů izolovaných s označením a zapojením v rozváděči nebo na přístroji, průřezu žíly do 2,5 mm2</t>
  </si>
  <si>
    <t>6</t>
  </si>
  <si>
    <t>741130004</t>
  </si>
  <si>
    <t>Ukončení vodič izolovaný do 6 mm2 v rozváděči nebo na přístroji</t>
  </si>
  <si>
    <t>603268479</t>
  </si>
  <si>
    <t>Ukončení vodičů izolovaných s označením a zapojením v rozváděči nebo na přístroji, průřezu žíly do 6 mm2</t>
  </si>
  <si>
    <t>7</t>
  </si>
  <si>
    <t>741321001</t>
  </si>
  <si>
    <t>Montáž proudových chráničů dvoupólových nn do 25 A bez krytu</t>
  </si>
  <si>
    <t>-2083717113</t>
  </si>
  <si>
    <t>Montáž proudových chráničů se zapojením vodičů dvoupólových nn do 25 A bez krytu</t>
  </si>
  <si>
    <t>8</t>
  </si>
  <si>
    <t>1202327</t>
  </si>
  <si>
    <t>KOMBICHRANIC PFL7-16/1N/C/003-A</t>
  </si>
  <si>
    <t>materiály online</t>
  </si>
  <si>
    <t>618906309</t>
  </si>
  <si>
    <t>9</t>
  </si>
  <si>
    <t>741331031</t>
  </si>
  <si>
    <t>Montáž elektroměru jednofázového bez zapojení vodičů</t>
  </si>
  <si>
    <t>235242117</t>
  </si>
  <si>
    <t>Montáž měřicích přístrojů bez zapojení vodičů elektroměru jednofázového</t>
  </si>
  <si>
    <t>10</t>
  </si>
  <si>
    <t>1000311</t>
  </si>
  <si>
    <t>ELEKTROMER CEJCH EME1P32MID 1F 32A PRIMY</t>
  </si>
  <si>
    <t>2025806426</t>
  </si>
  <si>
    <t>11</t>
  </si>
  <si>
    <t>741410041</t>
  </si>
  <si>
    <t>Montáž vodič uzemňovací drát nebo lano D do 10 mm v městské zástavbě</t>
  </si>
  <si>
    <t>-2036217380</t>
  </si>
  <si>
    <t>Montáž uzemňovacího vedení s upevněním, propojením a připojením pomocí svorek v zemi s izolací spojů drátu nebo lana Ø do 10 mm v městské zástavbě</t>
  </si>
  <si>
    <t>12</t>
  </si>
  <si>
    <t>35441073</t>
  </si>
  <si>
    <t>drát D 10mm FeZn</t>
  </si>
  <si>
    <t>kg</t>
  </si>
  <si>
    <t>366245189</t>
  </si>
  <si>
    <t>drát D 10mm FeZn, 1 kg= 1,61 m</t>
  </si>
  <si>
    <t>40/1,61</t>
  </si>
  <si>
    <t>24,845*1,1 'Přepočtené koeficientem množství</t>
  </si>
  <si>
    <t>13</t>
  </si>
  <si>
    <t>741410071</t>
  </si>
  <si>
    <t>Montáž pospojování ochranné konstrukce ostatní vodičem do 16 mm2 uloženým volně nebo pod omítku</t>
  </si>
  <si>
    <t>885529783</t>
  </si>
  <si>
    <t>Montáž uzemňovacího vedení s upevněním, propojením a připojením pomocí svorek doplňků ostatních konstrukcí vodičem průřezu do 16 mm2, uloženým volně nebo pod omítkou</t>
  </si>
  <si>
    <t>14</t>
  </si>
  <si>
    <t>34141027</t>
  </si>
  <si>
    <t>vodič propojovací flexibilní jádro Cu lanované izolace PVC 450/750V (H07V-K) 1x6mm2</t>
  </si>
  <si>
    <t>128</t>
  </si>
  <si>
    <t>-640454328</t>
  </si>
  <si>
    <t>50*1,1 'Přepočtené koeficientem množství</t>
  </si>
  <si>
    <t>741420021</t>
  </si>
  <si>
    <t>Montáž svorka hromosvodná se 2 šrouby</t>
  </si>
  <si>
    <t>-406486733</t>
  </si>
  <si>
    <t>Montáž hromosvodného vedení svorek se 2 šrouby</t>
  </si>
  <si>
    <t>35442036</t>
  </si>
  <si>
    <t>svorka uzemnění nerez připojovací</t>
  </si>
  <si>
    <t>-1765032891</t>
  </si>
  <si>
    <t>17</t>
  </si>
  <si>
    <t>741810001</t>
  </si>
  <si>
    <t>Celková prohlídka elektrického rozvodu a zařízení do 100 000,- Kč</t>
  </si>
  <si>
    <t>-2109494683</t>
  </si>
  <si>
    <t>Zkoušky a prohlídky elektrických rozvodů a zařízení celková prohlídka a vyhotovení revizní zprávy pro objem montážních prací do 100 tis. Kč</t>
  </si>
  <si>
    <t>18</t>
  </si>
  <si>
    <t>998741101</t>
  </si>
  <si>
    <t>Přesun hmot tonážní pro silnoproud v objektech v do 6 m</t>
  </si>
  <si>
    <t>t</t>
  </si>
  <si>
    <t>1880148560</t>
  </si>
  <si>
    <t>Přesun hmot pro silnoproud stanovený z hmotnosti přesunovaného materiálu vodorovná dopravní vzdálenost do 50 m v objektech výšky do 6 m</t>
  </si>
  <si>
    <t>742</t>
  </si>
  <si>
    <t>Elektroinstalace - slaboproud</t>
  </si>
  <si>
    <t>19</t>
  </si>
  <si>
    <t>742110013</t>
  </si>
  <si>
    <t>Montáž trubek pro slaboproud plastových tuhých pro vnitřní rozvody pro optická vlákna</t>
  </si>
  <si>
    <t>2065982341</t>
  </si>
  <si>
    <t>Montáž trubek elektroinstalačních plastových tuhých pro vnitřní rozvody pro optická vlákna</t>
  </si>
  <si>
    <t>20</t>
  </si>
  <si>
    <t>1561567</t>
  </si>
  <si>
    <t>MIKROTRUBICKA MIKROHARD 14/10 ZLUTA</t>
  </si>
  <si>
    <t>-1645885410</t>
  </si>
  <si>
    <t>60*1,05 'Přepočtené koeficientem množství</t>
  </si>
  <si>
    <t>742121001</t>
  </si>
  <si>
    <t>Montáž kabelů sdělovacích pro vnitřní rozvody do 15 žil</t>
  </si>
  <si>
    <t>-1249154129</t>
  </si>
  <si>
    <t>Montáž kabelů sdělovacích pro vnitřní rozvody počtu žil do 15</t>
  </si>
  <si>
    <t>22</t>
  </si>
  <si>
    <t>34121263</t>
  </si>
  <si>
    <t>kabel datový jádro Cu plné plášť PVC (U/UTP) kat. 6</t>
  </si>
  <si>
    <t>90841637</t>
  </si>
  <si>
    <t>40*1,2 'Přepočtené koeficientem množství</t>
  </si>
  <si>
    <t>23</t>
  </si>
  <si>
    <t>998742101</t>
  </si>
  <si>
    <t>Přesun hmot tonážní pro slaboproud v objektech v do 6 m</t>
  </si>
  <si>
    <t>-915222749</t>
  </si>
  <si>
    <t>Přesun hmot pro slaboproud stanovený z hmotnosti přesunovaného materiálu vodorovná dopravní vzdálenost do 50 m v objektech výšky do 6 m</t>
  </si>
  <si>
    <t>Práce a dodávky M</t>
  </si>
  <si>
    <t>21-M</t>
  </si>
  <si>
    <t>Elektromontáže</t>
  </si>
  <si>
    <t>46-M</t>
  </si>
  <si>
    <t>Zemní práce při extr.mont.pracích</t>
  </si>
  <si>
    <t>24</t>
  </si>
  <si>
    <t>460010002</t>
  </si>
  <si>
    <t>Vytyčení trasy vedení vzdušného sdělovacího nebo ovládacího podél silnice</t>
  </si>
  <si>
    <t>km</t>
  </si>
  <si>
    <t>64</t>
  </si>
  <si>
    <t>-654423028</t>
  </si>
  <si>
    <t>Vytyčení trasy vedení vzdušného (nadzemního) sdělovacího nebo ovládacího podél silnice</t>
  </si>
  <si>
    <t>25</t>
  </si>
  <si>
    <t>460010025</t>
  </si>
  <si>
    <t>Vytyčení trasy inženýrských sítí v zastavěném prostoru</t>
  </si>
  <si>
    <t>-2136671026</t>
  </si>
  <si>
    <t>Vytyčení trasy inženýrských sítí v zastavěném prostoru</t>
  </si>
  <si>
    <t>26</t>
  </si>
  <si>
    <t>460171183</t>
  </si>
  <si>
    <t>Hloubení kabelových nezapažených rýh strojně š 35 cm hl 90 cm v hornině tř II skupiny 4</t>
  </si>
  <si>
    <t>12982253</t>
  </si>
  <si>
    <t>Hloubení nezapažených kabelových rýh strojně včetně urovnání dna s přemístěním výkopku do vzdálenosti 3 m od okraje jámy nebo s naložením na dopravní prostředek šířky 35 cm hloubky 90 cm v hornině třídy těžitelnosti II skupiny 4</t>
  </si>
  <si>
    <t>27</t>
  </si>
  <si>
    <t>460451193</t>
  </si>
  <si>
    <t>Zásyp kabelových rýh strojně se zhutněním š 35 cm hl 90 cm z horniny tř II skupiny 4</t>
  </si>
  <si>
    <t>-1108009800</t>
  </si>
  <si>
    <t>Zásyp kabelových rýh strojně s přemístěním sypaniny ze vzdálenosti do 10 m, s uložením výkopku ve vrstvách včetně zhutnění a urovnání povrchu šířky 35 cm hloubky 90 cm z horniny třídy těžitelnosti II skupiny 4</t>
  </si>
  <si>
    <t>28</t>
  </si>
  <si>
    <t>460661112</t>
  </si>
  <si>
    <t>Kabelové lože z písku pro kabely nn bez zakrytí š do 50 cm</t>
  </si>
  <si>
    <t>-1367695837</t>
  </si>
  <si>
    <t>Kabelové lože z písku včetně podsypu, zhutnění a urovnání povrchu pro kabely nn bez zakrytí, šířky přes 35 do 50 cm</t>
  </si>
  <si>
    <t>29</t>
  </si>
  <si>
    <t>460742131</t>
  </si>
  <si>
    <t>Osazení kabelových prostupů z trub plastových do rýhy s obetonováním průměru do 10 cm</t>
  </si>
  <si>
    <t>1024039169</t>
  </si>
  <si>
    <t>Osazení kabelových prostupů včetně utěsnění a spárování z trub plastových do rýhy, bez výkopových prací s obetonováním, vnitřního průměru do 10 cm</t>
  </si>
  <si>
    <t>30</t>
  </si>
  <si>
    <t>460791112</t>
  </si>
  <si>
    <t>Montáž trubek ochranných plastových tuhých D do 50 mm uložených do rýhy</t>
  </si>
  <si>
    <t>-307135563</t>
  </si>
  <si>
    <t>Montáž trubek ochranných uložených volně do rýhy plastových tuhých, vnitřního průměru přes 32 do 50 mm</t>
  </si>
  <si>
    <t>31</t>
  </si>
  <si>
    <t>34571360</t>
  </si>
  <si>
    <t>trubka elektroinstalační HDPE tuhá dvouplášťová korugovaná D 32/40mm</t>
  </si>
  <si>
    <t>-1974723910</t>
  </si>
  <si>
    <t>100*1,05 'Přepočtené koeficientem množství</t>
  </si>
  <si>
    <t>1693246</t>
  </si>
  <si>
    <t>KABELOVA CHRANICKA HDPE 4 HDPE 40/33 BL</t>
  </si>
  <si>
    <t>965802223</t>
  </si>
  <si>
    <t>80*1,05 'Přepočtené koeficientem množství</t>
  </si>
  <si>
    <t>33</t>
  </si>
  <si>
    <t>460881215</t>
  </si>
  <si>
    <t>Kryt vozovky a chodníku z asfaltového betonu při elektromontážích vrstva ložní tloušťky 8 cm</t>
  </si>
  <si>
    <t>m2</t>
  </si>
  <si>
    <t>-638224006</t>
  </si>
  <si>
    <t>Kryt vozovek a chodníků z asfaltového betonu vrstva ložní, tloušťky 8 cm</t>
  </si>
  <si>
    <t>34</t>
  </si>
  <si>
    <t>460881223</t>
  </si>
  <si>
    <t>Kryt vozovky a chodníku z asfaltového betonu při elektromontážích vrstva obrusná tloušťky 5 cm</t>
  </si>
  <si>
    <t>-2002187346</t>
  </si>
  <si>
    <t>Kryt vozovek a chodníků z asfaltového betonu vrstva obrusná, tloušťky 5 cm</t>
  </si>
  <si>
    <t>35</t>
  </si>
  <si>
    <t>468011142</t>
  </si>
  <si>
    <t>Odstranění podkladu nebo krytu komunikace při elektromontážích ze živice tloušťky do 10 cm</t>
  </si>
  <si>
    <t>421990412</t>
  </si>
  <si>
    <t>Odstranění podkladů nebo krytů komunikací včetně rozpojení na kusy a zarovnání styčné spáry ze živice, tloušťky přes 5 do 10 cm</t>
  </si>
  <si>
    <t>36</t>
  </si>
  <si>
    <t>468041122</t>
  </si>
  <si>
    <t>Řezání živičného podkladu nebo krytu při elektromontážích hloubky do 10 cm</t>
  </si>
  <si>
    <t>-285825581</t>
  </si>
  <si>
    <t>Řezání spár v podkladu nebo krytu živičném, tloušťky přes 5 do 10 cm</t>
  </si>
  <si>
    <t>37</t>
  </si>
  <si>
    <t>469972111</t>
  </si>
  <si>
    <t>Odvoz suti a vybouraných hmot při elektromontážích do 1 km</t>
  </si>
  <si>
    <t>1783368266</t>
  </si>
  <si>
    <t>Odvoz suti a vybouraných hmot odvoz suti a vybouraných hmot do 1 km</t>
  </si>
  <si>
    <t>35*0,2*0,4*2,2</t>
  </si>
  <si>
    <t>38</t>
  </si>
  <si>
    <t>469972121</t>
  </si>
  <si>
    <t>Příplatek k odvozu suti a vybouraných hmot při elektromontážích za každý další 1 km</t>
  </si>
  <si>
    <t>1561977085</t>
  </si>
  <si>
    <t>Odvoz suti a vybouraných hmot odvoz suti a vybouraných hmot Příplatek k ceně za každý další i započatý 1 km</t>
  </si>
  <si>
    <t>6,16*5</t>
  </si>
  <si>
    <t>39</t>
  </si>
  <si>
    <t>469973116</t>
  </si>
  <si>
    <t>Poplatek za uložení na skládce (skládkovné) stavebního odpadu směsného kód odpadu 17 09 04</t>
  </si>
  <si>
    <t>-463856045</t>
  </si>
  <si>
    <t>Poplatek za uložení stavebního odpadu na skládce (skládkovné) na skládce (skládkovné) směsného stavebního a demoličního zatříděného do Katalogu odpadů pod kódem 17 09 04</t>
  </si>
  <si>
    <t>40</t>
  </si>
  <si>
    <t>469981111</t>
  </si>
  <si>
    <t>Přesun hmot pro pomocné stavební práce při elektromotážích</t>
  </si>
  <si>
    <t>776973705</t>
  </si>
  <si>
    <t>Přesun hmot pro pomocné stavební práce při elektromontážích dopravní vzdálenost do 1 000 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</si>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</sst>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49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2021017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Zřízení závorového systému na parkovací ploše ul.Hálkova, Chomutov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Chomutov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30. 6. 2021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50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33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51</v>
      </c>
      <c r="D52" s="86"/>
      <c r="E52" s="86"/>
      <c r="F52" s="86"/>
      <c r="G52" s="86"/>
      <c r="H52" s="87"/>
      <c r="I52" s="88" t="s">
        <v>52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53</v>
      </c>
      <c r="AH52" s="86"/>
      <c r="AI52" s="86"/>
      <c r="AJ52" s="86"/>
      <c r="AK52" s="86"/>
      <c r="AL52" s="86"/>
      <c r="AM52" s="86"/>
      <c r="AN52" s="88" t="s">
        <v>54</v>
      </c>
      <c r="AO52" s="86"/>
      <c r="AP52" s="86"/>
      <c r="AQ52" s="90" t="s">
        <v>55</v>
      </c>
      <c r="AR52" s="43"/>
      <c r="AS52" s="91" t="s">
        <v>56</v>
      </c>
      <c r="AT52" s="92" t="s">
        <v>57</v>
      </c>
      <c r="AU52" s="92" t="s">
        <v>58</v>
      </c>
      <c r="AV52" s="92" t="s">
        <v>59</v>
      </c>
      <c r="AW52" s="92" t="s">
        <v>60</v>
      </c>
      <c r="AX52" s="92" t="s">
        <v>61</v>
      </c>
      <c r="AY52" s="92" t="s">
        <v>62</v>
      </c>
      <c r="AZ52" s="92" t="s">
        <v>63</v>
      </c>
      <c r="BA52" s="92" t="s">
        <v>64</v>
      </c>
      <c r="BB52" s="92" t="s">
        <v>65</v>
      </c>
      <c r="BC52" s="92" t="s">
        <v>66</v>
      </c>
      <c r="BD52" s="93" t="s">
        <v>67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68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69</v>
      </c>
      <c r="BT54" s="108" t="s">
        <v>70</v>
      </c>
      <c r="BU54" s="109" t="s">
        <v>71</v>
      </c>
      <c r="BV54" s="108" t="s">
        <v>72</v>
      </c>
      <c r="BW54" s="108" t="s">
        <v>5</v>
      </c>
      <c r="BX54" s="108" t="s">
        <v>73</v>
      </c>
      <c r="CL54" s="108" t="s">
        <v>19</v>
      </c>
    </row>
    <row r="55" s="7" customFormat="1" ht="16.5" customHeight="1">
      <c r="A55" s="110" t="s">
        <v>74</v>
      </c>
      <c r="B55" s="111"/>
      <c r="C55" s="112"/>
      <c r="D55" s="113" t="s">
        <v>75</v>
      </c>
      <c r="E55" s="113"/>
      <c r="F55" s="113"/>
      <c r="G55" s="113"/>
      <c r="H55" s="113"/>
      <c r="I55" s="114"/>
      <c r="J55" s="113" t="s">
        <v>76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'21026-1 - elektro'!J30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77</v>
      </c>
      <c r="AR55" s="117"/>
      <c r="AS55" s="118">
        <v>0</v>
      </c>
      <c r="AT55" s="119">
        <f>ROUND(SUM(AV55:AW55),2)</f>
        <v>0</v>
      </c>
      <c r="AU55" s="120">
        <f>'21026-1 - elektro'!P85</f>
        <v>0</v>
      </c>
      <c r="AV55" s="119">
        <f>'21026-1 - elektro'!J33</f>
        <v>0</v>
      </c>
      <c r="AW55" s="119">
        <f>'21026-1 - elektro'!J34</f>
        <v>0</v>
      </c>
      <c r="AX55" s="119">
        <f>'21026-1 - elektro'!J35</f>
        <v>0</v>
      </c>
      <c r="AY55" s="119">
        <f>'21026-1 - elektro'!J36</f>
        <v>0</v>
      </c>
      <c r="AZ55" s="119">
        <f>'21026-1 - elektro'!F33</f>
        <v>0</v>
      </c>
      <c r="BA55" s="119">
        <f>'21026-1 - elektro'!F34</f>
        <v>0</v>
      </c>
      <c r="BB55" s="119">
        <f>'21026-1 - elektro'!F35</f>
        <v>0</v>
      </c>
      <c r="BC55" s="119">
        <f>'21026-1 - elektro'!F36</f>
        <v>0</v>
      </c>
      <c r="BD55" s="121">
        <f>'21026-1 - elektro'!F37</f>
        <v>0</v>
      </c>
      <c r="BE55" s="7"/>
      <c r="BT55" s="122" t="s">
        <v>78</v>
      </c>
      <c r="BV55" s="122" t="s">
        <v>72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mvyaNFtPKN6DcnfvJIUkek6t/FmZ+A/kXLBBFwqQSxUBkDFmv/QEtXXAEQOr1lbrQfAP+oYo8WjJM2XKpQO3Lw==" hashValue="WCLzLTzg7ula2Y/xuOJfVZEGhlZVhV8DaMWof65O9jyo093aX54hNA9qGa93c4Q0ullYNl0ayOhrvPpb1Sskgw==" algorithmName="SHA-512" password="C7B2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1026-1 - elektro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79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80</v>
      </c>
    </row>
    <row r="4" s="1" customFormat="1" ht="24.96" customHeight="1">
      <c r="B4" s="19"/>
      <c r="D4" s="125" t="s">
        <v>81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16.5" customHeight="1">
      <c r="B7" s="19"/>
      <c r="E7" s="128" t="str">
        <f>'Rekapitulace stavby'!K6</f>
        <v>Zřízení závorového systému na parkovací ploše ul.Hálkova, Chomutov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82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0" t="s">
        <v>83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21</v>
      </c>
      <c r="E12" s="37"/>
      <c r="F12" s="131" t="s">
        <v>22</v>
      </c>
      <c r="G12" s="37"/>
      <c r="H12" s="37"/>
      <c r="I12" s="127" t="s">
        <v>23</v>
      </c>
      <c r="J12" s="132" t="str">
        <f>'Rekapitulace stavby'!AN8</f>
        <v>30. 6. 2021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tr">
        <f>IF('Rekapitulace stavby'!AN10="","",'Rekapitulace stavby'!AN10)</f>
        <v/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tr">
        <f>IF('Rekapitulace stavby'!E11="","",'Rekapitulace stavby'!E11)</f>
        <v xml:space="preserve"> </v>
      </c>
      <c r="F15" s="37"/>
      <c r="G15" s="37"/>
      <c r="H15" s="37"/>
      <c r="I15" s="127" t="s">
        <v>28</v>
      </c>
      <c r="J15" s="131" t="str">
        <f>IF('Rekapitulace stavby'!AN11="","",'Rekapitulace stavby'!AN11)</f>
        <v/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29</v>
      </c>
      <c r="E17" s="37"/>
      <c r="F17" s="37"/>
      <c r="G17" s="37"/>
      <c r="H17" s="37"/>
      <c r="I17" s="127" t="s">
        <v>26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28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31</v>
      </c>
      <c r="E20" s="37"/>
      <c r="F20" s="37"/>
      <c r="G20" s="37"/>
      <c r="H20" s="37"/>
      <c r="I20" s="127" t="s">
        <v>26</v>
      </c>
      <c r="J20" s="131" t="str">
        <f>IF('Rekapitulace stavby'!AN16="","",'Rekapitulace stavby'!AN16)</f>
        <v/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tr">
        <f>IF('Rekapitulace stavby'!E17="","",'Rekapitulace stavby'!E17)</f>
        <v xml:space="preserve"> </v>
      </c>
      <c r="F21" s="37"/>
      <c r="G21" s="37"/>
      <c r="H21" s="37"/>
      <c r="I21" s="127" t="s">
        <v>28</v>
      </c>
      <c r="J21" s="131" t="str">
        <f>IF('Rekapitulace stavby'!AN17="","",'Rekapitulace stavby'!AN17)</f>
        <v/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33</v>
      </c>
      <c r="E23" s="37"/>
      <c r="F23" s="37"/>
      <c r="G23" s="37"/>
      <c r="H23" s="37"/>
      <c r="I23" s="127" t="s">
        <v>26</v>
      </c>
      <c r="J23" s="131" t="s">
        <v>19</v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">
        <v>84</v>
      </c>
      <c r="F24" s="37"/>
      <c r="G24" s="37"/>
      <c r="H24" s="37"/>
      <c r="I24" s="127" t="s">
        <v>28</v>
      </c>
      <c r="J24" s="131" t="s">
        <v>19</v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34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36</v>
      </c>
      <c r="E30" s="37"/>
      <c r="F30" s="37"/>
      <c r="G30" s="37"/>
      <c r="H30" s="37"/>
      <c r="I30" s="37"/>
      <c r="J30" s="139">
        <f>ROUND(J85,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38</v>
      </c>
      <c r="G32" s="37"/>
      <c r="H32" s="37"/>
      <c r="I32" s="140" t="s">
        <v>37</v>
      </c>
      <c r="J32" s="140" t="s">
        <v>39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40</v>
      </c>
      <c r="E33" s="127" t="s">
        <v>41</v>
      </c>
      <c r="F33" s="142">
        <f>ROUND((SUM(BE85:BE182)),  2)</f>
        <v>0</v>
      </c>
      <c r="G33" s="37"/>
      <c r="H33" s="37"/>
      <c r="I33" s="143">
        <v>0.20999999999999999</v>
      </c>
      <c r="J33" s="142">
        <f>ROUND(((SUM(BE85:BE182))*I33),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42</v>
      </c>
      <c r="F34" s="142">
        <f>ROUND((SUM(BF85:BF182)),  2)</f>
        <v>0</v>
      </c>
      <c r="G34" s="37"/>
      <c r="H34" s="37"/>
      <c r="I34" s="143">
        <v>0.14999999999999999</v>
      </c>
      <c r="J34" s="142">
        <f>ROUND(((SUM(BF85:BF182))*I34),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43</v>
      </c>
      <c r="F35" s="142">
        <f>ROUND((SUM(BG85:BG182)),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44</v>
      </c>
      <c r="F36" s="142">
        <f>ROUND((SUM(BH85:BH182)),  2)</f>
        <v>0</v>
      </c>
      <c r="G36" s="37"/>
      <c r="H36" s="37"/>
      <c r="I36" s="143">
        <v>0.14999999999999999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45</v>
      </c>
      <c r="F37" s="142">
        <f>ROUND((SUM(BI85:BI182)),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46</v>
      </c>
      <c r="E39" s="146"/>
      <c r="F39" s="146"/>
      <c r="G39" s="147" t="s">
        <v>47</v>
      </c>
      <c r="H39" s="148" t="s">
        <v>48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85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5" t="str">
        <f>E7</f>
        <v>Zřízení závorového systému na parkovací ploše ul.Hálkova, Chomutov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82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21026-1 - elektro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Chomutov</v>
      </c>
      <c r="G52" s="39"/>
      <c r="H52" s="39"/>
      <c r="I52" s="31" t="s">
        <v>23</v>
      </c>
      <c r="J52" s="71" t="str">
        <f>IF(J12="","",J12)</f>
        <v>30. 6. 2021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31</v>
      </c>
      <c r="J54" s="35" t="str">
        <f>E21</f>
        <v xml:space="preserve"> 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33</v>
      </c>
      <c r="J55" s="35" t="str">
        <f>E24</f>
        <v>Ing. Ivan Menhard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56" t="s">
        <v>86</v>
      </c>
      <c r="D57" s="157"/>
      <c r="E57" s="157"/>
      <c r="F57" s="157"/>
      <c r="G57" s="157"/>
      <c r="H57" s="157"/>
      <c r="I57" s="157"/>
      <c r="J57" s="158" t="s">
        <v>87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59" t="s">
        <v>68</v>
      </c>
      <c r="D59" s="39"/>
      <c r="E59" s="39"/>
      <c r="F59" s="39"/>
      <c r="G59" s="39"/>
      <c r="H59" s="39"/>
      <c r="I59" s="39"/>
      <c r="J59" s="101">
        <f>J85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88</v>
      </c>
    </row>
    <row r="60" s="9" customFormat="1" ht="24.96" customHeight="1">
      <c r="A60" s="9"/>
      <c r="B60" s="160"/>
      <c r="C60" s="161"/>
      <c r="D60" s="162" t="s">
        <v>89</v>
      </c>
      <c r="E60" s="163"/>
      <c r="F60" s="163"/>
      <c r="G60" s="163"/>
      <c r="H60" s="163"/>
      <c r="I60" s="163"/>
      <c r="J60" s="164">
        <f>J86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90</v>
      </c>
      <c r="E61" s="169"/>
      <c r="F61" s="169"/>
      <c r="G61" s="169"/>
      <c r="H61" s="169"/>
      <c r="I61" s="169"/>
      <c r="J61" s="170">
        <f>J87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91</v>
      </c>
      <c r="E62" s="169"/>
      <c r="F62" s="169"/>
      <c r="G62" s="169"/>
      <c r="H62" s="169"/>
      <c r="I62" s="169"/>
      <c r="J62" s="170">
        <f>J129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0"/>
      <c r="C63" s="161"/>
      <c r="D63" s="162" t="s">
        <v>92</v>
      </c>
      <c r="E63" s="163"/>
      <c r="F63" s="163"/>
      <c r="G63" s="163"/>
      <c r="H63" s="163"/>
      <c r="I63" s="163"/>
      <c r="J63" s="164">
        <f>J142</f>
        <v>0</v>
      </c>
      <c r="K63" s="161"/>
      <c r="L63" s="165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6"/>
      <c r="C64" s="167"/>
      <c r="D64" s="168" t="s">
        <v>93</v>
      </c>
      <c r="E64" s="169"/>
      <c r="F64" s="169"/>
      <c r="G64" s="169"/>
      <c r="H64" s="169"/>
      <c r="I64" s="169"/>
      <c r="J64" s="170">
        <f>J143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6"/>
      <c r="C65" s="167"/>
      <c r="D65" s="168" t="s">
        <v>94</v>
      </c>
      <c r="E65" s="169"/>
      <c r="F65" s="169"/>
      <c r="G65" s="169"/>
      <c r="H65" s="169"/>
      <c r="I65" s="169"/>
      <c r="J65" s="170">
        <f>J144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2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29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2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95</v>
      </c>
      <c r="D72" s="39"/>
      <c r="E72" s="39"/>
      <c r="F72" s="39"/>
      <c r="G72" s="39"/>
      <c r="H72" s="39"/>
      <c r="I72" s="39"/>
      <c r="J72" s="39"/>
      <c r="K72" s="39"/>
      <c r="L72" s="12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2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2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55" t="str">
        <f>E7</f>
        <v>Zřízení závorového systému na parkovací ploše ul.Hálkova, Chomutov</v>
      </c>
      <c r="F75" s="31"/>
      <c r="G75" s="31"/>
      <c r="H75" s="31"/>
      <c r="I75" s="39"/>
      <c r="J75" s="39"/>
      <c r="K75" s="39"/>
      <c r="L75" s="12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82</v>
      </c>
      <c r="D76" s="39"/>
      <c r="E76" s="39"/>
      <c r="F76" s="39"/>
      <c r="G76" s="39"/>
      <c r="H76" s="39"/>
      <c r="I76" s="39"/>
      <c r="J76" s="39"/>
      <c r="K76" s="39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21026-1 - elektro</v>
      </c>
      <c r="F77" s="39"/>
      <c r="G77" s="39"/>
      <c r="H77" s="39"/>
      <c r="I77" s="39"/>
      <c r="J77" s="39"/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F12</f>
        <v>Chomutov</v>
      </c>
      <c r="G79" s="39"/>
      <c r="H79" s="39"/>
      <c r="I79" s="31" t="s">
        <v>23</v>
      </c>
      <c r="J79" s="71" t="str">
        <f>IF(J12="","",J12)</f>
        <v>30. 6. 2021</v>
      </c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2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E15</f>
        <v xml:space="preserve"> </v>
      </c>
      <c r="G81" s="39"/>
      <c r="H81" s="39"/>
      <c r="I81" s="31" t="s">
        <v>31</v>
      </c>
      <c r="J81" s="35" t="str">
        <f>E21</f>
        <v xml:space="preserve"> </v>
      </c>
      <c r="K81" s="39"/>
      <c r="L81" s="12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29</v>
      </c>
      <c r="D82" s="39"/>
      <c r="E82" s="39"/>
      <c r="F82" s="26" t="str">
        <f>IF(E18="","",E18)</f>
        <v>Vyplň údaj</v>
      </c>
      <c r="G82" s="39"/>
      <c r="H82" s="39"/>
      <c r="I82" s="31" t="s">
        <v>33</v>
      </c>
      <c r="J82" s="35" t="str">
        <f>E24</f>
        <v>Ing. Ivan Menhard</v>
      </c>
      <c r="K82" s="39"/>
      <c r="L82" s="12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2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2"/>
      <c r="B84" s="173"/>
      <c r="C84" s="174" t="s">
        <v>96</v>
      </c>
      <c r="D84" s="175" t="s">
        <v>55</v>
      </c>
      <c r="E84" s="175" t="s">
        <v>51</v>
      </c>
      <c r="F84" s="175" t="s">
        <v>52</v>
      </c>
      <c r="G84" s="175" t="s">
        <v>97</v>
      </c>
      <c r="H84" s="175" t="s">
        <v>98</v>
      </c>
      <c r="I84" s="175" t="s">
        <v>99</v>
      </c>
      <c r="J84" s="175" t="s">
        <v>87</v>
      </c>
      <c r="K84" s="176" t="s">
        <v>100</v>
      </c>
      <c r="L84" s="177"/>
      <c r="M84" s="91" t="s">
        <v>19</v>
      </c>
      <c r="N84" s="92" t="s">
        <v>40</v>
      </c>
      <c r="O84" s="92" t="s">
        <v>101</v>
      </c>
      <c r="P84" s="92" t="s">
        <v>102</v>
      </c>
      <c r="Q84" s="92" t="s">
        <v>103</v>
      </c>
      <c r="R84" s="92" t="s">
        <v>104</v>
      </c>
      <c r="S84" s="92" t="s">
        <v>105</v>
      </c>
      <c r="T84" s="93" t="s">
        <v>106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7"/>
      <c r="B85" s="38"/>
      <c r="C85" s="98" t="s">
        <v>107</v>
      </c>
      <c r="D85" s="39"/>
      <c r="E85" s="39"/>
      <c r="F85" s="39"/>
      <c r="G85" s="39"/>
      <c r="H85" s="39"/>
      <c r="I85" s="39"/>
      <c r="J85" s="178">
        <f>BK85</f>
        <v>0</v>
      </c>
      <c r="K85" s="39"/>
      <c r="L85" s="43"/>
      <c r="M85" s="94"/>
      <c r="N85" s="179"/>
      <c r="O85" s="95"/>
      <c r="P85" s="180">
        <f>P86+P142</f>
        <v>0</v>
      </c>
      <c r="Q85" s="95"/>
      <c r="R85" s="180">
        <f>R86+R142</f>
        <v>4.8550689999999994</v>
      </c>
      <c r="S85" s="95"/>
      <c r="T85" s="181">
        <f>T86+T142</f>
        <v>2.3999999999999999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69</v>
      </c>
      <c r="AU85" s="16" t="s">
        <v>88</v>
      </c>
      <c r="BK85" s="182">
        <f>BK86+BK142</f>
        <v>0</v>
      </c>
    </row>
    <row r="86" s="12" customFormat="1" ht="25.92" customHeight="1">
      <c r="A86" s="12"/>
      <c r="B86" s="183"/>
      <c r="C86" s="184"/>
      <c r="D86" s="185" t="s">
        <v>69</v>
      </c>
      <c r="E86" s="186" t="s">
        <v>108</v>
      </c>
      <c r="F86" s="186" t="s">
        <v>109</v>
      </c>
      <c r="G86" s="184"/>
      <c r="H86" s="184"/>
      <c r="I86" s="187"/>
      <c r="J86" s="188">
        <f>BK86</f>
        <v>0</v>
      </c>
      <c r="K86" s="184"/>
      <c r="L86" s="189"/>
      <c r="M86" s="190"/>
      <c r="N86" s="191"/>
      <c r="O86" s="191"/>
      <c r="P86" s="192">
        <f>P87+P129</f>
        <v>0</v>
      </c>
      <c r="Q86" s="191"/>
      <c r="R86" s="192">
        <f>R87+R129</f>
        <v>0.061740000000000003</v>
      </c>
      <c r="S86" s="191"/>
      <c r="T86" s="193">
        <f>T87+T129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4" t="s">
        <v>80</v>
      </c>
      <c r="AT86" s="195" t="s">
        <v>69</v>
      </c>
      <c r="AU86" s="195" t="s">
        <v>70</v>
      </c>
      <c r="AY86" s="194" t="s">
        <v>110</v>
      </c>
      <c r="BK86" s="196">
        <f>BK87+BK129</f>
        <v>0</v>
      </c>
    </row>
    <row r="87" s="12" customFormat="1" ht="22.8" customHeight="1">
      <c r="A87" s="12"/>
      <c r="B87" s="183"/>
      <c r="C87" s="184"/>
      <c r="D87" s="185" t="s">
        <v>69</v>
      </c>
      <c r="E87" s="197" t="s">
        <v>111</v>
      </c>
      <c r="F87" s="197" t="s">
        <v>112</v>
      </c>
      <c r="G87" s="184"/>
      <c r="H87" s="184"/>
      <c r="I87" s="187"/>
      <c r="J87" s="198">
        <f>BK87</f>
        <v>0</v>
      </c>
      <c r="K87" s="184"/>
      <c r="L87" s="189"/>
      <c r="M87" s="190"/>
      <c r="N87" s="191"/>
      <c r="O87" s="191"/>
      <c r="P87" s="192">
        <f>SUM(P88:P128)</f>
        <v>0</v>
      </c>
      <c r="Q87" s="191"/>
      <c r="R87" s="192">
        <f>SUM(R88:R128)</f>
        <v>0.059820000000000005</v>
      </c>
      <c r="S87" s="191"/>
      <c r="T87" s="193">
        <f>SUM(T88:T128)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4" t="s">
        <v>80</v>
      </c>
      <c r="AT87" s="195" t="s">
        <v>69</v>
      </c>
      <c r="AU87" s="195" t="s">
        <v>78</v>
      </c>
      <c r="AY87" s="194" t="s">
        <v>110</v>
      </c>
      <c r="BK87" s="196">
        <f>SUM(BK88:BK128)</f>
        <v>0</v>
      </c>
    </row>
    <row r="88" s="2" customFormat="1" ht="14.4" customHeight="1">
      <c r="A88" s="37"/>
      <c r="B88" s="38"/>
      <c r="C88" s="199" t="s">
        <v>78</v>
      </c>
      <c r="D88" s="199" t="s">
        <v>113</v>
      </c>
      <c r="E88" s="200" t="s">
        <v>114</v>
      </c>
      <c r="F88" s="201" t="s">
        <v>115</v>
      </c>
      <c r="G88" s="202" t="s">
        <v>116</v>
      </c>
      <c r="H88" s="203">
        <v>20</v>
      </c>
      <c r="I88" s="204"/>
      <c r="J88" s="205">
        <f>ROUND(I88*H88,2)</f>
        <v>0</v>
      </c>
      <c r="K88" s="201" t="s">
        <v>117</v>
      </c>
      <c r="L88" s="43"/>
      <c r="M88" s="206" t="s">
        <v>19</v>
      </c>
      <c r="N88" s="207" t="s">
        <v>41</v>
      </c>
      <c r="O88" s="83"/>
      <c r="P88" s="208">
        <f>O88*H88</f>
        <v>0</v>
      </c>
      <c r="Q88" s="208">
        <v>0</v>
      </c>
      <c r="R88" s="208">
        <f>Q88*H88</f>
        <v>0</v>
      </c>
      <c r="S88" s="208">
        <v>0</v>
      </c>
      <c r="T88" s="209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0" t="s">
        <v>118</v>
      </c>
      <c r="AT88" s="210" t="s">
        <v>113</v>
      </c>
      <c r="AU88" s="210" t="s">
        <v>80</v>
      </c>
      <c r="AY88" s="16" t="s">
        <v>110</v>
      </c>
      <c r="BE88" s="211">
        <f>IF(N88="základní",J88,0)</f>
        <v>0</v>
      </c>
      <c r="BF88" s="211">
        <f>IF(N88="snížená",J88,0)</f>
        <v>0</v>
      </c>
      <c r="BG88" s="211">
        <f>IF(N88="zákl. přenesená",J88,0)</f>
        <v>0</v>
      </c>
      <c r="BH88" s="211">
        <f>IF(N88="sníž. přenesená",J88,0)</f>
        <v>0</v>
      </c>
      <c r="BI88" s="211">
        <f>IF(N88="nulová",J88,0)</f>
        <v>0</v>
      </c>
      <c r="BJ88" s="16" t="s">
        <v>78</v>
      </c>
      <c r="BK88" s="211">
        <f>ROUND(I88*H88,2)</f>
        <v>0</v>
      </c>
      <c r="BL88" s="16" t="s">
        <v>118</v>
      </c>
      <c r="BM88" s="210" t="s">
        <v>119</v>
      </c>
    </row>
    <row r="89" s="2" customFormat="1">
      <c r="A89" s="37"/>
      <c r="B89" s="38"/>
      <c r="C89" s="39"/>
      <c r="D89" s="212" t="s">
        <v>120</v>
      </c>
      <c r="E89" s="39"/>
      <c r="F89" s="213" t="s">
        <v>121</v>
      </c>
      <c r="G89" s="39"/>
      <c r="H89" s="39"/>
      <c r="I89" s="214"/>
      <c r="J89" s="39"/>
      <c r="K89" s="39"/>
      <c r="L89" s="43"/>
      <c r="M89" s="215"/>
      <c r="N89" s="216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120</v>
      </c>
      <c r="AU89" s="16" t="s">
        <v>80</v>
      </c>
    </row>
    <row r="90" s="2" customFormat="1" ht="14.4" customHeight="1">
      <c r="A90" s="37"/>
      <c r="B90" s="38"/>
      <c r="C90" s="217" t="s">
        <v>80</v>
      </c>
      <c r="D90" s="217" t="s">
        <v>122</v>
      </c>
      <c r="E90" s="218" t="s">
        <v>123</v>
      </c>
      <c r="F90" s="219" t="s">
        <v>124</v>
      </c>
      <c r="G90" s="220" t="s">
        <v>116</v>
      </c>
      <c r="H90" s="221">
        <v>22</v>
      </c>
      <c r="I90" s="222"/>
      <c r="J90" s="223">
        <f>ROUND(I90*H90,2)</f>
        <v>0</v>
      </c>
      <c r="K90" s="219" t="s">
        <v>117</v>
      </c>
      <c r="L90" s="224"/>
      <c r="M90" s="225" t="s">
        <v>19</v>
      </c>
      <c r="N90" s="226" t="s">
        <v>41</v>
      </c>
      <c r="O90" s="83"/>
      <c r="P90" s="208">
        <f>O90*H90</f>
        <v>0</v>
      </c>
      <c r="Q90" s="208">
        <v>0.00021000000000000001</v>
      </c>
      <c r="R90" s="208">
        <f>Q90*H90</f>
        <v>0.00462</v>
      </c>
      <c r="S90" s="208">
        <v>0</v>
      </c>
      <c r="T90" s="209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0" t="s">
        <v>125</v>
      </c>
      <c r="AT90" s="210" t="s">
        <v>122</v>
      </c>
      <c r="AU90" s="210" t="s">
        <v>80</v>
      </c>
      <c r="AY90" s="16" t="s">
        <v>110</v>
      </c>
      <c r="BE90" s="211">
        <f>IF(N90="základní",J90,0)</f>
        <v>0</v>
      </c>
      <c r="BF90" s="211">
        <f>IF(N90="snížená",J90,0)</f>
        <v>0</v>
      </c>
      <c r="BG90" s="211">
        <f>IF(N90="zákl. přenesená",J90,0)</f>
        <v>0</v>
      </c>
      <c r="BH90" s="211">
        <f>IF(N90="sníž. přenesená",J90,0)</f>
        <v>0</v>
      </c>
      <c r="BI90" s="211">
        <f>IF(N90="nulová",J90,0)</f>
        <v>0</v>
      </c>
      <c r="BJ90" s="16" t="s">
        <v>78</v>
      </c>
      <c r="BK90" s="211">
        <f>ROUND(I90*H90,2)</f>
        <v>0</v>
      </c>
      <c r="BL90" s="16" t="s">
        <v>118</v>
      </c>
      <c r="BM90" s="210" t="s">
        <v>126</v>
      </c>
    </row>
    <row r="91" s="2" customFormat="1">
      <c r="A91" s="37"/>
      <c r="B91" s="38"/>
      <c r="C91" s="39"/>
      <c r="D91" s="212" t="s">
        <v>120</v>
      </c>
      <c r="E91" s="39"/>
      <c r="F91" s="213" t="s">
        <v>124</v>
      </c>
      <c r="G91" s="39"/>
      <c r="H91" s="39"/>
      <c r="I91" s="214"/>
      <c r="J91" s="39"/>
      <c r="K91" s="39"/>
      <c r="L91" s="43"/>
      <c r="M91" s="215"/>
      <c r="N91" s="216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120</v>
      </c>
      <c r="AU91" s="16" t="s">
        <v>80</v>
      </c>
    </row>
    <row r="92" s="13" customFormat="1">
      <c r="A92" s="13"/>
      <c r="B92" s="227"/>
      <c r="C92" s="228"/>
      <c r="D92" s="212" t="s">
        <v>127</v>
      </c>
      <c r="E92" s="228"/>
      <c r="F92" s="229" t="s">
        <v>128</v>
      </c>
      <c r="G92" s="228"/>
      <c r="H92" s="230">
        <v>22</v>
      </c>
      <c r="I92" s="231"/>
      <c r="J92" s="228"/>
      <c r="K92" s="228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127</v>
      </c>
      <c r="AU92" s="236" t="s">
        <v>80</v>
      </c>
      <c r="AV92" s="13" t="s">
        <v>80</v>
      </c>
      <c r="AW92" s="13" t="s">
        <v>4</v>
      </c>
      <c r="AX92" s="13" t="s">
        <v>78</v>
      </c>
      <c r="AY92" s="236" t="s">
        <v>110</v>
      </c>
    </row>
    <row r="93" s="2" customFormat="1" ht="14.4" customHeight="1">
      <c r="A93" s="37"/>
      <c r="B93" s="38"/>
      <c r="C93" s="199" t="s">
        <v>129</v>
      </c>
      <c r="D93" s="199" t="s">
        <v>113</v>
      </c>
      <c r="E93" s="200" t="s">
        <v>130</v>
      </c>
      <c r="F93" s="201" t="s">
        <v>131</v>
      </c>
      <c r="G93" s="202" t="s">
        <v>116</v>
      </c>
      <c r="H93" s="203">
        <v>120</v>
      </c>
      <c r="I93" s="204"/>
      <c r="J93" s="205">
        <f>ROUND(I93*H93,2)</f>
        <v>0</v>
      </c>
      <c r="K93" s="201" t="s">
        <v>117</v>
      </c>
      <c r="L93" s="43"/>
      <c r="M93" s="206" t="s">
        <v>19</v>
      </c>
      <c r="N93" s="207" t="s">
        <v>41</v>
      </c>
      <c r="O93" s="83"/>
      <c r="P93" s="208">
        <f>O93*H93</f>
        <v>0</v>
      </c>
      <c r="Q93" s="208">
        <v>0</v>
      </c>
      <c r="R93" s="208">
        <f>Q93*H93</f>
        <v>0</v>
      </c>
      <c r="S93" s="208">
        <v>0</v>
      </c>
      <c r="T93" s="209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0" t="s">
        <v>118</v>
      </c>
      <c r="AT93" s="210" t="s">
        <v>113</v>
      </c>
      <c r="AU93" s="210" t="s">
        <v>80</v>
      </c>
      <c r="AY93" s="16" t="s">
        <v>110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6" t="s">
        <v>78</v>
      </c>
      <c r="BK93" s="211">
        <f>ROUND(I93*H93,2)</f>
        <v>0</v>
      </c>
      <c r="BL93" s="16" t="s">
        <v>118</v>
      </c>
      <c r="BM93" s="210" t="s">
        <v>132</v>
      </c>
    </row>
    <row r="94" s="2" customFormat="1">
      <c r="A94" s="37"/>
      <c r="B94" s="38"/>
      <c r="C94" s="39"/>
      <c r="D94" s="212" t="s">
        <v>120</v>
      </c>
      <c r="E94" s="39"/>
      <c r="F94" s="213" t="s">
        <v>133</v>
      </c>
      <c r="G94" s="39"/>
      <c r="H94" s="39"/>
      <c r="I94" s="214"/>
      <c r="J94" s="39"/>
      <c r="K94" s="39"/>
      <c r="L94" s="43"/>
      <c r="M94" s="215"/>
      <c r="N94" s="216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120</v>
      </c>
      <c r="AU94" s="16" t="s">
        <v>80</v>
      </c>
    </row>
    <row r="95" s="2" customFormat="1" ht="14.4" customHeight="1">
      <c r="A95" s="37"/>
      <c r="B95" s="38"/>
      <c r="C95" s="217" t="s">
        <v>134</v>
      </c>
      <c r="D95" s="217" t="s">
        <v>122</v>
      </c>
      <c r="E95" s="218" t="s">
        <v>135</v>
      </c>
      <c r="F95" s="219" t="s">
        <v>136</v>
      </c>
      <c r="G95" s="220" t="s">
        <v>116</v>
      </c>
      <c r="H95" s="221">
        <v>138</v>
      </c>
      <c r="I95" s="222"/>
      <c r="J95" s="223">
        <f>ROUND(I95*H95,2)</f>
        <v>0</v>
      </c>
      <c r="K95" s="219" t="s">
        <v>117</v>
      </c>
      <c r="L95" s="224"/>
      <c r="M95" s="225" t="s">
        <v>19</v>
      </c>
      <c r="N95" s="226" t="s">
        <v>41</v>
      </c>
      <c r="O95" s="83"/>
      <c r="P95" s="208">
        <f>O95*H95</f>
        <v>0</v>
      </c>
      <c r="Q95" s="208">
        <v>0.00017000000000000001</v>
      </c>
      <c r="R95" s="208">
        <f>Q95*H95</f>
        <v>0.023460000000000002</v>
      </c>
      <c r="S95" s="208">
        <v>0</v>
      </c>
      <c r="T95" s="209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0" t="s">
        <v>125</v>
      </c>
      <c r="AT95" s="210" t="s">
        <v>122</v>
      </c>
      <c r="AU95" s="210" t="s">
        <v>80</v>
      </c>
      <c r="AY95" s="16" t="s">
        <v>110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6" t="s">
        <v>78</v>
      </c>
      <c r="BK95" s="211">
        <f>ROUND(I95*H95,2)</f>
        <v>0</v>
      </c>
      <c r="BL95" s="16" t="s">
        <v>118</v>
      </c>
      <c r="BM95" s="210" t="s">
        <v>137</v>
      </c>
    </row>
    <row r="96" s="2" customFormat="1">
      <c r="A96" s="37"/>
      <c r="B96" s="38"/>
      <c r="C96" s="39"/>
      <c r="D96" s="212" t="s">
        <v>120</v>
      </c>
      <c r="E96" s="39"/>
      <c r="F96" s="213" t="s">
        <v>136</v>
      </c>
      <c r="G96" s="39"/>
      <c r="H96" s="39"/>
      <c r="I96" s="214"/>
      <c r="J96" s="39"/>
      <c r="K96" s="39"/>
      <c r="L96" s="43"/>
      <c r="M96" s="215"/>
      <c r="N96" s="216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120</v>
      </c>
      <c r="AU96" s="16" t="s">
        <v>80</v>
      </c>
    </row>
    <row r="97" s="13" customFormat="1">
      <c r="A97" s="13"/>
      <c r="B97" s="227"/>
      <c r="C97" s="228"/>
      <c r="D97" s="212" t="s">
        <v>127</v>
      </c>
      <c r="E97" s="228"/>
      <c r="F97" s="229" t="s">
        <v>138</v>
      </c>
      <c r="G97" s="228"/>
      <c r="H97" s="230">
        <v>138</v>
      </c>
      <c r="I97" s="231"/>
      <c r="J97" s="228"/>
      <c r="K97" s="228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127</v>
      </c>
      <c r="AU97" s="236" t="s">
        <v>80</v>
      </c>
      <c r="AV97" s="13" t="s">
        <v>80</v>
      </c>
      <c r="AW97" s="13" t="s">
        <v>4</v>
      </c>
      <c r="AX97" s="13" t="s">
        <v>78</v>
      </c>
      <c r="AY97" s="236" t="s">
        <v>110</v>
      </c>
    </row>
    <row r="98" s="2" customFormat="1" ht="14.4" customHeight="1">
      <c r="A98" s="37"/>
      <c r="B98" s="38"/>
      <c r="C98" s="199" t="s">
        <v>139</v>
      </c>
      <c r="D98" s="199" t="s">
        <v>113</v>
      </c>
      <c r="E98" s="200" t="s">
        <v>140</v>
      </c>
      <c r="F98" s="201" t="s">
        <v>141</v>
      </c>
      <c r="G98" s="202" t="s">
        <v>142</v>
      </c>
      <c r="H98" s="203">
        <v>40</v>
      </c>
      <c r="I98" s="204"/>
      <c r="J98" s="205">
        <f>ROUND(I98*H98,2)</f>
        <v>0</v>
      </c>
      <c r="K98" s="201" t="s">
        <v>117</v>
      </c>
      <c r="L98" s="43"/>
      <c r="M98" s="206" t="s">
        <v>19</v>
      </c>
      <c r="N98" s="207" t="s">
        <v>41</v>
      </c>
      <c r="O98" s="83"/>
      <c r="P98" s="208">
        <f>O98*H98</f>
        <v>0</v>
      </c>
      <c r="Q98" s="208">
        <v>0</v>
      </c>
      <c r="R98" s="208">
        <f>Q98*H98</f>
        <v>0</v>
      </c>
      <c r="S98" s="208">
        <v>0</v>
      </c>
      <c r="T98" s="209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0" t="s">
        <v>118</v>
      </c>
      <c r="AT98" s="210" t="s">
        <v>113</v>
      </c>
      <c r="AU98" s="210" t="s">
        <v>80</v>
      </c>
      <c r="AY98" s="16" t="s">
        <v>110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6" t="s">
        <v>78</v>
      </c>
      <c r="BK98" s="211">
        <f>ROUND(I98*H98,2)</f>
        <v>0</v>
      </c>
      <c r="BL98" s="16" t="s">
        <v>118</v>
      </c>
      <c r="BM98" s="210" t="s">
        <v>143</v>
      </c>
    </row>
    <row r="99" s="2" customFormat="1">
      <c r="A99" s="37"/>
      <c r="B99" s="38"/>
      <c r="C99" s="39"/>
      <c r="D99" s="212" t="s">
        <v>120</v>
      </c>
      <c r="E99" s="39"/>
      <c r="F99" s="213" t="s">
        <v>144</v>
      </c>
      <c r="G99" s="39"/>
      <c r="H99" s="39"/>
      <c r="I99" s="214"/>
      <c r="J99" s="39"/>
      <c r="K99" s="39"/>
      <c r="L99" s="43"/>
      <c r="M99" s="215"/>
      <c r="N99" s="216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120</v>
      </c>
      <c r="AU99" s="16" t="s">
        <v>80</v>
      </c>
    </row>
    <row r="100" s="2" customFormat="1" ht="14.4" customHeight="1">
      <c r="A100" s="37"/>
      <c r="B100" s="38"/>
      <c r="C100" s="199" t="s">
        <v>145</v>
      </c>
      <c r="D100" s="199" t="s">
        <v>113</v>
      </c>
      <c r="E100" s="200" t="s">
        <v>146</v>
      </c>
      <c r="F100" s="201" t="s">
        <v>147</v>
      </c>
      <c r="G100" s="202" t="s">
        <v>142</v>
      </c>
      <c r="H100" s="203">
        <v>15</v>
      </c>
      <c r="I100" s="204"/>
      <c r="J100" s="205">
        <f>ROUND(I100*H100,2)</f>
        <v>0</v>
      </c>
      <c r="K100" s="201" t="s">
        <v>117</v>
      </c>
      <c r="L100" s="43"/>
      <c r="M100" s="206" t="s">
        <v>19</v>
      </c>
      <c r="N100" s="207" t="s">
        <v>41</v>
      </c>
      <c r="O100" s="83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0" t="s">
        <v>118</v>
      </c>
      <c r="AT100" s="210" t="s">
        <v>113</v>
      </c>
      <c r="AU100" s="210" t="s">
        <v>80</v>
      </c>
      <c r="AY100" s="16" t="s">
        <v>110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6" t="s">
        <v>78</v>
      </c>
      <c r="BK100" s="211">
        <f>ROUND(I100*H100,2)</f>
        <v>0</v>
      </c>
      <c r="BL100" s="16" t="s">
        <v>118</v>
      </c>
      <c r="BM100" s="210" t="s">
        <v>148</v>
      </c>
    </row>
    <row r="101" s="2" customFormat="1">
      <c r="A101" s="37"/>
      <c r="B101" s="38"/>
      <c r="C101" s="39"/>
      <c r="D101" s="212" t="s">
        <v>120</v>
      </c>
      <c r="E101" s="39"/>
      <c r="F101" s="213" t="s">
        <v>149</v>
      </c>
      <c r="G101" s="39"/>
      <c r="H101" s="39"/>
      <c r="I101" s="214"/>
      <c r="J101" s="39"/>
      <c r="K101" s="39"/>
      <c r="L101" s="43"/>
      <c r="M101" s="215"/>
      <c r="N101" s="216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120</v>
      </c>
      <c r="AU101" s="16" t="s">
        <v>80</v>
      </c>
    </row>
    <row r="102" s="2" customFormat="1" ht="14.4" customHeight="1">
      <c r="A102" s="37"/>
      <c r="B102" s="38"/>
      <c r="C102" s="199" t="s">
        <v>150</v>
      </c>
      <c r="D102" s="199" t="s">
        <v>113</v>
      </c>
      <c r="E102" s="200" t="s">
        <v>151</v>
      </c>
      <c r="F102" s="201" t="s">
        <v>152</v>
      </c>
      <c r="G102" s="202" t="s">
        <v>142</v>
      </c>
      <c r="H102" s="203">
        <v>1</v>
      </c>
      <c r="I102" s="204"/>
      <c r="J102" s="205">
        <f>ROUND(I102*H102,2)</f>
        <v>0</v>
      </c>
      <c r="K102" s="201" t="s">
        <v>117</v>
      </c>
      <c r="L102" s="43"/>
      <c r="M102" s="206" t="s">
        <v>19</v>
      </c>
      <c r="N102" s="207" t="s">
        <v>41</v>
      </c>
      <c r="O102" s="83"/>
      <c r="P102" s="208">
        <f>O102*H102</f>
        <v>0</v>
      </c>
      <c r="Q102" s="208">
        <v>0</v>
      </c>
      <c r="R102" s="208">
        <f>Q102*H102</f>
        <v>0</v>
      </c>
      <c r="S102" s="208">
        <v>0</v>
      </c>
      <c r="T102" s="209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0" t="s">
        <v>118</v>
      </c>
      <c r="AT102" s="210" t="s">
        <v>113</v>
      </c>
      <c r="AU102" s="210" t="s">
        <v>80</v>
      </c>
      <c r="AY102" s="16" t="s">
        <v>110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6" t="s">
        <v>78</v>
      </c>
      <c r="BK102" s="211">
        <f>ROUND(I102*H102,2)</f>
        <v>0</v>
      </c>
      <c r="BL102" s="16" t="s">
        <v>118</v>
      </c>
      <c r="BM102" s="210" t="s">
        <v>153</v>
      </c>
    </row>
    <row r="103" s="2" customFormat="1">
      <c r="A103" s="37"/>
      <c r="B103" s="38"/>
      <c r="C103" s="39"/>
      <c r="D103" s="212" t="s">
        <v>120</v>
      </c>
      <c r="E103" s="39"/>
      <c r="F103" s="213" t="s">
        <v>154</v>
      </c>
      <c r="G103" s="39"/>
      <c r="H103" s="39"/>
      <c r="I103" s="214"/>
      <c r="J103" s="39"/>
      <c r="K103" s="39"/>
      <c r="L103" s="43"/>
      <c r="M103" s="215"/>
      <c r="N103" s="216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120</v>
      </c>
      <c r="AU103" s="16" t="s">
        <v>80</v>
      </c>
    </row>
    <row r="104" s="2" customFormat="1" ht="14.4" customHeight="1">
      <c r="A104" s="37"/>
      <c r="B104" s="38"/>
      <c r="C104" s="217" t="s">
        <v>155</v>
      </c>
      <c r="D104" s="217" t="s">
        <v>122</v>
      </c>
      <c r="E104" s="218" t="s">
        <v>156</v>
      </c>
      <c r="F104" s="219" t="s">
        <v>157</v>
      </c>
      <c r="G104" s="220" t="s">
        <v>142</v>
      </c>
      <c r="H104" s="221">
        <v>1</v>
      </c>
      <c r="I104" s="222"/>
      <c r="J104" s="223">
        <f>ROUND(I104*H104,2)</f>
        <v>0</v>
      </c>
      <c r="K104" s="219" t="s">
        <v>158</v>
      </c>
      <c r="L104" s="224"/>
      <c r="M104" s="225" t="s">
        <v>19</v>
      </c>
      <c r="N104" s="226" t="s">
        <v>41</v>
      </c>
      <c r="O104" s="83"/>
      <c r="P104" s="208">
        <f>O104*H104</f>
        <v>0</v>
      </c>
      <c r="Q104" s="208">
        <v>0.00020000000000000001</v>
      </c>
      <c r="R104" s="208">
        <f>Q104*H104</f>
        <v>0.00020000000000000001</v>
      </c>
      <c r="S104" s="208">
        <v>0</v>
      </c>
      <c r="T104" s="209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0" t="s">
        <v>125</v>
      </c>
      <c r="AT104" s="210" t="s">
        <v>122</v>
      </c>
      <c r="AU104" s="210" t="s">
        <v>80</v>
      </c>
      <c r="AY104" s="16" t="s">
        <v>110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6" t="s">
        <v>78</v>
      </c>
      <c r="BK104" s="211">
        <f>ROUND(I104*H104,2)</f>
        <v>0</v>
      </c>
      <c r="BL104" s="16" t="s">
        <v>118</v>
      </c>
      <c r="BM104" s="210" t="s">
        <v>159</v>
      </c>
    </row>
    <row r="105" s="2" customFormat="1">
      <c r="A105" s="37"/>
      <c r="B105" s="38"/>
      <c r="C105" s="39"/>
      <c r="D105" s="212" t="s">
        <v>120</v>
      </c>
      <c r="E105" s="39"/>
      <c r="F105" s="213" t="s">
        <v>157</v>
      </c>
      <c r="G105" s="39"/>
      <c r="H105" s="39"/>
      <c r="I105" s="214"/>
      <c r="J105" s="39"/>
      <c r="K105" s="39"/>
      <c r="L105" s="43"/>
      <c r="M105" s="215"/>
      <c r="N105" s="216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120</v>
      </c>
      <c r="AU105" s="16" t="s">
        <v>80</v>
      </c>
    </row>
    <row r="106" s="2" customFormat="1" ht="14.4" customHeight="1">
      <c r="A106" s="37"/>
      <c r="B106" s="38"/>
      <c r="C106" s="199" t="s">
        <v>160</v>
      </c>
      <c r="D106" s="199" t="s">
        <v>113</v>
      </c>
      <c r="E106" s="200" t="s">
        <v>161</v>
      </c>
      <c r="F106" s="201" t="s">
        <v>162</v>
      </c>
      <c r="G106" s="202" t="s">
        <v>142</v>
      </c>
      <c r="H106" s="203">
        <v>1</v>
      </c>
      <c r="I106" s="204"/>
      <c r="J106" s="205">
        <f>ROUND(I106*H106,2)</f>
        <v>0</v>
      </c>
      <c r="K106" s="201" t="s">
        <v>117</v>
      </c>
      <c r="L106" s="43"/>
      <c r="M106" s="206" t="s">
        <v>19</v>
      </c>
      <c r="N106" s="207" t="s">
        <v>41</v>
      </c>
      <c r="O106" s="83"/>
      <c r="P106" s="208">
        <f>O106*H106</f>
        <v>0</v>
      </c>
      <c r="Q106" s="208">
        <v>0</v>
      </c>
      <c r="R106" s="208">
        <f>Q106*H106</f>
        <v>0</v>
      </c>
      <c r="S106" s="208">
        <v>0</v>
      </c>
      <c r="T106" s="209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0" t="s">
        <v>118</v>
      </c>
      <c r="AT106" s="210" t="s">
        <v>113</v>
      </c>
      <c r="AU106" s="210" t="s">
        <v>80</v>
      </c>
      <c r="AY106" s="16" t="s">
        <v>110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6" t="s">
        <v>78</v>
      </c>
      <c r="BK106" s="211">
        <f>ROUND(I106*H106,2)</f>
        <v>0</v>
      </c>
      <c r="BL106" s="16" t="s">
        <v>118</v>
      </c>
      <c r="BM106" s="210" t="s">
        <v>163</v>
      </c>
    </row>
    <row r="107" s="2" customFormat="1">
      <c r="A107" s="37"/>
      <c r="B107" s="38"/>
      <c r="C107" s="39"/>
      <c r="D107" s="212" t="s">
        <v>120</v>
      </c>
      <c r="E107" s="39"/>
      <c r="F107" s="213" t="s">
        <v>164</v>
      </c>
      <c r="G107" s="39"/>
      <c r="H107" s="39"/>
      <c r="I107" s="214"/>
      <c r="J107" s="39"/>
      <c r="K107" s="39"/>
      <c r="L107" s="43"/>
      <c r="M107" s="215"/>
      <c r="N107" s="216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120</v>
      </c>
      <c r="AU107" s="16" t="s">
        <v>80</v>
      </c>
    </row>
    <row r="108" s="2" customFormat="1" ht="14.4" customHeight="1">
      <c r="A108" s="37"/>
      <c r="B108" s="38"/>
      <c r="C108" s="217" t="s">
        <v>165</v>
      </c>
      <c r="D108" s="217" t="s">
        <v>122</v>
      </c>
      <c r="E108" s="218" t="s">
        <v>166</v>
      </c>
      <c r="F108" s="219" t="s">
        <v>167</v>
      </c>
      <c r="G108" s="220" t="s">
        <v>142</v>
      </c>
      <c r="H108" s="221">
        <v>1</v>
      </c>
      <c r="I108" s="222"/>
      <c r="J108" s="223">
        <f>ROUND(I108*H108,2)</f>
        <v>0</v>
      </c>
      <c r="K108" s="219" t="s">
        <v>158</v>
      </c>
      <c r="L108" s="224"/>
      <c r="M108" s="225" t="s">
        <v>19</v>
      </c>
      <c r="N108" s="226" t="s">
        <v>41</v>
      </c>
      <c r="O108" s="83"/>
      <c r="P108" s="208">
        <f>O108*H108</f>
        <v>0</v>
      </c>
      <c r="Q108" s="208">
        <v>8.0000000000000007E-05</v>
      </c>
      <c r="R108" s="208">
        <f>Q108*H108</f>
        <v>8.0000000000000007E-05</v>
      </c>
      <c r="S108" s="208">
        <v>0</v>
      </c>
      <c r="T108" s="209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0" t="s">
        <v>125</v>
      </c>
      <c r="AT108" s="210" t="s">
        <v>122</v>
      </c>
      <c r="AU108" s="210" t="s">
        <v>80</v>
      </c>
      <c r="AY108" s="16" t="s">
        <v>110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6" t="s">
        <v>78</v>
      </c>
      <c r="BK108" s="211">
        <f>ROUND(I108*H108,2)</f>
        <v>0</v>
      </c>
      <c r="BL108" s="16" t="s">
        <v>118</v>
      </c>
      <c r="BM108" s="210" t="s">
        <v>168</v>
      </c>
    </row>
    <row r="109" s="2" customFormat="1">
      <c r="A109" s="37"/>
      <c r="B109" s="38"/>
      <c r="C109" s="39"/>
      <c r="D109" s="212" t="s">
        <v>120</v>
      </c>
      <c r="E109" s="39"/>
      <c r="F109" s="213" t="s">
        <v>167</v>
      </c>
      <c r="G109" s="39"/>
      <c r="H109" s="39"/>
      <c r="I109" s="214"/>
      <c r="J109" s="39"/>
      <c r="K109" s="39"/>
      <c r="L109" s="43"/>
      <c r="M109" s="215"/>
      <c r="N109" s="216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120</v>
      </c>
      <c r="AU109" s="16" t="s">
        <v>80</v>
      </c>
    </row>
    <row r="110" s="2" customFormat="1" ht="14.4" customHeight="1">
      <c r="A110" s="37"/>
      <c r="B110" s="38"/>
      <c r="C110" s="199" t="s">
        <v>169</v>
      </c>
      <c r="D110" s="199" t="s">
        <v>113</v>
      </c>
      <c r="E110" s="200" t="s">
        <v>170</v>
      </c>
      <c r="F110" s="201" t="s">
        <v>171</v>
      </c>
      <c r="G110" s="202" t="s">
        <v>116</v>
      </c>
      <c r="H110" s="203">
        <v>40</v>
      </c>
      <c r="I110" s="204"/>
      <c r="J110" s="205">
        <f>ROUND(I110*H110,2)</f>
        <v>0</v>
      </c>
      <c r="K110" s="201" t="s">
        <v>117</v>
      </c>
      <c r="L110" s="43"/>
      <c r="M110" s="206" t="s">
        <v>19</v>
      </c>
      <c r="N110" s="207" t="s">
        <v>41</v>
      </c>
      <c r="O110" s="83"/>
      <c r="P110" s="208">
        <f>O110*H110</f>
        <v>0</v>
      </c>
      <c r="Q110" s="208">
        <v>0</v>
      </c>
      <c r="R110" s="208">
        <f>Q110*H110</f>
        <v>0</v>
      </c>
      <c r="S110" s="208">
        <v>0</v>
      </c>
      <c r="T110" s="209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0" t="s">
        <v>118</v>
      </c>
      <c r="AT110" s="210" t="s">
        <v>113</v>
      </c>
      <c r="AU110" s="210" t="s">
        <v>80</v>
      </c>
      <c r="AY110" s="16" t="s">
        <v>110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6" t="s">
        <v>78</v>
      </c>
      <c r="BK110" s="211">
        <f>ROUND(I110*H110,2)</f>
        <v>0</v>
      </c>
      <c r="BL110" s="16" t="s">
        <v>118</v>
      </c>
      <c r="BM110" s="210" t="s">
        <v>172</v>
      </c>
    </row>
    <row r="111" s="2" customFormat="1">
      <c r="A111" s="37"/>
      <c r="B111" s="38"/>
      <c r="C111" s="39"/>
      <c r="D111" s="212" t="s">
        <v>120</v>
      </c>
      <c r="E111" s="39"/>
      <c r="F111" s="213" t="s">
        <v>173</v>
      </c>
      <c r="G111" s="39"/>
      <c r="H111" s="39"/>
      <c r="I111" s="214"/>
      <c r="J111" s="39"/>
      <c r="K111" s="39"/>
      <c r="L111" s="43"/>
      <c r="M111" s="215"/>
      <c r="N111" s="216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120</v>
      </c>
      <c r="AU111" s="16" t="s">
        <v>80</v>
      </c>
    </row>
    <row r="112" s="2" customFormat="1" ht="14.4" customHeight="1">
      <c r="A112" s="37"/>
      <c r="B112" s="38"/>
      <c r="C112" s="217" t="s">
        <v>174</v>
      </c>
      <c r="D112" s="217" t="s">
        <v>122</v>
      </c>
      <c r="E112" s="218" t="s">
        <v>175</v>
      </c>
      <c r="F112" s="219" t="s">
        <v>176</v>
      </c>
      <c r="G112" s="220" t="s">
        <v>177</v>
      </c>
      <c r="H112" s="221">
        <v>27.329999999999998</v>
      </c>
      <c r="I112" s="222"/>
      <c r="J112" s="223">
        <f>ROUND(I112*H112,2)</f>
        <v>0</v>
      </c>
      <c r="K112" s="219" t="s">
        <v>117</v>
      </c>
      <c r="L112" s="224"/>
      <c r="M112" s="225" t="s">
        <v>19</v>
      </c>
      <c r="N112" s="226" t="s">
        <v>41</v>
      </c>
      <c r="O112" s="83"/>
      <c r="P112" s="208">
        <f>O112*H112</f>
        <v>0</v>
      </c>
      <c r="Q112" s="208">
        <v>0.001</v>
      </c>
      <c r="R112" s="208">
        <f>Q112*H112</f>
        <v>0.02733</v>
      </c>
      <c r="S112" s="208">
        <v>0</v>
      </c>
      <c r="T112" s="209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0" t="s">
        <v>125</v>
      </c>
      <c r="AT112" s="210" t="s">
        <v>122</v>
      </c>
      <c r="AU112" s="210" t="s">
        <v>80</v>
      </c>
      <c r="AY112" s="16" t="s">
        <v>110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6" t="s">
        <v>78</v>
      </c>
      <c r="BK112" s="211">
        <f>ROUND(I112*H112,2)</f>
        <v>0</v>
      </c>
      <c r="BL112" s="16" t="s">
        <v>118</v>
      </c>
      <c r="BM112" s="210" t="s">
        <v>178</v>
      </c>
    </row>
    <row r="113" s="2" customFormat="1">
      <c r="A113" s="37"/>
      <c r="B113" s="38"/>
      <c r="C113" s="39"/>
      <c r="D113" s="212" t="s">
        <v>120</v>
      </c>
      <c r="E113" s="39"/>
      <c r="F113" s="213" t="s">
        <v>179</v>
      </c>
      <c r="G113" s="39"/>
      <c r="H113" s="39"/>
      <c r="I113" s="214"/>
      <c r="J113" s="39"/>
      <c r="K113" s="39"/>
      <c r="L113" s="43"/>
      <c r="M113" s="215"/>
      <c r="N113" s="216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120</v>
      </c>
      <c r="AU113" s="16" t="s">
        <v>80</v>
      </c>
    </row>
    <row r="114" s="13" customFormat="1">
      <c r="A114" s="13"/>
      <c r="B114" s="227"/>
      <c r="C114" s="228"/>
      <c r="D114" s="212" t="s">
        <v>127</v>
      </c>
      <c r="E114" s="237" t="s">
        <v>19</v>
      </c>
      <c r="F114" s="229" t="s">
        <v>180</v>
      </c>
      <c r="G114" s="228"/>
      <c r="H114" s="230">
        <v>24.844999999999999</v>
      </c>
      <c r="I114" s="231"/>
      <c r="J114" s="228"/>
      <c r="K114" s="228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127</v>
      </c>
      <c r="AU114" s="236" t="s">
        <v>80</v>
      </c>
      <c r="AV114" s="13" t="s">
        <v>80</v>
      </c>
      <c r="AW114" s="13" t="s">
        <v>32</v>
      </c>
      <c r="AX114" s="13" t="s">
        <v>78</v>
      </c>
      <c r="AY114" s="236" t="s">
        <v>110</v>
      </c>
    </row>
    <row r="115" s="13" customFormat="1">
      <c r="A115" s="13"/>
      <c r="B115" s="227"/>
      <c r="C115" s="228"/>
      <c r="D115" s="212" t="s">
        <v>127</v>
      </c>
      <c r="E115" s="228"/>
      <c r="F115" s="229" t="s">
        <v>181</v>
      </c>
      <c r="G115" s="228"/>
      <c r="H115" s="230">
        <v>27.329999999999998</v>
      </c>
      <c r="I115" s="231"/>
      <c r="J115" s="228"/>
      <c r="K115" s="228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127</v>
      </c>
      <c r="AU115" s="236" t="s">
        <v>80</v>
      </c>
      <c r="AV115" s="13" t="s">
        <v>80</v>
      </c>
      <c r="AW115" s="13" t="s">
        <v>4</v>
      </c>
      <c r="AX115" s="13" t="s">
        <v>78</v>
      </c>
      <c r="AY115" s="236" t="s">
        <v>110</v>
      </c>
    </row>
    <row r="116" s="2" customFormat="1" ht="14.4" customHeight="1">
      <c r="A116" s="37"/>
      <c r="B116" s="38"/>
      <c r="C116" s="199" t="s">
        <v>182</v>
      </c>
      <c r="D116" s="199" t="s">
        <v>113</v>
      </c>
      <c r="E116" s="200" t="s">
        <v>183</v>
      </c>
      <c r="F116" s="201" t="s">
        <v>184</v>
      </c>
      <c r="G116" s="202" t="s">
        <v>116</v>
      </c>
      <c r="H116" s="203">
        <v>50</v>
      </c>
      <c r="I116" s="204"/>
      <c r="J116" s="205">
        <f>ROUND(I116*H116,2)</f>
        <v>0</v>
      </c>
      <c r="K116" s="201" t="s">
        <v>117</v>
      </c>
      <c r="L116" s="43"/>
      <c r="M116" s="206" t="s">
        <v>19</v>
      </c>
      <c r="N116" s="207" t="s">
        <v>41</v>
      </c>
      <c r="O116" s="83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0" t="s">
        <v>118</v>
      </c>
      <c r="AT116" s="210" t="s">
        <v>113</v>
      </c>
      <c r="AU116" s="210" t="s">
        <v>80</v>
      </c>
      <c r="AY116" s="16" t="s">
        <v>110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6" t="s">
        <v>78</v>
      </c>
      <c r="BK116" s="211">
        <f>ROUND(I116*H116,2)</f>
        <v>0</v>
      </c>
      <c r="BL116" s="16" t="s">
        <v>118</v>
      </c>
      <c r="BM116" s="210" t="s">
        <v>185</v>
      </c>
    </row>
    <row r="117" s="2" customFormat="1">
      <c r="A117" s="37"/>
      <c r="B117" s="38"/>
      <c r="C117" s="39"/>
      <c r="D117" s="212" t="s">
        <v>120</v>
      </c>
      <c r="E117" s="39"/>
      <c r="F117" s="213" t="s">
        <v>186</v>
      </c>
      <c r="G117" s="39"/>
      <c r="H117" s="39"/>
      <c r="I117" s="214"/>
      <c r="J117" s="39"/>
      <c r="K117" s="39"/>
      <c r="L117" s="43"/>
      <c r="M117" s="215"/>
      <c r="N117" s="216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120</v>
      </c>
      <c r="AU117" s="16" t="s">
        <v>80</v>
      </c>
    </row>
    <row r="118" s="2" customFormat="1" ht="14.4" customHeight="1">
      <c r="A118" s="37"/>
      <c r="B118" s="38"/>
      <c r="C118" s="217" t="s">
        <v>187</v>
      </c>
      <c r="D118" s="217" t="s">
        <v>122</v>
      </c>
      <c r="E118" s="218" t="s">
        <v>188</v>
      </c>
      <c r="F118" s="219" t="s">
        <v>189</v>
      </c>
      <c r="G118" s="220" t="s">
        <v>116</v>
      </c>
      <c r="H118" s="221">
        <v>55</v>
      </c>
      <c r="I118" s="222"/>
      <c r="J118" s="223">
        <f>ROUND(I118*H118,2)</f>
        <v>0</v>
      </c>
      <c r="K118" s="219" t="s">
        <v>117</v>
      </c>
      <c r="L118" s="224"/>
      <c r="M118" s="225" t="s">
        <v>19</v>
      </c>
      <c r="N118" s="226" t="s">
        <v>41</v>
      </c>
      <c r="O118" s="83"/>
      <c r="P118" s="208">
        <f>O118*H118</f>
        <v>0</v>
      </c>
      <c r="Q118" s="208">
        <v>6.9999999999999994E-05</v>
      </c>
      <c r="R118" s="208">
        <f>Q118*H118</f>
        <v>0.0038499999999999997</v>
      </c>
      <c r="S118" s="208">
        <v>0</v>
      </c>
      <c r="T118" s="209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0" t="s">
        <v>190</v>
      </c>
      <c r="AT118" s="210" t="s">
        <v>122</v>
      </c>
      <c r="AU118" s="210" t="s">
        <v>80</v>
      </c>
      <c r="AY118" s="16" t="s">
        <v>110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6" t="s">
        <v>78</v>
      </c>
      <c r="BK118" s="211">
        <f>ROUND(I118*H118,2)</f>
        <v>0</v>
      </c>
      <c r="BL118" s="16" t="s">
        <v>190</v>
      </c>
      <c r="BM118" s="210" t="s">
        <v>191</v>
      </c>
    </row>
    <row r="119" s="2" customFormat="1">
      <c r="A119" s="37"/>
      <c r="B119" s="38"/>
      <c r="C119" s="39"/>
      <c r="D119" s="212" t="s">
        <v>120</v>
      </c>
      <c r="E119" s="39"/>
      <c r="F119" s="213" t="s">
        <v>189</v>
      </c>
      <c r="G119" s="39"/>
      <c r="H119" s="39"/>
      <c r="I119" s="214"/>
      <c r="J119" s="39"/>
      <c r="K119" s="39"/>
      <c r="L119" s="43"/>
      <c r="M119" s="215"/>
      <c r="N119" s="216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120</v>
      </c>
      <c r="AU119" s="16" t="s">
        <v>80</v>
      </c>
    </row>
    <row r="120" s="13" customFormat="1">
      <c r="A120" s="13"/>
      <c r="B120" s="227"/>
      <c r="C120" s="228"/>
      <c r="D120" s="212" t="s">
        <v>127</v>
      </c>
      <c r="E120" s="228"/>
      <c r="F120" s="229" t="s">
        <v>192</v>
      </c>
      <c r="G120" s="228"/>
      <c r="H120" s="230">
        <v>55</v>
      </c>
      <c r="I120" s="231"/>
      <c r="J120" s="228"/>
      <c r="K120" s="228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127</v>
      </c>
      <c r="AU120" s="236" t="s">
        <v>80</v>
      </c>
      <c r="AV120" s="13" t="s">
        <v>80</v>
      </c>
      <c r="AW120" s="13" t="s">
        <v>4</v>
      </c>
      <c r="AX120" s="13" t="s">
        <v>78</v>
      </c>
      <c r="AY120" s="236" t="s">
        <v>110</v>
      </c>
    </row>
    <row r="121" s="2" customFormat="1" ht="14.4" customHeight="1">
      <c r="A121" s="37"/>
      <c r="B121" s="38"/>
      <c r="C121" s="199" t="s">
        <v>8</v>
      </c>
      <c r="D121" s="199" t="s">
        <v>113</v>
      </c>
      <c r="E121" s="200" t="s">
        <v>193</v>
      </c>
      <c r="F121" s="201" t="s">
        <v>194</v>
      </c>
      <c r="G121" s="202" t="s">
        <v>142</v>
      </c>
      <c r="H121" s="203">
        <v>2</v>
      </c>
      <c r="I121" s="204"/>
      <c r="J121" s="205">
        <f>ROUND(I121*H121,2)</f>
        <v>0</v>
      </c>
      <c r="K121" s="201" t="s">
        <v>117</v>
      </c>
      <c r="L121" s="43"/>
      <c r="M121" s="206" t="s">
        <v>19</v>
      </c>
      <c r="N121" s="207" t="s">
        <v>41</v>
      </c>
      <c r="O121" s="83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0" t="s">
        <v>118</v>
      </c>
      <c r="AT121" s="210" t="s">
        <v>113</v>
      </c>
      <c r="AU121" s="210" t="s">
        <v>80</v>
      </c>
      <c r="AY121" s="16" t="s">
        <v>110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6" t="s">
        <v>78</v>
      </c>
      <c r="BK121" s="211">
        <f>ROUND(I121*H121,2)</f>
        <v>0</v>
      </c>
      <c r="BL121" s="16" t="s">
        <v>118</v>
      </c>
      <c r="BM121" s="210" t="s">
        <v>195</v>
      </c>
    </row>
    <row r="122" s="2" customFormat="1">
      <c r="A122" s="37"/>
      <c r="B122" s="38"/>
      <c r="C122" s="39"/>
      <c r="D122" s="212" t="s">
        <v>120</v>
      </c>
      <c r="E122" s="39"/>
      <c r="F122" s="213" t="s">
        <v>196</v>
      </c>
      <c r="G122" s="39"/>
      <c r="H122" s="39"/>
      <c r="I122" s="214"/>
      <c r="J122" s="39"/>
      <c r="K122" s="39"/>
      <c r="L122" s="43"/>
      <c r="M122" s="215"/>
      <c r="N122" s="216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120</v>
      </c>
      <c r="AU122" s="16" t="s">
        <v>80</v>
      </c>
    </row>
    <row r="123" s="2" customFormat="1" ht="14.4" customHeight="1">
      <c r="A123" s="37"/>
      <c r="B123" s="38"/>
      <c r="C123" s="217" t="s">
        <v>118</v>
      </c>
      <c r="D123" s="217" t="s">
        <v>122</v>
      </c>
      <c r="E123" s="218" t="s">
        <v>197</v>
      </c>
      <c r="F123" s="219" t="s">
        <v>198</v>
      </c>
      <c r="G123" s="220" t="s">
        <v>142</v>
      </c>
      <c r="H123" s="221">
        <v>2</v>
      </c>
      <c r="I123" s="222"/>
      <c r="J123" s="223">
        <f>ROUND(I123*H123,2)</f>
        <v>0</v>
      </c>
      <c r="K123" s="219" t="s">
        <v>117</v>
      </c>
      <c r="L123" s="224"/>
      <c r="M123" s="225" t="s">
        <v>19</v>
      </c>
      <c r="N123" s="226" t="s">
        <v>41</v>
      </c>
      <c r="O123" s="83"/>
      <c r="P123" s="208">
        <f>O123*H123</f>
        <v>0</v>
      </c>
      <c r="Q123" s="208">
        <v>0.00013999999999999999</v>
      </c>
      <c r="R123" s="208">
        <f>Q123*H123</f>
        <v>0.00027999999999999998</v>
      </c>
      <c r="S123" s="208">
        <v>0</v>
      </c>
      <c r="T123" s="20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0" t="s">
        <v>125</v>
      </c>
      <c r="AT123" s="210" t="s">
        <v>122</v>
      </c>
      <c r="AU123" s="210" t="s">
        <v>80</v>
      </c>
      <c r="AY123" s="16" t="s">
        <v>110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6" t="s">
        <v>78</v>
      </c>
      <c r="BK123" s="211">
        <f>ROUND(I123*H123,2)</f>
        <v>0</v>
      </c>
      <c r="BL123" s="16" t="s">
        <v>118</v>
      </c>
      <c r="BM123" s="210" t="s">
        <v>199</v>
      </c>
    </row>
    <row r="124" s="2" customFormat="1">
      <c r="A124" s="37"/>
      <c r="B124" s="38"/>
      <c r="C124" s="39"/>
      <c r="D124" s="212" t="s">
        <v>120</v>
      </c>
      <c r="E124" s="39"/>
      <c r="F124" s="213" t="s">
        <v>198</v>
      </c>
      <c r="G124" s="39"/>
      <c r="H124" s="39"/>
      <c r="I124" s="214"/>
      <c r="J124" s="39"/>
      <c r="K124" s="39"/>
      <c r="L124" s="43"/>
      <c r="M124" s="215"/>
      <c r="N124" s="216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120</v>
      </c>
      <c r="AU124" s="16" t="s">
        <v>80</v>
      </c>
    </row>
    <row r="125" s="2" customFormat="1" ht="14.4" customHeight="1">
      <c r="A125" s="37"/>
      <c r="B125" s="38"/>
      <c r="C125" s="199" t="s">
        <v>200</v>
      </c>
      <c r="D125" s="199" t="s">
        <v>113</v>
      </c>
      <c r="E125" s="200" t="s">
        <v>201</v>
      </c>
      <c r="F125" s="201" t="s">
        <v>202</v>
      </c>
      <c r="G125" s="202" t="s">
        <v>142</v>
      </c>
      <c r="H125" s="203">
        <v>1</v>
      </c>
      <c r="I125" s="204"/>
      <c r="J125" s="205">
        <f>ROUND(I125*H125,2)</f>
        <v>0</v>
      </c>
      <c r="K125" s="201" t="s">
        <v>117</v>
      </c>
      <c r="L125" s="43"/>
      <c r="M125" s="206" t="s">
        <v>19</v>
      </c>
      <c r="N125" s="207" t="s">
        <v>41</v>
      </c>
      <c r="O125" s="83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0" t="s">
        <v>118</v>
      </c>
      <c r="AT125" s="210" t="s">
        <v>113</v>
      </c>
      <c r="AU125" s="210" t="s">
        <v>80</v>
      </c>
      <c r="AY125" s="16" t="s">
        <v>110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6" t="s">
        <v>78</v>
      </c>
      <c r="BK125" s="211">
        <f>ROUND(I125*H125,2)</f>
        <v>0</v>
      </c>
      <c r="BL125" s="16" t="s">
        <v>118</v>
      </c>
      <c r="BM125" s="210" t="s">
        <v>203</v>
      </c>
    </row>
    <row r="126" s="2" customFormat="1">
      <c r="A126" s="37"/>
      <c r="B126" s="38"/>
      <c r="C126" s="39"/>
      <c r="D126" s="212" t="s">
        <v>120</v>
      </c>
      <c r="E126" s="39"/>
      <c r="F126" s="213" t="s">
        <v>204</v>
      </c>
      <c r="G126" s="39"/>
      <c r="H126" s="39"/>
      <c r="I126" s="214"/>
      <c r="J126" s="39"/>
      <c r="K126" s="39"/>
      <c r="L126" s="43"/>
      <c r="M126" s="215"/>
      <c r="N126" s="216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120</v>
      </c>
      <c r="AU126" s="16" t="s">
        <v>80</v>
      </c>
    </row>
    <row r="127" s="2" customFormat="1" ht="14.4" customHeight="1">
      <c r="A127" s="37"/>
      <c r="B127" s="38"/>
      <c r="C127" s="199" t="s">
        <v>205</v>
      </c>
      <c r="D127" s="199" t="s">
        <v>113</v>
      </c>
      <c r="E127" s="200" t="s">
        <v>206</v>
      </c>
      <c r="F127" s="201" t="s">
        <v>207</v>
      </c>
      <c r="G127" s="202" t="s">
        <v>208</v>
      </c>
      <c r="H127" s="203">
        <v>0.056000000000000001</v>
      </c>
      <c r="I127" s="204"/>
      <c r="J127" s="205">
        <f>ROUND(I127*H127,2)</f>
        <v>0</v>
      </c>
      <c r="K127" s="201" t="s">
        <v>117</v>
      </c>
      <c r="L127" s="43"/>
      <c r="M127" s="206" t="s">
        <v>19</v>
      </c>
      <c r="N127" s="207" t="s">
        <v>41</v>
      </c>
      <c r="O127" s="83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0" t="s">
        <v>118</v>
      </c>
      <c r="AT127" s="210" t="s">
        <v>113</v>
      </c>
      <c r="AU127" s="210" t="s">
        <v>80</v>
      </c>
      <c r="AY127" s="16" t="s">
        <v>110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6" t="s">
        <v>78</v>
      </c>
      <c r="BK127" s="211">
        <f>ROUND(I127*H127,2)</f>
        <v>0</v>
      </c>
      <c r="BL127" s="16" t="s">
        <v>118</v>
      </c>
      <c r="BM127" s="210" t="s">
        <v>209</v>
      </c>
    </row>
    <row r="128" s="2" customFormat="1">
      <c r="A128" s="37"/>
      <c r="B128" s="38"/>
      <c r="C128" s="39"/>
      <c r="D128" s="212" t="s">
        <v>120</v>
      </c>
      <c r="E128" s="39"/>
      <c r="F128" s="213" t="s">
        <v>210</v>
      </c>
      <c r="G128" s="39"/>
      <c r="H128" s="39"/>
      <c r="I128" s="214"/>
      <c r="J128" s="39"/>
      <c r="K128" s="39"/>
      <c r="L128" s="43"/>
      <c r="M128" s="215"/>
      <c r="N128" s="216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120</v>
      </c>
      <c r="AU128" s="16" t="s">
        <v>80</v>
      </c>
    </row>
    <row r="129" s="12" customFormat="1" ht="22.8" customHeight="1">
      <c r="A129" s="12"/>
      <c r="B129" s="183"/>
      <c r="C129" s="184"/>
      <c r="D129" s="185" t="s">
        <v>69</v>
      </c>
      <c r="E129" s="197" t="s">
        <v>211</v>
      </c>
      <c r="F129" s="197" t="s">
        <v>212</v>
      </c>
      <c r="G129" s="184"/>
      <c r="H129" s="184"/>
      <c r="I129" s="187"/>
      <c r="J129" s="198">
        <f>BK129</f>
        <v>0</v>
      </c>
      <c r="K129" s="184"/>
      <c r="L129" s="189"/>
      <c r="M129" s="190"/>
      <c r="N129" s="191"/>
      <c r="O129" s="191"/>
      <c r="P129" s="192">
        <f>SUM(P130:P141)</f>
        <v>0</v>
      </c>
      <c r="Q129" s="191"/>
      <c r="R129" s="192">
        <f>SUM(R130:R141)</f>
        <v>0.0019200000000000003</v>
      </c>
      <c r="S129" s="191"/>
      <c r="T129" s="193">
        <f>SUM(T130:T141)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4" t="s">
        <v>80</v>
      </c>
      <c r="AT129" s="195" t="s">
        <v>69</v>
      </c>
      <c r="AU129" s="195" t="s">
        <v>78</v>
      </c>
      <c r="AY129" s="194" t="s">
        <v>110</v>
      </c>
      <c r="BK129" s="196">
        <f>SUM(BK130:BK141)</f>
        <v>0</v>
      </c>
    </row>
    <row r="130" s="2" customFormat="1" ht="14.4" customHeight="1">
      <c r="A130" s="37"/>
      <c r="B130" s="38"/>
      <c r="C130" s="199" t="s">
        <v>213</v>
      </c>
      <c r="D130" s="199" t="s">
        <v>113</v>
      </c>
      <c r="E130" s="200" t="s">
        <v>214</v>
      </c>
      <c r="F130" s="201" t="s">
        <v>215</v>
      </c>
      <c r="G130" s="202" t="s">
        <v>116</v>
      </c>
      <c r="H130" s="203">
        <v>60</v>
      </c>
      <c r="I130" s="204"/>
      <c r="J130" s="205">
        <f>ROUND(I130*H130,2)</f>
        <v>0</v>
      </c>
      <c r="K130" s="201" t="s">
        <v>117</v>
      </c>
      <c r="L130" s="43"/>
      <c r="M130" s="206" t="s">
        <v>19</v>
      </c>
      <c r="N130" s="207" t="s">
        <v>41</v>
      </c>
      <c r="O130" s="83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0" t="s">
        <v>118</v>
      </c>
      <c r="AT130" s="210" t="s">
        <v>113</v>
      </c>
      <c r="AU130" s="210" t="s">
        <v>80</v>
      </c>
      <c r="AY130" s="16" t="s">
        <v>110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6" t="s">
        <v>78</v>
      </c>
      <c r="BK130" s="211">
        <f>ROUND(I130*H130,2)</f>
        <v>0</v>
      </c>
      <c r="BL130" s="16" t="s">
        <v>118</v>
      </c>
      <c r="BM130" s="210" t="s">
        <v>216</v>
      </c>
    </row>
    <row r="131" s="2" customFormat="1">
      <c r="A131" s="37"/>
      <c r="B131" s="38"/>
      <c r="C131" s="39"/>
      <c r="D131" s="212" t="s">
        <v>120</v>
      </c>
      <c r="E131" s="39"/>
      <c r="F131" s="213" t="s">
        <v>217</v>
      </c>
      <c r="G131" s="39"/>
      <c r="H131" s="39"/>
      <c r="I131" s="214"/>
      <c r="J131" s="39"/>
      <c r="K131" s="39"/>
      <c r="L131" s="43"/>
      <c r="M131" s="215"/>
      <c r="N131" s="216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120</v>
      </c>
      <c r="AU131" s="16" t="s">
        <v>80</v>
      </c>
    </row>
    <row r="132" s="2" customFormat="1" ht="14.4" customHeight="1">
      <c r="A132" s="37"/>
      <c r="B132" s="38"/>
      <c r="C132" s="217" t="s">
        <v>218</v>
      </c>
      <c r="D132" s="217" t="s">
        <v>122</v>
      </c>
      <c r="E132" s="218" t="s">
        <v>219</v>
      </c>
      <c r="F132" s="219" t="s">
        <v>220</v>
      </c>
      <c r="G132" s="220" t="s">
        <v>116</v>
      </c>
      <c r="H132" s="221">
        <v>63</v>
      </c>
      <c r="I132" s="222"/>
      <c r="J132" s="223">
        <f>ROUND(I132*H132,2)</f>
        <v>0</v>
      </c>
      <c r="K132" s="219" t="s">
        <v>158</v>
      </c>
      <c r="L132" s="224"/>
      <c r="M132" s="225" t="s">
        <v>19</v>
      </c>
      <c r="N132" s="226" t="s">
        <v>41</v>
      </c>
      <c r="O132" s="83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0" t="s">
        <v>125</v>
      </c>
      <c r="AT132" s="210" t="s">
        <v>122</v>
      </c>
      <c r="AU132" s="210" t="s">
        <v>80</v>
      </c>
      <c r="AY132" s="16" t="s">
        <v>110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6" t="s">
        <v>78</v>
      </c>
      <c r="BK132" s="211">
        <f>ROUND(I132*H132,2)</f>
        <v>0</v>
      </c>
      <c r="BL132" s="16" t="s">
        <v>118</v>
      </c>
      <c r="BM132" s="210" t="s">
        <v>221</v>
      </c>
    </row>
    <row r="133" s="2" customFormat="1">
      <c r="A133" s="37"/>
      <c r="B133" s="38"/>
      <c r="C133" s="39"/>
      <c r="D133" s="212" t="s">
        <v>120</v>
      </c>
      <c r="E133" s="39"/>
      <c r="F133" s="213" t="s">
        <v>220</v>
      </c>
      <c r="G133" s="39"/>
      <c r="H133" s="39"/>
      <c r="I133" s="214"/>
      <c r="J133" s="39"/>
      <c r="K133" s="39"/>
      <c r="L133" s="43"/>
      <c r="M133" s="215"/>
      <c r="N133" s="216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120</v>
      </c>
      <c r="AU133" s="16" t="s">
        <v>80</v>
      </c>
    </row>
    <row r="134" s="13" customFormat="1">
      <c r="A134" s="13"/>
      <c r="B134" s="227"/>
      <c r="C134" s="228"/>
      <c r="D134" s="212" t="s">
        <v>127</v>
      </c>
      <c r="E134" s="228"/>
      <c r="F134" s="229" t="s">
        <v>222</v>
      </c>
      <c r="G134" s="228"/>
      <c r="H134" s="230">
        <v>63</v>
      </c>
      <c r="I134" s="231"/>
      <c r="J134" s="228"/>
      <c r="K134" s="228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127</v>
      </c>
      <c r="AU134" s="236" t="s">
        <v>80</v>
      </c>
      <c r="AV134" s="13" t="s">
        <v>80</v>
      </c>
      <c r="AW134" s="13" t="s">
        <v>4</v>
      </c>
      <c r="AX134" s="13" t="s">
        <v>78</v>
      </c>
      <c r="AY134" s="236" t="s">
        <v>110</v>
      </c>
    </row>
    <row r="135" s="2" customFormat="1" ht="14.4" customHeight="1">
      <c r="A135" s="37"/>
      <c r="B135" s="38"/>
      <c r="C135" s="199" t="s">
        <v>7</v>
      </c>
      <c r="D135" s="199" t="s">
        <v>113</v>
      </c>
      <c r="E135" s="200" t="s">
        <v>223</v>
      </c>
      <c r="F135" s="201" t="s">
        <v>224</v>
      </c>
      <c r="G135" s="202" t="s">
        <v>116</v>
      </c>
      <c r="H135" s="203">
        <v>40</v>
      </c>
      <c r="I135" s="204"/>
      <c r="J135" s="205">
        <f>ROUND(I135*H135,2)</f>
        <v>0</v>
      </c>
      <c r="K135" s="201" t="s">
        <v>117</v>
      </c>
      <c r="L135" s="43"/>
      <c r="M135" s="206" t="s">
        <v>19</v>
      </c>
      <c r="N135" s="207" t="s">
        <v>41</v>
      </c>
      <c r="O135" s="83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0" t="s">
        <v>118</v>
      </c>
      <c r="AT135" s="210" t="s">
        <v>113</v>
      </c>
      <c r="AU135" s="210" t="s">
        <v>80</v>
      </c>
      <c r="AY135" s="16" t="s">
        <v>110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6" t="s">
        <v>78</v>
      </c>
      <c r="BK135" s="211">
        <f>ROUND(I135*H135,2)</f>
        <v>0</v>
      </c>
      <c r="BL135" s="16" t="s">
        <v>118</v>
      </c>
      <c r="BM135" s="210" t="s">
        <v>225</v>
      </c>
    </row>
    <row r="136" s="2" customFormat="1">
      <c r="A136" s="37"/>
      <c r="B136" s="38"/>
      <c r="C136" s="39"/>
      <c r="D136" s="212" t="s">
        <v>120</v>
      </c>
      <c r="E136" s="39"/>
      <c r="F136" s="213" t="s">
        <v>226</v>
      </c>
      <c r="G136" s="39"/>
      <c r="H136" s="39"/>
      <c r="I136" s="214"/>
      <c r="J136" s="39"/>
      <c r="K136" s="39"/>
      <c r="L136" s="43"/>
      <c r="M136" s="215"/>
      <c r="N136" s="216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120</v>
      </c>
      <c r="AU136" s="16" t="s">
        <v>80</v>
      </c>
    </row>
    <row r="137" s="2" customFormat="1" ht="14.4" customHeight="1">
      <c r="A137" s="37"/>
      <c r="B137" s="38"/>
      <c r="C137" s="217" t="s">
        <v>227</v>
      </c>
      <c r="D137" s="217" t="s">
        <v>122</v>
      </c>
      <c r="E137" s="218" t="s">
        <v>228</v>
      </c>
      <c r="F137" s="219" t="s">
        <v>229</v>
      </c>
      <c r="G137" s="220" t="s">
        <v>116</v>
      </c>
      <c r="H137" s="221">
        <v>48</v>
      </c>
      <c r="I137" s="222"/>
      <c r="J137" s="223">
        <f>ROUND(I137*H137,2)</f>
        <v>0</v>
      </c>
      <c r="K137" s="219" t="s">
        <v>117</v>
      </c>
      <c r="L137" s="224"/>
      <c r="M137" s="225" t="s">
        <v>19</v>
      </c>
      <c r="N137" s="226" t="s">
        <v>41</v>
      </c>
      <c r="O137" s="83"/>
      <c r="P137" s="208">
        <f>O137*H137</f>
        <v>0</v>
      </c>
      <c r="Q137" s="208">
        <v>4.0000000000000003E-05</v>
      </c>
      <c r="R137" s="208">
        <f>Q137*H137</f>
        <v>0.0019200000000000003</v>
      </c>
      <c r="S137" s="208">
        <v>0</v>
      </c>
      <c r="T137" s="20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0" t="s">
        <v>125</v>
      </c>
      <c r="AT137" s="210" t="s">
        <v>122</v>
      </c>
      <c r="AU137" s="210" t="s">
        <v>80</v>
      </c>
      <c r="AY137" s="16" t="s">
        <v>110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6" t="s">
        <v>78</v>
      </c>
      <c r="BK137" s="211">
        <f>ROUND(I137*H137,2)</f>
        <v>0</v>
      </c>
      <c r="BL137" s="16" t="s">
        <v>118</v>
      </c>
      <c r="BM137" s="210" t="s">
        <v>230</v>
      </c>
    </row>
    <row r="138" s="2" customFormat="1">
      <c r="A138" s="37"/>
      <c r="B138" s="38"/>
      <c r="C138" s="39"/>
      <c r="D138" s="212" t="s">
        <v>120</v>
      </c>
      <c r="E138" s="39"/>
      <c r="F138" s="213" t="s">
        <v>229</v>
      </c>
      <c r="G138" s="39"/>
      <c r="H138" s="39"/>
      <c r="I138" s="214"/>
      <c r="J138" s="39"/>
      <c r="K138" s="39"/>
      <c r="L138" s="43"/>
      <c r="M138" s="215"/>
      <c r="N138" s="216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120</v>
      </c>
      <c r="AU138" s="16" t="s">
        <v>80</v>
      </c>
    </row>
    <row r="139" s="13" customFormat="1">
      <c r="A139" s="13"/>
      <c r="B139" s="227"/>
      <c r="C139" s="228"/>
      <c r="D139" s="212" t="s">
        <v>127</v>
      </c>
      <c r="E139" s="228"/>
      <c r="F139" s="229" t="s">
        <v>231</v>
      </c>
      <c r="G139" s="228"/>
      <c r="H139" s="230">
        <v>48</v>
      </c>
      <c r="I139" s="231"/>
      <c r="J139" s="228"/>
      <c r="K139" s="228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127</v>
      </c>
      <c r="AU139" s="236" t="s">
        <v>80</v>
      </c>
      <c r="AV139" s="13" t="s">
        <v>80</v>
      </c>
      <c r="AW139" s="13" t="s">
        <v>4</v>
      </c>
      <c r="AX139" s="13" t="s">
        <v>78</v>
      </c>
      <c r="AY139" s="236" t="s">
        <v>110</v>
      </c>
    </row>
    <row r="140" s="2" customFormat="1" ht="14.4" customHeight="1">
      <c r="A140" s="37"/>
      <c r="B140" s="38"/>
      <c r="C140" s="199" t="s">
        <v>232</v>
      </c>
      <c r="D140" s="199" t="s">
        <v>113</v>
      </c>
      <c r="E140" s="200" t="s">
        <v>233</v>
      </c>
      <c r="F140" s="201" t="s">
        <v>234</v>
      </c>
      <c r="G140" s="202" t="s">
        <v>208</v>
      </c>
      <c r="H140" s="203">
        <v>0.002</v>
      </c>
      <c r="I140" s="204"/>
      <c r="J140" s="205">
        <f>ROUND(I140*H140,2)</f>
        <v>0</v>
      </c>
      <c r="K140" s="201" t="s">
        <v>117</v>
      </c>
      <c r="L140" s="43"/>
      <c r="M140" s="206" t="s">
        <v>19</v>
      </c>
      <c r="N140" s="207" t="s">
        <v>41</v>
      </c>
      <c r="O140" s="83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0" t="s">
        <v>118</v>
      </c>
      <c r="AT140" s="210" t="s">
        <v>113</v>
      </c>
      <c r="AU140" s="210" t="s">
        <v>80</v>
      </c>
      <c r="AY140" s="16" t="s">
        <v>110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6" t="s">
        <v>78</v>
      </c>
      <c r="BK140" s="211">
        <f>ROUND(I140*H140,2)</f>
        <v>0</v>
      </c>
      <c r="BL140" s="16" t="s">
        <v>118</v>
      </c>
      <c r="BM140" s="210" t="s">
        <v>235</v>
      </c>
    </row>
    <row r="141" s="2" customFormat="1">
      <c r="A141" s="37"/>
      <c r="B141" s="38"/>
      <c r="C141" s="39"/>
      <c r="D141" s="212" t="s">
        <v>120</v>
      </c>
      <c r="E141" s="39"/>
      <c r="F141" s="213" t="s">
        <v>236</v>
      </c>
      <c r="G141" s="39"/>
      <c r="H141" s="39"/>
      <c r="I141" s="214"/>
      <c r="J141" s="39"/>
      <c r="K141" s="39"/>
      <c r="L141" s="43"/>
      <c r="M141" s="215"/>
      <c r="N141" s="216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120</v>
      </c>
      <c r="AU141" s="16" t="s">
        <v>80</v>
      </c>
    </row>
    <row r="142" s="12" customFormat="1" ht="25.92" customHeight="1">
      <c r="A142" s="12"/>
      <c r="B142" s="183"/>
      <c r="C142" s="184"/>
      <c r="D142" s="185" t="s">
        <v>69</v>
      </c>
      <c r="E142" s="186" t="s">
        <v>122</v>
      </c>
      <c r="F142" s="186" t="s">
        <v>237</v>
      </c>
      <c r="G142" s="184"/>
      <c r="H142" s="184"/>
      <c r="I142" s="187"/>
      <c r="J142" s="188">
        <f>BK142</f>
        <v>0</v>
      </c>
      <c r="K142" s="184"/>
      <c r="L142" s="189"/>
      <c r="M142" s="190"/>
      <c r="N142" s="191"/>
      <c r="O142" s="191"/>
      <c r="P142" s="192">
        <f>P143+P144</f>
        <v>0</v>
      </c>
      <c r="Q142" s="191"/>
      <c r="R142" s="192">
        <f>R143+R144</f>
        <v>4.7933289999999991</v>
      </c>
      <c r="S142" s="191"/>
      <c r="T142" s="193">
        <f>T143+T144</f>
        <v>2.3999999999999999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4" t="s">
        <v>129</v>
      </c>
      <c r="AT142" s="195" t="s">
        <v>69</v>
      </c>
      <c r="AU142" s="195" t="s">
        <v>70</v>
      </c>
      <c r="AY142" s="194" t="s">
        <v>110</v>
      </c>
      <c r="BK142" s="196">
        <f>BK143+BK144</f>
        <v>0</v>
      </c>
    </row>
    <row r="143" s="12" customFormat="1" ht="22.8" customHeight="1">
      <c r="A143" s="12"/>
      <c r="B143" s="183"/>
      <c r="C143" s="184"/>
      <c r="D143" s="185" t="s">
        <v>69</v>
      </c>
      <c r="E143" s="197" t="s">
        <v>238</v>
      </c>
      <c r="F143" s="197" t="s">
        <v>239</v>
      </c>
      <c r="G143" s="184"/>
      <c r="H143" s="184"/>
      <c r="I143" s="187"/>
      <c r="J143" s="198">
        <f>BK143</f>
        <v>0</v>
      </c>
      <c r="K143" s="184"/>
      <c r="L143" s="189"/>
      <c r="M143" s="190"/>
      <c r="N143" s="191"/>
      <c r="O143" s="191"/>
      <c r="P143" s="192">
        <v>0</v>
      </c>
      <c r="Q143" s="191"/>
      <c r="R143" s="192">
        <v>0</v>
      </c>
      <c r="S143" s="191"/>
      <c r="T143" s="193"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4" t="s">
        <v>129</v>
      </c>
      <c r="AT143" s="195" t="s">
        <v>69</v>
      </c>
      <c r="AU143" s="195" t="s">
        <v>78</v>
      </c>
      <c r="AY143" s="194" t="s">
        <v>110</v>
      </c>
      <c r="BK143" s="196">
        <v>0</v>
      </c>
    </row>
    <row r="144" s="12" customFormat="1" ht="22.8" customHeight="1">
      <c r="A144" s="12"/>
      <c r="B144" s="183"/>
      <c r="C144" s="184"/>
      <c r="D144" s="185" t="s">
        <v>69</v>
      </c>
      <c r="E144" s="197" t="s">
        <v>240</v>
      </c>
      <c r="F144" s="197" t="s">
        <v>241</v>
      </c>
      <c r="G144" s="184"/>
      <c r="H144" s="184"/>
      <c r="I144" s="187"/>
      <c r="J144" s="198">
        <f>BK144</f>
        <v>0</v>
      </c>
      <c r="K144" s="184"/>
      <c r="L144" s="189"/>
      <c r="M144" s="190"/>
      <c r="N144" s="191"/>
      <c r="O144" s="191"/>
      <c r="P144" s="192">
        <f>SUM(P145:P182)</f>
        <v>0</v>
      </c>
      <c r="Q144" s="191"/>
      <c r="R144" s="192">
        <f>SUM(R145:R182)</f>
        <v>4.7933289999999991</v>
      </c>
      <c r="S144" s="191"/>
      <c r="T144" s="193">
        <f>SUM(T145:T182)</f>
        <v>2.3999999999999999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4" t="s">
        <v>129</v>
      </c>
      <c r="AT144" s="195" t="s">
        <v>69</v>
      </c>
      <c r="AU144" s="195" t="s">
        <v>78</v>
      </c>
      <c r="AY144" s="194" t="s">
        <v>110</v>
      </c>
      <c r="BK144" s="196">
        <f>SUM(BK145:BK182)</f>
        <v>0</v>
      </c>
    </row>
    <row r="145" s="2" customFormat="1" ht="14.4" customHeight="1">
      <c r="A145" s="37"/>
      <c r="B145" s="38"/>
      <c r="C145" s="199" t="s">
        <v>242</v>
      </c>
      <c r="D145" s="199" t="s">
        <v>113</v>
      </c>
      <c r="E145" s="200" t="s">
        <v>243</v>
      </c>
      <c r="F145" s="201" t="s">
        <v>244</v>
      </c>
      <c r="G145" s="202" t="s">
        <v>245</v>
      </c>
      <c r="H145" s="203">
        <v>0.029999999999999999</v>
      </c>
      <c r="I145" s="204"/>
      <c r="J145" s="205">
        <f>ROUND(I145*H145,2)</f>
        <v>0</v>
      </c>
      <c r="K145" s="201" t="s">
        <v>117</v>
      </c>
      <c r="L145" s="43"/>
      <c r="M145" s="206" t="s">
        <v>19</v>
      </c>
      <c r="N145" s="207" t="s">
        <v>41</v>
      </c>
      <c r="O145" s="83"/>
      <c r="P145" s="208">
        <f>O145*H145</f>
        <v>0</v>
      </c>
      <c r="Q145" s="208">
        <v>0.0044000000000000003</v>
      </c>
      <c r="R145" s="208">
        <f>Q145*H145</f>
        <v>0.00013200000000000001</v>
      </c>
      <c r="S145" s="208">
        <v>0</v>
      </c>
      <c r="T145" s="20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0" t="s">
        <v>246</v>
      </c>
      <c r="AT145" s="210" t="s">
        <v>113</v>
      </c>
      <c r="AU145" s="210" t="s">
        <v>80</v>
      </c>
      <c r="AY145" s="16" t="s">
        <v>110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6" t="s">
        <v>78</v>
      </c>
      <c r="BK145" s="211">
        <f>ROUND(I145*H145,2)</f>
        <v>0</v>
      </c>
      <c r="BL145" s="16" t="s">
        <v>246</v>
      </c>
      <c r="BM145" s="210" t="s">
        <v>247</v>
      </c>
    </row>
    <row r="146" s="2" customFormat="1">
      <c r="A146" s="37"/>
      <c r="B146" s="38"/>
      <c r="C146" s="39"/>
      <c r="D146" s="212" t="s">
        <v>120</v>
      </c>
      <c r="E146" s="39"/>
      <c r="F146" s="213" t="s">
        <v>248</v>
      </c>
      <c r="G146" s="39"/>
      <c r="H146" s="39"/>
      <c r="I146" s="214"/>
      <c r="J146" s="39"/>
      <c r="K146" s="39"/>
      <c r="L146" s="43"/>
      <c r="M146" s="215"/>
      <c r="N146" s="216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120</v>
      </c>
      <c r="AU146" s="16" t="s">
        <v>80</v>
      </c>
    </row>
    <row r="147" s="2" customFormat="1" ht="14.4" customHeight="1">
      <c r="A147" s="37"/>
      <c r="B147" s="38"/>
      <c r="C147" s="199" t="s">
        <v>249</v>
      </c>
      <c r="D147" s="199" t="s">
        <v>113</v>
      </c>
      <c r="E147" s="200" t="s">
        <v>250</v>
      </c>
      <c r="F147" s="201" t="s">
        <v>251</v>
      </c>
      <c r="G147" s="202" t="s">
        <v>245</v>
      </c>
      <c r="H147" s="203">
        <v>0.029999999999999999</v>
      </c>
      <c r="I147" s="204"/>
      <c r="J147" s="205">
        <f>ROUND(I147*H147,2)</f>
        <v>0</v>
      </c>
      <c r="K147" s="201" t="s">
        <v>117</v>
      </c>
      <c r="L147" s="43"/>
      <c r="M147" s="206" t="s">
        <v>19</v>
      </c>
      <c r="N147" s="207" t="s">
        <v>41</v>
      </c>
      <c r="O147" s="83"/>
      <c r="P147" s="208">
        <f>O147*H147</f>
        <v>0</v>
      </c>
      <c r="Q147" s="208">
        <v>0.0099000000000000008</v>
      </c>
      <c r="R147" s="208">
        <f>Q147*H147</f>
        <v>0.00029700000000000001</v>
      </c>
      <c r="S147" s="208">
        <v>0</v>
      </c>
      <c r="T147" s="20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0" t="s">
        <v>246</v>
      </c>
      <c r="AT147" s="210" t="s">
        <v>113</v>
      </c>
      <c r="AU147" s="210" t="s">
        <v>80</v>
      </c>
      <c r="AY147" s="16" t="s">
        <v>110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6" t="s">
        <v>78</v>
      </c>
      <c r="BK147" s="211">
        <f>ROUND(I147*H147,2)</f>
        <v>0</v>
      </c>
      <c r="BL147" s="16" t="s">
        <v>246</v>
      </c>
      <c r="BM147" s="210" t="s">
        <v>252</v>
      </c>
    </row>
    <row r="148" s="2" customFormat="1">
      <c r="A148" s="37"/>
      <c r="B148" s="38"/>
      <c r="C148" s="39"/>
      <c r="D148" s="212" t="s">
        <v>120</v>
      </c>
      <c r="E148" s="39"/>
      <c r="F148" s="213" t="s">
        <v>253</v>
      </c>
      <c r="G148" s="39"/>
      <c r="H148" s="39"/>
      <c r="I148" s="214"/>
      <c r="J148" s="39"/>
      <c r="K148" s="39"/>
      <c r="L148" s="43"/>
      <c r="M148" s="215"/>
      <c r="N148" s="216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120</v>
      </c>
      <c r="AU148" s="16" t="s">
        <v>80</v>
      </c>
    </row>
    <row r="149" s="2" customFormat="1" ht="14.4" customHeight="1">
      <c r="A149" s="37"/>
      <c r="B149" s="38"/>
      <c r="C149" s="199" t="s">
        <v>254</v>
      </c>
      <c r="D149" s="199" t="s">
        <v>113</v>
      </c>
      <c r="E149" s="200" t="s">
        <v>255</v>
      </c>
      <c r="F149" s="201" t="s">
        <v>256</v>
      </c>
      <c r="G149" s="202" t="s">
        <v>116</v>
      </c>
      <c r="H149" s="203">
        <v>35</v>
      </c>
      <c r="I149" s="204"/>
      <c r="J149" s="205">
        <f>ROUND(I149*H149,2)</f>
        <v>0</v>
      </c>
      <c r="K149" s="201" t="s">
        <v>117</v>
      </c>
      <c r="L149" s="43"/>
      <c r="M149" s="206" t="s">
        <v>19</v>
      </c>
      <c r="N149" s="207" t="s">
        <v>41</v>
      </c>
      <c r="O149" s="83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0" t="s">
        <v>246</v>
      </c>
      <c r="AT149" s="210" t="s">
        <v>113</v>
      </c>
      <c r="AU149" s="210" t="s">
        <v>80</v>
      </c>
      <c r="AY149" s="16" t="s">
        <v>110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6" t="s">
        <v>78</v>
      </c>
      <c r="BK149" s="211">
        <f>ROUND(I149*H149,2)</f>
        <v>0</v>
      </c>
      <c r="BL149" s="16" t="s">
        <v>246</v>
      </c>
      <c r="BM149" s="210" t="s">
        <v>257</v>
      </c>
    </row>
    <row r="150" s="2" customFormat="1">
      <c r="A150" s="37"/>
      <c r="B150" s="38"/>
      <c r="C150" s="39"/>
      <c r="D150" s="212" t="s">
        <v>120</v>
      </c>
      <c r="E150" s="39"/>
      <c r="F150" s="213" t="s">
        <v>258</v>
      </c>
      <c r="G150" s="39"/>
      <c r="H150" s="39"/>
      <c r="I150" s="214"/>
      <c r="J150" s="39"/>
      <c r="K150" s="39"/>
      <c r="L150" s="43"/>
      <c r="M150" s="215"/>
      <c r="N150" s="216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120</v>
      </c>
      <c r="AU150" s="16" t="s">
        <v>80</v>
      </c>
    </row>
    <row r="151" s="2" customFormat="1" ht="14.4" customHeight="1">
      <c r="A151" s="37"/>
      <c r="B151" s="38"/>
      <c r="C151" s="199" t="s">
        <v>259</v>
      </c>
      <c r="D151" s="199" t="s">
        <v>113</v>
      </c>
      <c r="E151" s="200" t="s">
        <v>260</v>
      </c>
      <c r="F151" s="201" t="s">
        <v>261</v>
      </c>
      <c r="G151" s="202" t="s">
        <v>116</v>
      </c>
      <c r="H151" s="203">
        <v>35</v>
      </c>
      <c r="I151" s="204"/>
      <c r="J151" s="205">
        <f>ROUND(I151*H151,2)</f>
        <v>0</v>
      </c>
      <c r="K151" s="201" t="s">
        <v>117</v>
      </c>
      <c r="L151" s="43"/>
      <c r="M151" s="206" t="s">
        <v>19</v>
      </c>
      <c r="N151" s="207" t="s">
        <v>41</v>
      </c>
      <c r="O151" s="83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0" t="s">
        <v>246</v>
      </c>
      <c r="AT151" s="210" t="s">
        <v>113</v>
      </c>
      <c r="AU151" s="210" t="s">
        <v>80</v>
      </c>
      <c r="AY151" s="16" t="s">
        <v>110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6" t="s">
        <v>78</v>
      </c>
      <c r="BK151" s="211">
        <f>ROUND(I151*H151,2)</f>
        <v>0</v>
      </c>
      <c r="BL151" s="16" t="s">
        <v>246</v>
      </c>
      <c r="BM151" s="210" t="s">
        <v>262</v>
      </c>
    </row>
    <row r="152" s="2" customFormat="1">
      <c r="A152" s="37"/>
      <c r="B152" s="38"/>
      <c r="C152" s="39"/>
      <c r="D152" s="212" t="s">
        <v>120</v>
      </c>
      <c r="E152" s="39"/>
      <c r="F152" s="213" t="s">
        <v>263</v>
      </c>
      <c r="G152" s="39"/>
      <c r="H152" s="39"/>
      <c r="I152" s="214"/>
      <c r="J152" s="39"/>
      <c r="K152" s="39"/>
      <c r="L152" s="43"/>
      <c r="M152" s="215"/>
      <c r="N152" s="216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120</v>
      </c>
      <c r="AU152" s="16" t="s">
        <v>80</v>
      </c>
    </row>
    <row r="153" s="2" customFormat="1" ht="14.4" customHeight="1">
      <c r="A153" s="37"/>
      <c r="B153" s="38"/>
      <c r="C153" s="199" t="s">
        <v>264</v>
      </c>
      <c r="D153" s="199" t="s">
        <v>113</v>
      </c>
      <c r="E153" s="200" t="s">
        <v>265</v>
      </c>
      <c r="F153" s="201" t="s">
        <v>266</v>
      </c>
      <c r="G153" s="202" t="s">
        <v>116</v>
      </c>
      <c r="H153" s="203">
        <v>35</v>
      </c>
      <c r="I153" s="204"/>
      <c r="J153" s="205">
        <f>ROUND(I153*H153,2)</f>
        <v>0</v>
      </c>
      <c r="K153" s="201" t="s">
        <v>117</v>
      </c>
      <c r="L153" s="43"/>
      <c r="M153" s="206" t="s">
        <v>19</v>
      </c>
      <c r="N153" s="207" t="s">
        <v>41</v>
      </c>
      <c r="O153" s="83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0" t="s">
        <v>246</v>
      </c>
      <c r="AT153" s="210" t="s">
        <v>113</v>
      </c>
      <c r="AU153" s="210" t="s">
        <v>80</v>
      </c>
      <c r="AY153" s="16" t="s">
        <v>110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6" t="s">
        <v>78</v>
      </c>
      <c r="BK153" s="211">
        <f>ROUND(I153*H153,2)</f>
        <v>0</v>
      </c>
      <c r="BL153" s="16" t="s">
        <v>246</v>
      </c>
      <c r="BM153" s="210" t="s">
        <v>267</v>
      </c>
    </row>
    <row r="154" s="2" customFormat="1">
      <c r="A154" s="37"/>
      <c r="B154" s="38"/>
      <c r="C154" s="39"/>
      <c r="D154" s="212" t="s">
        <v>120</v>
      </c>
      <c r="E154" s="39"/>
      <c r="F154" s="213" t="s">
        <v>268</v>
      </c>
      <c r="G154" s="39"/>
      <c r="H154" s="39"/>
      <c r="I154" s="214"/>
      <c r="J154" s="39"/>
      <c r="K154" s="39"/>
      <c r="L154" s="43"/>
      <c r="M154" s="215"/>
      <c r="N154" s="216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120</v>
      </c>
      <c r="AU154" s="16" t="s">
        <v>80</v>
      </c>
    </row>
    <row r="155" s="2" customFormat="1" ht="14.4" customHeight="1">
      <c r="A155" s="37"/>
      <c r="B155" s="38"/>
      <c r="C155" s="199" t="s">
        <v>269</v>
      </c>
      <c r="D155" s="199" t="s">
        <v>113</v>
      </c>
      <c r="E155" s="200" t="s">
        <v>270</v>
      </c>
      <c r="F155" s="201" t="s">
        <v>271</v>
      </c>
      <c r="G155" s="202" t="s">
        <v>116</v>
      </c>
      <c r="H155" s="203">
        <v>35</v>
      </c>
      <c r="I155" s="204"/>
      <c r="J155" s="205">
        <f>ROUND(I155*H155,2)</f>
        <v>0</v>
      </c>
      <c r="K155" s="201" t="s">
        <v>117</v>
      </c>
      <c r="L155" s="43"/>
      <c r="M155" s="206" t="s">
        <v>19</v>
      </c>
      <c r="N155" s="207" t="s">
        <v>41</v>
      </c>
      <c r="O155" s="83"/>
      <c r="P155" s="208">
        <f>O155*H155</f>
        <v>0</v>
      </c>
      <c r="Q155" s="208">
        <v>0.13538</v>
      </c>
      <c r="R155" s="208">
        <f>Q155*H155</f>
        <v>4.7382999999999997</v>
      </c>
      <c r="S155" s="208">
        <v>0</v>
      </c>
      <c r="T155" s="20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0" t="s">
        <v>246</v>
      </c>
      <c r="AT155" s="210" t="s">
        <v>113</v>
      </c>
      <c r="AU155" s="210" t="s">
        <v>80</v>
      </c>
      <c r="AY155" s="16" t="s">
        <v>110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6" t="s">
        <v>78</v>
      </c>
      <c r="BK155" s="211">
        <f>ROUND(I155*H155,2)</f>
        <v>0</v>
      </c>
      <c r="BL155" s="16" t="s">
        <v>246</v>
      </c>
      <c r="BM155" s="210" t="s">
        <v>272</v>
      </c>
    </row>
    <row r="156" s="2" customFormat="1">
      <c r="A156" s="37"/>
      <c r="B156" s="38"/>
      <c r="C156" s="39"/>
      <c r="D156" s="212" t="s">
        <v>120</v>
      </c>
      <c r="E156" s="39"/>
      <c r="F156" s="213" t="s">
        <v>273</v>
      </c>
      <c r="G156" s="39"/>
      <c r="H156" s="39"/>
      <c r="I156" s="214"/>
      <c r="J156" s="39"/>
      <c r="K156" s="39"/>
      <c r="L156" s="43"/>
      <c r="M156" s="215"/>
      <c r="N156" s="216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120</v>
      </c>
      <c r="AU156" s="16" t="s">
        <v>80</v>
      </c>
    </row>
    <row r="157" s="2" customFormat="1" ht="14.4" customHeight="1">
      <c r="A157" s="37"/>
      <c r="B157" s="38"/>
      <c r="C157" s="199" t="s">
        <v>274</v>
      </c>
      <c r="D157" s="199" t="s">
        <v>113</v>
      </c>
      <c r="E157" s="200" t="s">
        <v>275</v>
      </c>
      <c r="F157" s="201" t="s">
        <v>276</v>
      </c>
      <c r="G157" s="202" t="s">
        <v>116</v>
      </c>
      <c r="H157" s="203">
        <v>180</v>
      </c>
      <c r="I157" s="204"/>
      <c r="J157" s="205">
        <f>ROUND(I157*H157,2)</f>
        <v>0</v>
      </c>
      <c r="K157" s="201" t="s">
        <v>117</v>
      </c>
      <c r="L157" s="43"/>
      <c r="M157" s="206" t="s">
        <v>19</v>
      </c>
      <c r="N157" s="207" t="s">
        <v>41</v>
      </c>
      <c r="O157" s="83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0" t="s">
        <v>246</v>
      </c>
      <c r="AT157" s="210" t="s">
        <v>113</v>
      </c>
      <c r="AU157" s="210" t="s">
        <v>80</v>
      </c>
      <c r="AY157" s="16" t="s">
        <v>110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6" t="s">
        <v>78</v>
      </c>
      <c r="BK157" s="211">
        <f>ROUND(I157*H157,2)</f>
        <v>0</v>
      </c>
      <c r="BL157" s="16" t="s">
        <v>246</v>
      </c>
      <c r="BM157" s="210" t="s">
        <v>277</v>
      </c>
    </row>
    <row r="158" s="2" customFormat="1">
      <c r="A158" s="37"/>
      <c r="B158" s="38"/>
      <c r="C158" s="39"/>
      <c r="D158" s="212" t="s">
        <v>120</v>
      </c>
      <c r="E158" s="39"/>
      <c r="F158" s="213" t="s">
        <v>278</v>
      </c>
      <c r="G158" s="39"/>
      <c r="H158" s="39"/>
      <c r="I158" s="214"/>
      <c r="J158" s="39"/>
      <c r="K158" s="39"/>
      <c r="L158" s="43"/>
      <c r="M158" s="215"/>
      <c r="N158" s="216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120</v>
      </c>
      <c r="AU158" s="16" t="s">
        <v>80</v>
      </c>
    </row>
    <row r="159" s="2" customFormat="1" ht="14.4" customHeight="1">
      <c r="A159" s="37"/>
      <c r="B159" s="38"/>
      <c r="C159" s="217" t="s">
        <v>279</v>
      </c>
      <c r="D159" s="217" t="s">
        <v>122</v>
      </c>
      <c r="E159" s="218" t="s">
        <v>280</v>
      </c>
      <c r="F159" s="219" t="s">
        <v>281</v>
      </c>
      <c r="G159" s="220" t="s">
        <v>116</v>
      </c>
      <c r="H159" s="221">
        <v>105</v>
      </c>
      <c r="I159" s="222"/>
      <c r="J159" s="223">
        <f>ROUND(I159*H159,2)</f>
        <v>0</v>
      </c>
      <c r="K159" s="219" t="s">
        <v>117</v>
      </c>
      <c r="L159" s="224"/>
      <c r="M159" s="225" t="s">
        <v>19</v>
      </c>
      <c r="N159" s="226" t="s">
        <v>41</v>
      </c>
      <c r="O159" s="83"/>
      <c r="P159" s="208">
        <f>O159*H159</f>
        <v>0</v>
      </c>
      <c r="Q159" s="208">
        <v>0.00020000000000000001</v>
      </c>
      <c r="R159" s="208">
        <f>Q159*H159</f>
        <v>0.021000000000000001</v>
      </c>
      <c r="S159" s="208">
        <v>0</v>
      </c>
      <c r="T159" s="20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0" t="s">
        <v>190</v>
      </c>
      <c r="AT159" s="210" t="s">
        <v>122</v>
      </c>
      <c r="AU159" s="210" t="s">
        <v>80</v>
      </c>
      <c r="AY159" s="16" t="s">
        <v>110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6" t="s">
        <v>78</v>
      </c>
      <c r="BK159" s="211">
        <f>ROUND(I159*H159,2)</f>
        <v>0</v>
      </c>
      <c r="BL159" s="16" t="s">
        <v>190</v>
      </c>
      <c r="BM159" s="210" t="s">
        <v>282</v>
      </c>
    </row>
    <row r="160" s="2" customFormat="1">
      <c r="A160" s="37"/>
      <c r="B160" s="38"/>
      <c r="C160" s="39"/>
      <c r="D160" s="212" t="s">
        <v>120</v>
      </c>
      <c r="E160" s="39"/>
      <c r="F160" s="213" t="s">
        <v>281</v>
      </c>
      <c r="G160" s="39"/>
      <c r="H160" s="39"/>
      <c r="I160" s="214"/>
      <c r="J160" s="39"/>
      <c r="K160" s="39"/>
      <c r="L160" s="43"/>
      <c r="M160" s="215"/>
      <c r="N160" s="216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120</v>
      </c>
      <c r="AU160" s="16" t="s">
        <v>80</v>
      </c>
    </row>
    <row r="161" s="13" customFormat="1">
      <c r="A161" s="13"/>
      <c r="B161" s="227"/>
      <c r="C161" s="228"/>
      <c r="D161" s="212" t="s">
        <v>127</v>
      </c>
      <c r="E161" s="228"/>
      <c r="F161" s="229" t="s">
        <v>283</v>
      </c>
      <c r="G161" s="228"/>
      <c r="H161" s="230">
        <v>105</v>
      </c>
      <c r="I161" s="231"/>
      <c r="J161" s="228"/>
      <c r="K161" s="228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127</v>
      </c>
      <c r="AU161" s="236" t="s">
        <v>80</v>
      </c>
      <c r="AV161" s="13" t="s">
        <v>80</v>
      </c>
      <c r="AW161" s="13" t="s">
        <v>4</v>
      </c>
      <c r="AX161" s="13" t="s">
        <v>78</v>
      </c>
      <c r="AY161" s="236" t="s">
        <v>110</v>
      </c>
    </row>
    <row r="162" s="2" customFormat="1" ht="14.4" customHeight="1">
      <c r="A162" s="37"/>
      <c r="B162" s="38"/>
      <c r="C162" s="217" t="s">
        <v>125</v>
      </c>
      <c r="D162" s="217" t="s">
        <v>122</v>
      </c>
      <c r="E162" s="218" t="s">
        <v>284</v>
      </c>
      <c r="F162" s="219" t="s">
        <v>285</v>
      </c>
      <c r="G162" s="220" t="s">
        <v>116</v>
      </c>
      <c r="H162" s="221">
        <v>84</v>
      </c>
      <c r="I162" s="222"/>
      <c r="J162" s="223">
        <f>ROUND(I162*H162,2)</f>
        <v>0</v>
      </c>
      <c r="K162" s="219" t="s">
        <v>158</v>
      </c>
      <c r="L162" s="224"/>
      <c r="M162" s="225" t="s">
        <v>19</v>
      </c>
      <c r="N162" s="226" t="s">
        <v>41</v>
      </c>
      <c r="O162" s="83"/>
      <c r="P162" s="208">
        <f>O162*H162</f>
        <v>0</v>
      </c>
      <c r="Q162" s="208">
        <v>0.00040000000000000002</v>
      </c>
      <c r="R162" s="208">
        <f>Q162*H162</f>
        <v>0.033600000000000005</v>
      </c>
      <c r="S162" s="208">
        <v>0</v>
      </c>
      <c r="T162" s="20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0" t="s">
        <v>190</v>
      </c>
      <c r="AT162" s="210" t="s">
        <v>122</v>
      </c>
      <c r="AU162" s="210" t="s">
        <v>80</v>
      </c>
      <c r="AY162" s="16" t="s">
        <v>110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6" t="s">
        <v>78</v>
      </c>
      <c r="BK162" s="211">
        <f>ROUND(I162*H162,2)</f>
        <v>0</v>
      </c>
      <c r="BL162" s="16" t="s">
        <v>190</v>
      </c>
      <c r="BM162" s="210" t="s">
        <v>286</v>
      </c>
    </row>
    <row r="163" s="2" customFormat="1">
      <c r="A163" s="37"/>
      <c r="B163" s="38"/>
      <c r="C163" s="39"/>
      <c r="D163" s="212" t="s">
        <v>120</v>
      </c>
      <c r="E163" s="39"/>
      <c r="F163" s="213" t="s">
        <v>285</v>
      </c>
      <c r="G163" s="39"/>
      <c r="H163" s="39"/>
      <c r="I163" s="214"/>
      <c r="J163" s="39"/>
      <c r="K163" s="39"/>
      <c r="L163" s="43"/>
      <c r="M163" s="215"/>
      <c r="N163" s="216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120</v>
      </c>
      <c r="AU163" s="16" t="s">
        <v>80</v>
      </c>
    </row>
    <row r="164" s="13" customFormat="1">
      <c r="A164" s="13"/>
      <c r="B164" s="227"/>
      <c r="C164" s="228"/>
      <c r="D164" s="212" t="s">
        <v>127</v>
      </c>
      <c r="E164" s="228"/>
      <c r="F164" s="229" t="s">
        <v>287</v>
      </c>
      <c r="G164" s="228"/>
      <c r="H164" s="230">
        <v>84</v>
      </c>
      <c r="I164" s="231"/>
      <c r="J164" s="228"/>
      <c r="K164" s="228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127</v>
      </c>
      <c r="AU164" s="236" t="s">
        <v>80</v>
      </c>
      <c r="AV164" s="13" t="s">
        <v>80</v>
      </c>
      <c r="AW164" s="13" t="s">
        <v>4</v>
      </c>
      <c r="AX164" s="13" t="s">
        <v>78</v>
      </c>
      <c r="AY164" s="236" t="s">
        <v>110</v>
      </c>
    </row>
    <row r="165" s="2" customFormat="1" ht="14.4" customHeight="1">
      <c r="A165" s="37"/>
      <c r="B165" s="38"/>
      <c r="C165" s="199" t="s">
        <v>288</v>
      </c>
      <c r="D165" s="199" t="s">
        <v>113</v>
      </c>
      <c r="E165" s="200" t="s">
        <v>289</v>
      </c>
      <c r="F165" s="201" t="s">
        <v>290</v>
      </c>
      <c r="G165" s="202" t="s">
        <v>291</v>
      </c>
      <c r="H165" s="203">
        <v>20</v>
      </c>
      <c r="I165" s="204"/>
      <c r="J165" s="205">
        <f>ROUND(I165*H165,2)</f>
        <v>0</v>
      </c>
      <c r="K165" s="201" t="s">
        <v>117</v>
      </c>
      <c r="L165" s="43"/>
      <c r="M165" s="206" t="s">
        <v>19</v>
      </c>
      <c r="N165" s="207" t="s">
        <v>41</v>
      </c>
      <c r="O165" s="83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0" t="s">
        <v>246</v>
      </c>
      <c r="AT165" s="210" t="s">
        <v>113</v>
      </c>
      <c r="AU165" s="210" t="s">
        <v>80</v>
      </c>
      <c r="AY165" s="16" t="s">
        <v>110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6" t="s">
        <v>78</v>
      </c>
      <c r="BK165" s="211">
        <f>ROUND(I165*H165,2)</f>
        <v>0</v>
      </c>
      <c r="BL165" s="16" t="s">
        <v>246</v>
      </c>
      <c r="BM165" s="210" t="s">
        <v>292</v>
      </c>
    </row>
    <row r="166" s="2" customFormat="1">
      <c r="A166" s="37"/>
      <c r="B166" s="38"/>
      <c r="C166" s="39"/>
      <c r="D166" s="212" t="s">
        <v>120</v>
      </c>
      <c r="E166" s="39"/>
      <c r="F166" s="213" t="s">
        <v>293</v>
      </c>
      <c r="G166" s="39"/>
      <c r="H166" s="39"/>
      <c r="I166" s="214"/>
      <c r="J166" s="39"/>
      <c r="K166" s="39"/>
      <c r="L166" s="43"/>
      <c r="M166" s="215"/>
      <c r="N166" s="216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120</v>
      </c>
      <c r="AU166" s="16" t="s">
        <v>80</v>
      </c>
    </row>
    <row r="167" s="2" customFormat="1" ht="14.4" customHeight="1">
      <c r="A167" s="37"/>
      <c r="B167" s="38"/>
      <c r="C167" s="199" t="s">
        <v>294</v>
      </c>
      <c r="D167" s="199" t="s">
        <v>113</v>
      </c>
      <c r="E167" s="200" t="s">
        <v>295</v>
      </c>
      <c r="F167" s="201" t="s">
        <v>296</v>
      </c>
      <c r="G167" s="202" t="s">
        <v>291</v>
      </c>
      <c r="H167" s="203">
        <v>20</v>
      </c>
      <c r="I167" s="204"/>
      <c r="J167" s="205">
        <f>ROUND(I167*H167,2)</f>
        <v>0</v>
      </c>
      <c r="K167" s="201" t="s">
        <v>117</v>
      </c>
      <c r="L167" s="43"/>
      <c r="M167" s="206" t="s">
        <v>19</v>
      </c>
      <c r="N167" s="207" t="s">
        <v>41</v>
      </c>
      <c r="O167" s="83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0" t="s">
        <v>246</v>
      </c>
      <c r="AT167" s="210" t="s">
        <v>113</v>
      </c>
      <c r="AU167" s="210" t="s">
        <v>80</v>
      </c>
      <c r="AY167" s="16" t="s">
        <v>110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6" t="s">
        <v>78</v>
      </c>
      <c r="BK167" s="211">
        <f>ROUND(I167*H167,2)</f>
        <v>0</v>
      </c>
      <c r="BL167" s="16" t="s">
        <v>246</v>
      </c>
      <c r="BM167" s="210" t="s">
        <v>297</v>
      </c>
    </row>
    <row r="168" s="2" customFormat="1">
      <c r="A168" s="37"/>
      <c r="B168" s="38"/>
      <c r="C168" s="39"/>
      <c r="D168" s="212" t="s">
        <v>120</v>
      </c>
      <c r="E168" s="39"/>
      <c r="F168" s="213" t="s">
        <v>298</v>
      </c>
      <c r="G168" s="39"/>
      <c r="H168" s="39"/>
      <c r="I168" s="214"/>
      <c r="J168" s="39"/>
      <c r="K168" s="39"/>
      <c r="L168" s="43"/>
      <c r="M168" s="215"/>
      <c r="N168" s="216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120</v>
      </c>
      <c r="AU168" s="16" t="s">
        <v>80</v>
      </c>
    </row>
    <row r="169" s="2" customFormat="1" ht="14.4" customHeight="1">
      <c r="A169" s="37"/>
      <c r="B169" s="38"/>
      <c r="C169" s="199" t="s">
        <v>299</v>
      </c>
      <c r="D169" s="199" t="s">
        <v>113</v>
      </c>
      <c r="E169" s="200" t="s">
        <v>300</v>
      </c>
      <c r="F169" s="201" t="s">
        <v>301</v>
      </c>
      <c r="G169" s="202" t="s">
        <v>291</v>
      </c>
      <c r="H169" s="203">
        <v>20</v>
      </c>
      <c r="I169" s="204"/>
      <c r="J169" s="205">
        <f>ROUND(I169*H169,2)</f>
        <v>0</v>
      </c>
      <c r="K169" s="201" t="s">
        <v>117</v>
      </c>
      <c r="L169" s="43"/>
      <c r="M169" s="206" t="s">
        <v>19</v>
      </c>
      <c r="N169" s="207" t="s">
        <v>41</v>
      </c>
      <c r="O169" s="83"/>
      <c r="P169" s="208">
        <f>O169*H169</f>
        <v>0</v>
      </c>
      <c r="Q169" s="208">
        <v>0</v>
      </c>
      <c r="R169" s="208">
        <f>Q169*H169</f>
        <v>0</v>
      </c>
      <c r="S169" s="208">
        <v>0.12</v>
      </c>
      <c r="T169" s="209">
        <f>S169*H169</f>
        <v>2.3999999999999999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0" t="s">
        <v>246</v>
      </c>
      <c r="AT169" s="210" t="s">
        <v>113</v>
      </c>
      <c r="AU169" s="210" t="s">
        <v>80</v>
      </c>
      <c r="AY169" s="16" t="s">
        <v>110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6" t="s">
        <v>78</v>
      </c>
      <c r="BK169" s="211">
        <f>ROUND(I169*H169,2)</f>
        <v>0</v>
      </c>
      <c r="BL169" s="16" t="s">
        <v>246</v>
      </c>
      <c r="BM169" s="210" t="s">
        <v>302</v>
      </c>
    </row>
    <row r="170" s="2" customFormat="1">
      <c r="A170" s="37"/>
      <c r="B170" s="38"/>
      <c r="C170" s="39"/>
      <c r="D170" s="212" t="s">
        <v>120</v>
      </c>
      <c r="E170" s="39"/>
      <c r="F170" s="213" t="s">
        <v>303</v>
      </c>
      <c r="G170" s="39"/>
      <c r="H170" s="39"/>
      <c r="I170" s="214"/>
      <c r="J170" s="39"/>
      <c r="K170" s="39"/>
      <c r="L170" s="43"/>
      <c r="M170" s="215"/>
      <c r="N170" s="216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120</v>
      </c>
      <c r="AU170" s="16" t="s">
        <v>80</v>
      </c>
    </row>
    <row r="171" s="2" customFormat="1" ht="14.4" customHeight="1">
      <c r="A171" s="37"/>
      <c r="B171" s="38"/>
      <c r="C171" s="199" t="s">
        <v>304</v>
      </c>
      <c r="D171" s="199" t="s">
        <v>113</v>
      </c>
      <c r="E171" s="200" t="s">
        <v>305</v>
      </c>
      <c r="F171" s="201" t="s">
        <v>306</v>
      </c>
      <c r="G171" s="202" t="s">
        <v>116</v>
      </c>
      <c r="H171" s="203">
        <v>70</v>
      </c>
      <c r="I171" s="204"/>
      <c r="J171" s="205">
        <f>ROUND(I171*H171,2)</f>
        <v>0</v>
      </c>
      <c r="K171" s="201" t="s">
        <v>117</v>
      </c>
      <c r="L171" s="43"/>
      <c r="M171" s="206" t="s">
        <v>19</v>
      </c>
      <c r="N171" s="207" t="s">
        <v>41</v>
      </c>
      <c r="O171" s="83"/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0" t="s">
        <v>246</v>
      </c>
      <c r="AT171" s="210" t="s">
        <v>113</v>
      </c>
      <c r="AU171" s="210" t="s">
        <v>80</v>
      </c>
      <c r="AY171" s="16" t="s">
        <v>110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6" t="s">
        <v>78</v>
      </c>
      <c r="BK171" s="211">
        <f>ROUND(I171*H171,2)</f>
        <v>0</v>
      </c>
      <c r="BL171" s="16" t="s">
        <v>246</v>
      </c>
      <c r="BM171" s="210" t="s">
        <v>307</v>
      </c>
    </row>
    <row r="172" s="2" customFormat="1">
      <c r="A172" s="37"/>
      <c r="B172" s="38"/>
      <c r="C172" s="39"/>
      <c r="D172" s="212" t="s">
        <v>120</v>
      </c>
      <c r="E172" s="39"/>
      <c r="F172" s="213" t="s">
        <v>308</v>
      </c>
      <c r="G172" s="39"/>
      <c r="H172" s="39"/>
      <c r="I172" s="214"/>
      <c r="J172" s="39"/>
      <c r="K172" s="39"/>
      <c r="L172" s="43"/>
      <c r="M172" s="215"/>
      <c r="N172" s="216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120</v>
      </c>
      <c r="AU172" s="16" t="s">
        <v>80</v>
      </c>
    </row>
    <row r="173" s="2" customFormat="1" ht="14.4" customHeight="1">
      <c r="A173" s="37"/>
      <c r="B173" s="38"/>
      <c r="C173" s="199" t="s">
        <v>309</v>
      </c>
      <c r="D173" s="199" t="s">
        <v>113</v>
      </c>
      <c r="E173" s="200" t="s">
        <v>310</v>
      </c>
      <c r="F173" s="201" t="s">
        <v>311</v>
      </c>
      <c r="G173" s="202" t="s">
        <v>208</v>
      </c>
      <c r="H173" s="203">
        <v>6.1600000000000001</v>
      </c>
      <c r="I173" s="204"/>
      <c r="J173" s="205">
        <f>ROUND(I173*H173,2)</f>
        <v>0</v>
      </c>
      <c r="K173" s="201" t="s">
        <v>117</v>
      </c>
      <c r="L173" s="43"/>
      <c r="M173" s="206" t="s">
        <v>19</v>
      </c>
      <c r="N173" s="207" t="s">
        <v>41</v>
      </c>
      <c r="O173" s="83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0" t="s">
        <v>246</v>
      </c>
      <c r="AT173" s="210" t="s">
        <v>113</v>
      </c>
      <c r="AU173" s="210" t="s">
        <v>80</v>
      </c>
      <c r="AY173" s="16" t="s">
        <v>110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6" t="s">
        <v>78</v>
      </c>
      <c r="BK173" s="211">
        <f>ROUND(I173*H173,2)</f>
        <v>0</v>
      </c>
      <c r="BL173" s="16" t="s">
        <v>246</v>
      </c>
      <c r="BM173" s="210" t="s">
        <v>312</v>
      </c>
    </row>
    <row r="174" s="2" customFormat="1">
      <c r="A174" s="37"/>
      <c r="B174" s="38"/>
      <c r="C174" s="39"/>
      <c r="D174" s="212" t="s">
        <v>120</v>
      </c>
      <c r="E174" s="39"/>
      <c r="F174" s="213" t="s">
        <v>313</v>
      </c>
      <c r="G174" s="39"/>
      <c r="H174" s="39"/>
      <c r="I174" s="214"/>
      <c r="J174" s="39"/>
      <c r="K174" s="39"/>
      <c r="L174" s="43"/>
      <c r="M174" s="215"/>
      <c r="N174" s="216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120</v>
      </c>
      <c r="AU174" s="16" t="s">
        <v>80</v>
      </c>
    </row>
    <row r="175" s="13" customFormat="1">
      <c r="A175" s="13"/>
      <c r="B175" s="227"/>
      <c r="C175" s="228"/>
      <c r="D175" s="212" t="s">
        <v>127</v>
      </c>
      <c r="E175" s="237" t="s">
        <v>19</v>
      </c>
      <c r="F175" s="229" t="s">
        <v>314</v>
      </c>
      <c r="G175" s="228"/>
      <c r="H175" s="230">
        <v>6.1600000000000001</v>
      </c>
      <c r="I175" s="231"/>
      <c r="J175" s="228"/>
      <c r="K175" s="228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127</v>
      </c>
      <c r="AU175" s="236" t="s">
        <v>80</v>
      </c>
      <c r="AV175" s="13" t="s">
        <v>80</v>
      </c>
      <c r="AW175" s="13" t="s">
        <v>32</v>
      </c>
      <c r="AX175" s="13" t="s">
        <v>78</v>
      </c>
      <c r="AY175" s="236" t="s">
        <v>110</v>
      </c>
    </row>
    <row r="176" s="2" customFormat="1" ht="14.4" customHeight="1">
      <c r="A176" s="37"/>
      <c r="B176" s="38"/>
      <c r="C176" s="199" t="s">
        <v>315</v>
      </c>
      <c r="D176" s="199" t="s">
        <v>113</v>
      </c>
      <c r="E176" s="200" t="s">
        <v>316</v>
      </c>
      <c r="F176" s="201" t="s">
        <v>317</v>
      </c>
      <c r="G176" s="202" t="s">
        <v>208</v>
      </c>
      <c r="H176" s="203">
        <v>30.800000000000001</v>
      </c>
      <c r="I176" s="204"/>
      <c r="J176" s="205">
        <f>ROUND(I176*H176,2)</f>
        <v>0</v>
      </c>
      <c r="K176" s="201" t="s">
        <v>117</v>
      </c>
      <c r="L176" s="43"/>
      <c r="M176" s="206" t="s">
        <v>19</v>
      </c>
      <c r="N176" s="207" t="s">
        <v>41</v>
      </c>
      <c r="O176" s="83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0" t="s">
        <v>246</v>
      </c>
      <c r="AT176" s="210" t="s">
        <v>113</v>
      </c>
      <c r="AU176" s="210" t="s">
        <v>80</v>
      </c>
      <c r="AY176" s="16" t="s">
        <v>110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6" t="s">
        <v>78</v>
      </c>
      <c r="BK176" s="211">
        <f>ROUND(I176*H176,2)</f>
        <v>0</v>
      </c>
      <c r="BL176" s="16" t="s">
        <v>246</v>
      </c>
      <c r="BM176" s="210" t="s">
        <v>318</v>
      </c>
    </row>
    <row r="177" s="2" customFormat="1">
      <c r="A177" s="37"/>
      <c r="B177" s="38"/>
      <c r="C177" s="39"/>
      <c r="D177" s="212" t="s">
        <v>120</v>
      </c>
      <c r="E177" s="39"/>
      <c r="F177" s="213" t="s">
        <v>319</v>
      </c>
      <c r="G177" s="39"/>
      <c r="H177" s="39"/>
      <c r="I177" s="214"/>
      <c r="J177" s="39"/>
      <c r="K177" s="39"/>
      <c r="L177" s="43"/>
      <c r="M177" s="215"/>
      <c r="N177" s="216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120</v>
      </c>
      <c r="AU177" s="16" t="s">
        <v>80</v>
      </c>
    </row>
    <row r="178" s="13" customFormat="1">
      <c r="A178" s="13"/>
      <c r="B178" s="227"/>
      <c r="C178" s="228"/>
      <c r="D178" s="212" t="s">
        <v>127</v>
      </c>
      <c r="E178" s="237" t="s">
        <v>19</v>
      </c>
      <c r="F178" s="229" t="s">
        <v>320</v>
      </c>
      <c r="G178" s="228"/>
      <c r="H178" s="230">
        <v>30.800000000000001</v>
      </c>
      <c r="I178" s="231"/>
      <c r="J178" s="228"/>
      <c r="K178" s="228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127</v>
      </c>
      <c r="AU178" s="236" t="s">
        <v>80</v>
      </c>
      <c r="AV178" s="13" t="s">
        <v>80</v>
      </c>
      <c r="AW178" s="13" t="s">
        <v>32</v>
      </c>
      <c r="AX178" s="13" t="s">
        <v>78</v>
      </c>
      <c r="AY178" s="236" t="s">
        <v>110</v>
      </c>
    </row>
    <row r="179" s="2" customFormat="1" ht="14.4" customHeight="1">
      <c r="A179" s="37"/>
      <c r="B179" s="38"/>
      <c r="C179" s="199" t="s">
        <v>321</v>
      </c>
      <c r="D179" s="199" t="s">
        <v>113</v>
      </c>
      <c r="E179" s="200" t="s">
        <v>322</v>
      </c>
      <c r="F179" s="201" t="s">
        <v>323</v>
      </c>
      <c r="G179" s="202" t="s">
        <v>208</v>
      </c>
      <c r="H179" s="203">
        <v>6.1600000000000001</v>
      </c>
      <c r="I179" s="204"/>
      <c r="J179" s="205">
        <f>ROUND(I179*H179,2)</f>
        <v>0</v>
      </c>
      <c r="K179" s="201" t="s">
        <v>117</v>
      </c>
      <c r="L179" s="43"/>
      <c r="M179" s="206" t="s">
        <v>19</v>
      </c>
      <c r="N179" s="207" t="s">
        <v>41</v>
      </c>
      <c r="O179" s="83"/>
      <c r="P179" s="208">
        <f>O179*H179</f>
        <v>0</v>
      </c>
      <c r="Q179" s="208">
        <v>0</v>
      </c>
      <c r="R179" s="208">
        <f>Q179*H179</f>
        <v>0</v>
      </c>
      <c r="S179" s="208">
        <v>0</v>
      </c>
      <c r="T179" s="20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0" t="s">
        <v>246</v>
      </c>
      <c r="AT179" s="210" t="s">
        <v>113</v>
      </c>
      <c r="AU179" s="210" t="s">
        <v>80</v>
      </c>
      <c r="AY179" s="16" t="s">
        <v>110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6" t="s">
        <v>78</v>
      </c>
      <c r="BK179" s="211">
        <f>ROUND(I179*H179,2)</f>
        <v>0</v>
      </c>
      <c r="BL179" s="16" t="s">
        <v>246</v>
      </c>
      <c r="BM179" s="210" t="s">
        <v>324</v>
      </c>
    </row>
    <row r="180" s="2" customFormat="1">
      <c r="A180" s="37"/>
      <c r="B180" s="38"/>
      <c r="C180" s="39"/>
      <c r="D180" s="212" t="s">
        <v>120</v>
      </c>
      <c r="E180" s="39"/>
      <c r="F180" s="213" t="s">
        <v>325</v>
      </c>
      <c r="G180" s="39"/>
      <c r="H180" s="39"/>
      <c r="I180" s="214"/>
      <c r="J180" s="39"/>
      <c r="K180" s="39"/>
      <c r="L180" s="43"/>
      <c r="M180" s="215"/>
      <c r="N180" s="216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120</v>
      </c>
      <c r="AU180" s="16" t="s">
        <v>80</v>
      </c>
    </row>
    <row r="181" s="2" customFormat="1" ht="14.4" customHeight="1">
      <c r="A181" s="37"/>
      <c r="B181" s="38"/>
      <c r="C181" s="199" t="s">
        <v>326</v>
      </c>
      <c r="D181" s="199" t="s">
        <v>113</v>
      </c>
      <c r="E181" s="200" t="s">
        <v>327</v>
      </c>
      <c r="F181" s="201" t="s">
        <v>328</v>
      </c>
      <c r="G181" s="202" t="s">
        <v>208</v>
      </c>
      <c r="H181" s="203">
        <v>4.7930000000000001</v>
      </c>
      <c r="I181" s="204"/>
      <c r="J181" s="205">
        <f>ROUND(I181*H181,2)</f>
        <v>0</v>
      </c>
      <c r="K181" s="201" t="s">
        <v>117</v>
      </c>
      <c r="L181" s="43"/>
      <c r="M181" s="206" t="s">
        <v>19</v>
      </c>
      <c r="N181" s="207" t="s">
        <v>41</v>
      </c>
      <c r="O181" s="83"/>
      <c r="P181" s="208">
        <f>O181*H181</f>
        <v>0</v>
      </c>
      <c r="Q181" s="208">
        <v>0</v>
      </c>
      <c r="R181" s="208">
        <f>Q181*H181</f>
        <v>0</v>
      </c>
      <c r="S181" s="208">
        <v>0</v>
      </c>
      <c r="T181" s="20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0" t="s">
        <v>246</v>
      </c>
      <c r="AT181" s="210" t="s">
        <v>113</v>
      </c>
      <c r="AU181" s="210" t="s">
        <v>80</v>
      </c>
      <c r="AY181" s="16" t="s">
        <v>110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6" t="s">
        <v>78</v>
      </c>
      <c r="BK181" s="211">
        <f>ROUND(I181*H181,2)</f>
        <v>0</v>
      </c>
      <c r="BL181" s="16" t="s">
        <v>246</v>
      </c>
      <c r="BM181" s="210" t="s">
        <v>329</v>
      </c>
    </row>
    <row r="182" s="2" customFormat="1">
      <c r="A182" s="37"/>
      <c r="B182" s="38"/>
      <c r="C182" s="39"/>
      <c r="D182" s="212" t="s">
        <v>120</v>
      </c>
      <c r="E182" s="39"/>
      <c r="F182" s="213" t="s">
        <v>330</v>
      </c>
      <c r="G182" s="39"/>
      <c r="H182" s="39"/>
      <c r="I182" s="214"/>
      <c r="J182" s="39"/>
      <c r="K182" s="39"/>
      <c r="L182" s="43"/>
      <c r="M182" s="238"/>
      <c r="N182" s="239"/>
      <c r="O182" s="240"/>
      <c r="P182" s="240"/>
      <c r="Q182" s="240"/>
      <c r="R182" s="240"/>
      <c r="S182" s="240"/>
      <c r="T182" s="24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120</v>
      </c>
      <c r="AU182" s="16" t="s">
        <v>80</v>
      </c>
    </row>
    <row r="183" s="2" customFormat="1" ht="6.96" customHeight="1">
      <c r="A183" s="37"/>
      <c r="B183" s="58"/>
      <c r="C183" s="59"/>
      <c r="D183" s="59"/>
      <c r="E183" s="59"/>
      <c r="F183" s="59"/>
      <c r="G183" s="59"/>
      <c r="H183" s="59"/>
      <c r="I183" s="59"/>
      <c r="J183" s="59"/>
      <c r="K183" s="59"/>
      <c r="L183" s="43"/>
      <c r="M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</row>
  </sheetData>
  <sheetProtection sheet="1" autoFilter="0" formatColumns="0" formatRows="0" objects="1" scenarios="1" spinCount="100000" saltValue="qnh/8eZemBh8WQVwTpZ3iDfe7HQEe+PKSSYXalw9hEHXq6OF9wrxKA4u2+MfQ0zoLDtLpW0kASWENtgCP1C5qQ==" hashValue="0txRcgHkJSZZ2/NOF0Jtt8Xoj+j5CfSW8YB3zJJHws+OhlnqIP617ueA/qURjGOUzA6QacFUbOzH+REJRx67pg==" algorithmName="SHA-512" password="C7B2"/>
  <autoFilter ref="C84:K18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2" customWidth="1"/>
    <col min="2" max="2" width="1.667969" style="242" customWidth="1"/>
    <col min="3" max="4" width="5" style="242" customWidth="1"/>
    <col min="5" max="5" width="11.66016" style="242" customWidth="1"/>
    <col min="6" max="6" width="9.160156" style="242" customWidth="1"/>
    <col min="7" max="7" width="5" style="242" customWidth="1"/>
    <col min="8" max="8" width="77.83203" style="242" customWidth="1"/>
    <col min="9" max="10" width="20" style="242" customWidth="1"/>
    <col min="11" max="11" width="1.667969" style="242" customWidth="1"/>
  </cols>
  <sheetData>
    <row r="1" s="1" customFormat="1" ht="37.5" customHeight="1"/>
    <row r="2" s="1" customFormat="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="14" customFormat="1" ht="45" customHeight="1">
      <c r="B3" s="246"/>
      <c r="C3" s="247" t="s">
        <v>331</v>
      </c>
      <c r="D3" s="247"/>
      <c r="E3" s="247"/>
      <c r="F3" s="247"/>
      <c r="G3" s="247"/>
      <c r="H3" s="247"/>
      <c r="I3" s="247"/>
      <c r="J3" s="247"/>
      <c r="K3" s="248"/>
    </row>
    <row r="4" s="1" customFormat="1" ht="25.5" customHeight="1">
      <c r="B4" s="249"/>
      <c r="C4" s="250" t="s">
        <v>332</v>
      </c>
      <c r="D4" s="250"/>
      <c r="E4" s="250"/>
      <c r="F4" s="250"/>
      <c r="G4" s="250"/>
      <c r="H4" s="250"/>
      <c r="I4" s="250"/>
      <c r="J4" s="250"/>
      <c r="K4" s="251"/>
    </row>
    <row r="5" s="1" customFormat="1" ht="5.25" customHeight="1">
      <c r="B5" s="249"/>
      <c r="C5" s="252"/>
      <c r="D5" s="252"/>
      <c r="E5" s="252"/>
      <c r="F5" s="252"/>
      <c r="G5" s="252"/>
      <c r="H5" s="252"/>
      <c r="I5" s="252"/>
      <c r="J5" s="252"/>
      <c r="K5" s="251"/>
    </row>
    <row r="6" s="1" customFormat="1" ht="15" customHeight="1">
      <c r="B6" s="249"/>
      <c r="C6" s="253" t="s">
        <v>333</v>
      </c>
      <c r="D6" s="253"/>
      <c r="E6" s="253"/>
      <c r="F6" s="253"/>
      <c r="G6" s="253"/>
      <c r="H6" s="253"/>
      <c r="I6" s="253"/>
      <c r="J6" s="253"/>
      <c r="K6" s="251"/>
    </row>
    <row r="7" s="1" customFormat="1" ht="15" customHeight="1">
      <c r="B7" s="254"/>
      <c r="C7" s="253" t="s">
        <v>334</v>
      </c>
      <c r="D7" s="253"/>
      <c r="E7" s="253"/>
      <c r="F7" s="253"/>
      <c r="G7" s="253"/>
      <c r="H7" s="253"/>
      <c r="I7" s="253"/>
      <c r="J7" s="253"/>
      <c r="K7" s="251"/>
    </row>
    <row r="8" s="1" customFormat="1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="1" customFormat="1" ht="15" customHeight="1">
      <c r="B9" s="254"/>
      <c r="C9" s="253" t="s">
        <v>335</v>
      </c>
      <c r="D9" s="253"/>
      <c r="E9" s="253"/>
      <c r="F9" s="253"/>
      <c r="G9" s="253"/>
      <c r="H9" s="253"/>
      <c r="I9" s="253"/>
      <c r="J9" s="253"/>
      <c r="K9" s="251"/>
    </row>
    <row r="10" s="1" customFormat="1" ht="15" customHeight="1">
      <c r="B10" s="254"/>
      <c r="C10" s="253"/>
      <c r="D10" s="253" t="s">
        <v>336</v>
      </c>
      <c r="E10" s="253"/>
      <c r="F10" s="253"/>
      <c r="G10" s="253"/>
      <c r="H10" s="253"/>
      <c r="I10" s="253"/>
      <c r="J10" s="253"/>
      <c r="K10" s="251"/>
    </row>
    <row r="11" s="1" customFormat="1" ht="15" customHeight="1">
      <c r="B11" s="254"/>
      <c r="C11" s="255"/>
      <c r="D11" s="253" t="s">
        <v>337</v>
      </c>
      <c r="E11" s="253"/>
      <c r="F11" s="253"/>
      <c r="G11" s="253"/>
      <c r="H11" s="253"/>
      <c r="I11" s="253"/>
      <c r="J11" s="253"/>
      <c r="K11" s="251"/>
    </row>
    <row r="12" s="1" customFormat="1" ht="15" customHeight="1">
      <c r="B12" s="254"/>
      <c r="C12" s="255"/>
      <c r="D12" s="253"/>
      <c r="E12" s="253"/>
      <c r="F12" s="253"/>
      <c r="G12" s="253"/>
      <c r="H12" s="253"/>
      <c r="I12" s="253"/>
      <c r="J12" s="253"/>
      <c r="K12" s="251"/>
    </row>
    <row r="13" s="1" customFormat="1" ht="15" customHeight="1">
      <c r="B13" s="254"/>
      <c r="C13" s="255"/>
      <c r="D13" s="256" t="s">
        <v>338</v>
      </c>
      <c r="E13" s="253"/>
      <c r="F13" s="253"/>
      <c r="G13" s="253"/>
      <c r="H13" s="253"/>
      <c r="I13" s="253"/>
      <c r="J13" s="253"/>
      <c r="K13" s="251"/>
    </row>
    <row r="14" s="1" customFormat="1" ht="12.75" customHeight="1">
      <c r="B14" s="254"/>
      <c r="C14" s="255"/>
      <c r="D14" s="255"/>
      <c r="E14" s="255"/>
      <c r="F14" s="255"/>
      <c r="G14" s="255"/>
      <c r="H14" s="255"/>
      <c r="I14" s="255"/>
      <c r="J14" s="255"/>
      <c r="K14" s="251"/>
    </row>
    <row r="15" s="1" customFormat="1" ht="15" customHeight="1">
      <c r="B15" s="254"/>
      <c r="C15" s="255"/>
      <c r="D15" s="253" t="s">
        <v>339</v>
      </c>
      <c r="E15" s="253"/>
      <c r="F15" s="253"/>
      <c r="G15" s="253"/>
      <c r="H15" s="253"/>
      <c r="I15" s="253"/>
      <c r="J15" s="253"/>
      <c r="K15" s="251"/>
    </row>
    <row r="16" s="1" customFormat="1" ht="15" customHeight="1">
      <c r="B16" s="254"/>
      <c r="C16" s="255"/>
      <c r="D16" s="253" t="s">
        <v>340</v>
      </c>
      <c r="E16" s="253"/>
      <c r="F16" s="253"/>
      <c r="G16" s="253"/>
      <c r="H16" s="253"/>
      <c r="I16" s="253"/>
      <c r="J16" s="253"/>
      <c r="K16" s="251"/>
    </row>
    <row r="17" s="1" customFormat="1" ht="15" customHeight="1">
      <c r="B17" s="254"/>
      <c r="C17" s="255"/>
      <c r="D17" s="253" t="s">
        <v>341</v>
      </c>
      <c r="E17" s="253"/>
      <c r="F17" s="253"/>
      <c r="G17" s="253"/>
      <c r="H17" s="253"/>
      <c r="I17" s="253"/>
      <c r="J17" s="253"/>
      <c r="K17" s="251"/>
    </row>
    <row r="18" s="1" customFormat="1" ht="15" customHeight="1">
      <c r="B18" s="254"/>
      <c r="C18" s="255"/>
      <c r="D18" s="255"/>
      <c r="E18" s="257" t="s">
        <v>77</v>
      </c>
      <c r="F18" s="253" t="s">
        <v>342</v>
      </c>
      <c r="G18" s="253"/>
      <c r="H18" s="253"/>
      <c r="I18" s="253"/>
      <c r="J18" s="253"/>
      <c r="K18" s="251"/>
    </row>
    <row r="19" s="1" customFormat="1" ht="15" customHeight="1">
      <c r="B19" s="254"/>
      <c r="C19" s="255"/>
      <c r="D19" s="255"/>
      <c r="E19" s="257" t="s">
        <v>343</v>
      </c>
      <c r="F19" s="253" t="s">
        <v>344</v>
      </c>
      <c r="G19" s="253"/>
      <c r="H19" s="253"/>
      <c r="I19" s="253"/>
      <c r="J19" s="253"/>
      <c r="K19" s="251"/>
    </row>
    <row r="20" s="1" customFormat="1" ht="15" customHeight="1">
      <c r="B20" s="254"/>
      <c r="C20" s="255"/>
      <c r="D20" s="255"/>
      <c r="E20" s="257" t="s">
        <v>345</v>
      </c>
      <c r="F20" s="253" t="s">
        <v>346</v>
      </c>
      <c r="G20" s="253"/>
      <c r="H20" s="253"/>
      <c r="I20" s="253"/>
      <c r="J20" s="253"/>
      <c r="K20" s="251"/>
    </row>
    <row r="21" s="1" customFormat="1" ht="15" customHeight="1">
      <c r="B21" s="254"/>
      <c r="C21" s="255"/>
      <c r="D21" s="255"/>
      <c r="E21" s="257" t="s">
        <v>347</v>
      </c>
      <c r="F21" s="253" t="s">
        <v>348</v>
      </c>
      <c r="G21" s="253"/>
      <c r="H21" s="253"/>
      <c r="I21" s="253"/>
      <c r="J21" s="253"/>
      <c r="K21" s="251"/>
    </row>
    <row r="22" s="1" customFormat="1" ht="15" customHeight="1">
      <c r="B22" s="254"/>
      <c r="C22" s="255"/>
      <c r="D22" s="255"/>
      <c r="E22" s="257" t="s">
        <v>349</v>
      </c>
      <c r="F22" s="253" t="s">
        <v>350</v>
      </c>
      <c r="G22" s="253"/>
      <c r="H22" s="253"/>
      <c r="I22" s="253"/>
      <c r="J22" s="253"/>
      <c r="K22" s="251"/>
    </row>
    <row r="23" s="1" customFormat="1" ht="15" customHeight="1">
      <c r="B23" s="254"/>
      <c r="C23" s="255"/>
      <c r="D23" s="255"/>
      <c r="E23" s="257" t="s">
        <v>351</v>
      </c>
      <c r="F23" s="253" t="s">
        <v>352</v>
      </c>
      <c r="G23" s="253"/>
      <c r="H23" s="253"/>
      <c r="I23" s="253"/>
      <c r="J23" s="253"/>
      <c r="K23" s="251"/>
    </row>
    <row r="24" s="1" customFormat="1" ht="12.75" customHeight="1">
      <c r="B24" s="254"/>
      <c r="C24" s="255"/>
      <c r="D24" s="255"/>
      <c r="E24" s="255"/>
      <c r="F24" s="255"/>
      <c r="G24" s="255"/>
      <c r="H24" s="255"/>
      <c r="I24" s="255"/>
      <c r="J24" s="255"/>
      <c r="K24" s="251"/>
    </row>
    <row r="25" s="1" customFormat="1" ht="15" customHeight="1">
      <c r="B25" s="254"/>
      <c r="C25" s="253" t="s">
        <v>353</v>
      </c>
      <c r="D25" s="253"/>
      <c r="E25" s="253"/>
      <c r="F25" s="253"/>
      <c r="G25" s="253"/>
      <c r="H25" s="253"/>
      <c r="I25" s="253"/>
      <c r="J25" s="253"/>
      <c r="K25" s="251"/>
    </row>
    <row r="26" s="1" customFormat="1" ht="15" customHeight="1">
      <c r="B26" s="254"/>
      <c r="C26" s="253" t="s">
        <v>354</v>
      </c>
      <c r="D26" s="253"/>
      <c r="E26" s="253"/>
      <c r="F26" s="253"/>
      <c r="G26" s="253"/>
      <c r="H26" s="253"/>
      <c r="I26" s="253"/>
      <c r="J26" s="253"/>
      <c r="K26" s="251"/>
    </row>
    <row r="27" s="1" customFormat="1" ht="15" customHeight="1">
      <c r="B27" s="254"/>
      <c r="C27" s="253"/>
      <c r="D27" s="253" t="s">
        <v>355</v>
      </c>
      <c r="E27" s="253"/>
      <c r="F27" s="253"/>
      <c r="G27" s="253"/>
      <c r="H27" s="253"/>
      <c r="I27" s="253"/>
      <c r="J27" s="253"/>
      <c r="K27" s="251"/>
    </row>
    <row r="28" s="1" customFormat="1" ht="15" customHeight="1">
      <c r="B28" s="254"/>
      <c r="C28" s="255"/>
      <c r="D28" s="253" t="s">
        <v>356</v>
      </c>
      <c r="E28" s="253"/>
      <c r="F28" s="253"/>
      <c r="G28" s="253"/>
      <c r="H28" s="253"/>
      <c r="I28" s="253"/>
      <c r="J28" s="253"/>
      <c r="K28" s="251"/>
    </row>
    <row r="29" s="1" customFormat="1" ht="12.75" customHeight="1">
      <c r="B29" s="254"/>
      <c r="C29" s="255"/>
      <c r="D29" s="255"/>
      <c r="E29" s="255"/>
      <c r="F29" s="255"/>
      <c r="G29" s="255"/>
      <c r="H29" s="255"/>
      <c r="I29" s="255"/>
      <c r="J29" s="255"/>
      <c r="K29" s="251"/>
    </row>
    <row r="30" s="1" customFormat="1" ht="15" customHeight="1">
      <c r="B30" s="254"/>
      <c r="C30" s="255"/>
      <c r="D30" s="253" t="s">
        <v>357</v>
      </c>
      <c r="E30" s="253"/>
      <c r="F30" s="253"/>
      <c r="G30" s="253"/>
      <c r="H30" s="253"/>
      <c r="I30" s="253"/>
      <c r="J30" s="253"/>
      <c r="K30" s="251"/>
    </row>
    <row r="31" s="1" customFormat="1" ht="15" customHeight="1">
      <c r="B31" s="254"/>
      <c r="C31" s="255"/>
      <c r="D31" s="253" t="s">
        <v>358</v>
      </c>
      <c r="E31" s="253"/>
      <c r="F31" s="253"/>
      <c r="G31" s="253"/>
      <c r="H31" s="253"/>
      <c r="I31" s="253"/>
      <c r="J31" s="253"/>
      <c r="K31" s="251"/>
    </row>
    <row r="32" s="1" customFormat="1" ht="12.75" customHeight="1">
      <c r="B32" s="254"/>
      <c r="C32" s="255"/>
      <c r="D32" s="255"/>
      <c r="E32" s="255"/>
      <c r="F32" s="255"/>
      <c r="G32" s="255"/>
      <c r="H32" s="255"/>
      <c r="I32" s="255"/>
      <c r="J32" s="255"/>
      <c r="K32" s="251"/>
    </row>
    <row r="33" s="1" customFormat="1" ht="15" customHeight="1">
      <c r="B33" s="254"/>
      <c r="C33" s="255"/>
      <c r="D33" s="253" t="s">
        <v>359</v>
      </c>
      <c r="E33" s="253"/>
      <c r="F33" s="253"/>
      <c r="G33" s="253"/>
      <c r="H33" s="253"/>
      <c r="I33" s="253"/>
      <c r="J33" s="253"/>
      <c r="K33" s="251"/>
    </row>
    <row r="34" s="1" customFormat="1" ht="15" customHeight="1">
      <c r="B34" s="254"/>
      <c r="C34" s="255"/>
      <c r="D34" s="253" t="s">
        <v>360</v>
      </c>
      <c r="E34" s="253"/>
      <c r="F34" s="253"/>
      <c r="G34" s="253"/>
      <c r="H34" s="253"/>
      <c r="I34" s="253"/>
      <c r="J34" s="253"/>
      <c r="K34" s="251"/>
    </row>
    <row r="35" s="1" customFormat="1" ht="15" customHeight="1">
      <c r="B35" s="254"/>
      <c r="C35" s="255"/>
      <c r="D35" s="253" t="s">
        <v>361</v>
      </c>
      <c r="E35" s="253"/>
      <c r="F35" s="253"/>
      <c r="G35" s="253"/>
      <c r="H35" s="253"/>
      <c r="I35" s="253"/>
      <c r="J35" s="253"/>
      <c r="K35" s="251"/>
    </row>
    <row r="36" s="1" customFormat="1" ht="15" customHeight="1">
      <c r="B36" s="254"/>
      <c r="C36" s="255"/>
      <c r="D36" s="253"/>
      <c r="E36" s="256" t="s">
        <v>96</v>
      </c>
      <c r="F36" s="253"/>
      <c r="G36" s="253" t="s">
        <v>362</v>
      </c>
      <c r="H36" s="253"/>
      <c r="I36" s="253"/>
      <c r="J36" s="253"/>
      <c r="K36" s="251"/>
    </row>
    <row r="37" s="1" customFormat="1" ht="30.75" customHeight="1">
      <c r="B37" s="254"/>
      <c r="C37" s="255"/>
      <c r="D37" s="253"/>
      <c r="E37" s="256" t="s">
        <v>363</v>
      </c>
      <c r="F37" s="253"/>
      <c r="G37" s="253" t="s">
        <v>364</v>
      </c>
      <c r="H37" s="253"/>
      <c r="I37" s="253"/>
      <c r="J37" s="253"/>
      <c r="K37" s="251"/>
    </row>
    <row r="38" s="1" customFormat="1" ht="15" customHeight="1">
      <c r="B38" s="254"/>
      <c r="C38" s="255"/>
      <c r="D38" s="253"/>
      <c r="E38" s="256" t="s">
        <v>51</v>
      </c>
      <c r="F38" s="253"/>
      <c r="G38" s="253" t="s">
        <v>365</v>
      </c>
      <c r="H38" s="253"/>
      <c r="I38" s="253"/>
      <c r="J38" s="253"/>
      <c r="K38" s="251"/>
    </row>
    <row r="39" s="1" customFormat="1" ht="15" customHeight="1">
      <c r="B39" s="254"/>
      <c r="C39" s="255"/>
      <c r="D39" s="253"/>
      <c r="E39" s="256" t="s">
        <v>52</v>
      </c>
      <c r="F39" s="253"/>
      <c r="G39" s="253" t="s">
        <v>366</v>
      </c>
      <c r="H39" s="253"/>
      <c r="I39" s="253"/>
      <c r="J39" s="253"/>
      <c r="K39" s="251"/>
    </row>
    <row r="40" s="1" customFormat="1" ht="15" customHeight="1">
      <c r="B40" s="254"/>
      <c r="C40" s="255"/>
      <c r="D40" s="253"/>
      <c r="E40" s="256" t="s">
        <v>97</v>
      </c>
      <c r="F40" s="253"/>
      <c r="G40" s="253" t="s">
        <v>367</v>
      </c>
      <c r="H40" s="253"/>
      <c r="I40" s="253"/>
      <c r="J40" s="253"/>
      <c r="K40" s="251"/>
    </row>
    <row r="41" s="1" customFormat="1" ht="15" customHeight="1">
      <c r="B41" s="254"/>
      <c r="C41" s="255"/>
      <c r="D41" s="253"/>
      <c r="E41" s="256" t="s">
        <v>98</v>
      </c>
      <c r="F41" s="253"/>
      <c r="G41" s="253" t="s">
        <v>368</v>
      </c>
      <c r="H41" s="253"/>
      <c r="I41" s="253"/>
      <c r="J41" s="253"/>
      <c r="K41" s="251"/>
    </row>
    <row r="42" s="1" customFormat="1" ht="15" customHeight="1">
      <c r="B42" s="254"/>
      <c r="C42" s="255"/>
      <c r="D42" s="253"/>
      <c r="E42" s="256" t="s">
        <v>369</v>
      </c>
      <c r="F42" s="253"/>
      <c r="G42" s="253" t="s">
        <v>370</v>
      </c>
      <c r="H42" s="253"/>
      <c r="I42" s="253"/>
      <c r="J42" s="253"/>
      <c r="K42" s="251"/>
    </row>
    <row r="43" s="1" customFormat="1" ht="15" customHeight="1">
      <c r="B43" s="254"/>
      <c r="C43" s="255"/>
      <c r="D43" s="253"/>
      <c r="E43" s="256"/>
      <c r="F43" s="253"/>
      <c r="G43" s="253" t="s">
        <v>371</v>
      </c>
      <c r="H43" s="253"/>
      <c r="I43" s="253"/>
      <c r="J43" s="253"/>
      <c r="K43" s="251"/>
    </row>
    <row r="44" s="1" customFormat="1" ht="15" customHeight="1">
      <c r="B44" s="254"/>
      <c r="C44" s="255"/>
      <c r="D44" s="253"/>
      <c r="E44" s="256" t="s">
        <v>372</v>
      </c>
      <c r="F44" s="253"/>
      <c r="G44" s="253" t="s">
        <v>373</v>
      </c>
      <c r="H44" s="253"/>
      <c r="I44" s="253"/>
      <c r="J44" s="253"/>
      <c r="K44" s="251"/>
    </row>
    <row r="45" s="1" customFormat="1" ht="15" customHeight="1">
      <c r="B45" s="254"/>
      <c r="C45" s="255"/>
      <c r="D45" s="253"/>
      <c r="E45" s="256" t="s">
        <v>100</v>
      </c>
      <c r="F45" s="253"/>
      <c r="G45" s="253" t="s">
        <v>374</v>
      </c>
      <c r="H45" s="253"/>
      <c r="I45" s="253"/>
      <c r="J45" s="253"/>
      <c r="K45" s="251"/>
    </row>
    <row r="46" s="1" customFormat="1" ht="12.75" customHeight="1">
      <c r="B46" s="254"/>
      <c r="C46" s="255"/>
      <c r="D46" s="253"/>
      <c r="E46" s="253"/>
      <c r="F46" s="253"/>
      <c r="G46" s="253"/>
      <c r="H46" s="253"/>
      <c r="I46" s="253"/>
      <c r="J46" s="253"/>
      <c r="K46" s="251"/>
    </row>
    <row r="47" s="1" customFormat="1" ht="15" customHeight="1">
      <c r="B47" s="254"/>
      <c r="C47" s="255"/>
      <c r="D47" s="253" t="s">
        <v>375</v>
      </c>
      <c r="E47" s="253"/>
      <c r="F47" s="253"/>
      <c r="G47" s="253"/>
      <c r="H47" s="253"/>
      <c r="I47" s="253"/>
      <c r="J47" s="253"/>
      <c r="K47" s="251"/>
    </row>
    <row r="48" s="1" customFormat="1" ht="15" customHeight="1">
      <c r="B48" s="254"/>
      <c r="C48" s="255"/>
      <c r="D48" s="255"/>
      <c r="E48" s="253" t="s">
        <v>376</v>
      </c>
      <c r="F48" s="253"/>
      <c r="G48" s="253"/>
      <c r="H48" s="253"/>
      <c r="I48" s="253"/>
      <c r="J48" s="253"/>
      <c r="K48" s="251"/>
    </row>
    <row r="49" s="1" customFormat="1" ht="15" customHeight="1">
      <c r="B49" s="254"/>
      <c r="C49" s="255"/>
      <c r="D49" s="255"/>
      <c r="E49" s="253" t="s">
        <v>377</v>
      </c>
      <c r="F49" s="253"/>
      <c r="G49" s="253"/>
      <c r="H49" s="253"/>
      <c r="I49" s="253"/>
      <c r="J49" s="253"/>
      <c r="K49" s="251"/>
    </row>
    <row r="50" s="1" customFormat="1" ht="15" customHeight="1">
      <c r="B50" s="254"/>
      <c r="C50" s="255"/>
      <c r="D50" s="255"/>
      <c r="E50" s="253" t="s">
        <v>378</v>
      </c>
      <c r="F50" s="253"/>
      <c r="G50" s="253"/>
      <c r="H50" s="253"/>
      <c r="I50" s="253"/>
      <c r="J50" s="253"/>
      <c r="K50" s="251"/>
    </row>
    <row r="51" s="1" customFormat="1" ht="15" customHeight="1">
      <c r="B51" s="254"/>
      <c r="C51" s="255"/>
      <c r="D51" s="253" t="s">
        <v>379</v>
      </c>
      <c r="E51" s="253"/>
      <c r="F51" s="253"/>
      <c r="G51" s="253"/>
      <c r="H51" s="253"/>
      <c r="I51" s="253"/>
      <c r="J51" s="253"/>
      <c r="K51" s="251"/>
    </row>
    <row r="52" s="1" customFormat="1" ht="25.5" customHeight="1">
      <c r="B52" s="249"/>
      <c r="C52" s="250" t="s">
        <v>380</v>
      </c>
      <c r="D52" s="250"/>
      <c r="E52" s="250"/>
      <c r="F52" s="250"/>
      <c r="G52" s="250"/>
      <c r="H52" s="250"/>
      <c r="I52" s="250"/>
      <c r="J52" s="250"/>
      <c r="K52" s="251"/>
    </row>
    <row r="53" s="1" customFormat="1" ht="5.25" customHeight="1">
      <c r="B53" s="249"/>
      <c r="C53" s="252"/>
      <c r="D53" s="252"/>
      <c r="E53" s="252"/>
      <c r="F53" s="252"/>
      <c r="G53" s="252"/>
      <c r="H53" s="252"/>
      <c r="I53" s="252"/>
      <c r="J53" s="252"/>
      <c r="K53" s="251"/>
    </row>
    <row r="54" s="1" customFormat="1" ht="15" customHeight="1">
      <c r="B54" s="249"/>
      <c r="C54" s="253" t="s">
        <v>381</v>
      </c>
      <c r="D54" s="253"/>
      <c r="E54" s="253"/>
      <c r="F54" s="253"/>
      <c r="G54" s="253"/>
      <c r="H54" s="253"/>
      <c r="I54" s="253"/>
      <c r="J54" s="253"/>
      <c r="K54" s="251"/>
    </row>
    <row r="55" s="1" customFormat="1" ht="15" customHeight="1">
      <c r="B55" s="249"/>
      <c r="C55" s="253" t="s">
        <v>382</v>
      </c>
      <c r="D55" s="253"/>
      <c r="E55" s="253"/>
      <c r="F55" s="253"/>
      <c r="G55" s="253"/>
      <c r="H55" s="253"/>
      <c r="I55" s="253"/>
      <c r="J55" s="253"/>
      <c r="K55" s="251"/>
    </row>
    <row r="56" s="1" customFormat="1" ht="12.75" customHeight="1">
      <c r="B56" s="249"/>
      <c r="C56" s="253"/>
      <c r="D56" s="253"/>
      <c r="E56" s="253"/>
      <c r="F56" s="253"/>
      <c r="G56" s="253"/>
      <c r="H56" s="253"/>
      <c r="I56" s="253"/>
      <c r="J56" s="253"/>
      <c r="K56" s="251"/>
    </row>
    <row r="57" s="1" customFormat="1" ht="15" customHeight="1">
      <c r="B57" s="249"/>
      <c r="C57" s="253" t="s">
        <v>383</v>
      </c>
      <c r="D57" s="253"/>
      <c r="E57" s="253"/>
      <c r="F57" s="253"/>
      <c r="G57" s="253"/>
      <c r="H57" s="253"/>
      <c r="I57" s="253"/>
      <c r="J57" s="253"/>
      <c r="K57" s="251"/>
    </row>
    <row r="58" s="1" customFormat="1" ht="15" customHeight="1">
      <c r="B58" s="249"/>
      <c r="C58" s="255"/>
      <c r="D58" s="253" t="s">
        <v>384</v>
      </c>
      <c r="E58" s="253"/>
      <c r="F58" s="253"/>
      <c r="G58" s="253"/>
      <c r="H58" s="253"/>
      <c r="I58" s="253"/>
      <c r="J58" s="253"/>
      <c r="K58" s="251"/>
    </row>
    <row r="59" s="1" customFormat="1" ht="15" customHeight="1">
      <c r="B59" s="249"/>
      <c r="C59" s="255"/>
      <c r="D59" s="253" t="s">
        <v>385</v>
      </c>
      <c r="E59" s="253"/>
      <c r="F59" s="253"/>
      <c r="G59" s="253"/>
      <c r="H59" s="253"/>
      <c r="I59" s="253"/>
      <c r="J59" s="253"/>
      <c r="K59" s="251"/>
    </row>
    <row r="60" s="1" customFormat="1" ht="15" customHeight="1">
      <c r="B60" s="249"/>
      <c r="C60" s="255"/>
      <c r="D60" s="253" t="s">
        <v>386</v>
      </c>
      <c r="E60" s="253"/>
      <c r="F60" s="253"/>
      <c r="G60" s="253"/>
      <c r="H60" s="253"/>
      <c r="I60" s="253"/>
      <c r="J60" s="253"/>
      <c r="K60" s="251"/>
    </row>
    <row r="61" s="1" customFormat="1" ht="15" customHeight="1">
      <c r="B61" s="249"/>
      <c r="C61" s="255"/>
      <c r="D61" s="253" t="s">
        <v>387</v>
      </c>
      <c r="E61" s="253"/>
      <c r="F61" s="253"/>
      <c r="G61" s="253"/>
      <c r="H61" s="253"/>
      <c r="I61" s="253"/>
      <c r="J61" s="253"/>
      <c r="K61" s="251"/>
    </row>
    <row r="62" s="1" customFormat="1" ht="15" customHeight="1">
      <c r="B62" s="249"/>
      <c r="C62" s="255"/>
      <c r="D62" s="258" t="s">
        <v>388</v>
      </c>
      <c r="E62" s="258"/>
      <c r="F62" s="258"/>
      <c r="G62" s="258"/>
      <c r="H62" s="258"/>
      <c r="I62" s="258"/>
      <c r="J62" s="258"/>
      <c r="K62" s="251"/>
    </row>
    <row r="63" s="1" customFormat="1" ht="15" customHeight="1">
      <c r="B63" s="249"/>
      <c r="C63" s="255"/>
      <c r="D63" s="253" t="s">
        <v>389</v>
      </c>
      <c r="E63" s="253"/>
      <c r="F63" s="253"/>
      <c r="G63" s="253"/>
      <c r="H63" s="253"/>
      <c r="I63" s="253"/>
      <c r="J63" s="253"/>
      <c r="K63" s="251"/>
    </row>
    <row r="64" s="1" customFormat="1" ht="12.75" customHeight="1">
      <c r="B64" s="249"/>
      <c r="C64" s="255"/>
      <c r="D64" s="255"/>
      <c r="E64" s="259"/>
      <c r="F64" s="255"/>
      <c r="G64" s="255"/>
      <c r="H64" s="255"/>
      <c r="I64" s="255"/>
      <c r="J64" s="255"/>
      <c r="K64" s="251"/>
    </row>
    <row r="65" s="1" customFormat="1" ht="15" customHeight="1">
      <c r="B65" s="249"/>
      <c r="C65" s="255"/>
      <c r="D65" s="253" t="s">
        <v>390</v>
      </c>
      <c r="E65" s="253"/>
      <c r="F65" s="253"/>
      <c r="G65" s="253"/>
      <c r="H65" s="253"/>
      <c r="I65" s="253"/>
      <c r="J65" s="253"/>
      <c r="K65" s="251"/>
    </row>
    <row r="66" s="1" customFormat="1" ht="15" customHeight="1">
      <c r="B66" s="249"/>
      <c r="C66" s="255"/>
      <c r="D66" s="258" t="s">
        <v>391</v>
      </c>
      <c r="E66" s="258"/>
      <c r="F66" s="258"/>
      <c r="G66" s="258"/>
      <c r="H66" s="258"/>
      <c r="I66" s="258"/>
      <c r="J66" s="258"/>
      <c r="K66" s="251"/>
    </row>
    <row r="67" s="1" customFormat="1" ht="15" customHeight="1">
      <c r="B67" s="249"/>
      <c r="C67" s="255"/>
      <c r="D67" s="253" t="s">
        <v>392</v>
      </c>
      <c r="E67" s="253"/>
      <c r="F67" s="253"/>
      <c r="G67" s="253"/>
      <c r="H67" s="253"/>
      <c r="I67" s="253"/>
      <c r="J67" s="253"/>
      <c r="K67" s="251"/>
    </row>
    <row r="68" s="1" customFormat="1" ht="15" customHeight="1">
      <c r="B68" s="249"/>
      <c r="C68" s="255"/>
      <c r="D68" s="253" t="s">
        <v>393</v>
      </c>
      <c r="E68" s="253"/>
      <c r="F68" s="253"/>
      <c r="G68" s="253"/>
      <c r="H68" s="253"/>
      <c r="I68" s="253"/>
      <c r="J68" s="253"/>
      <c r="K68" s="251"/>
    </row>
    <row r="69" s="1" customFormat="1" ht="15" customHeight="1">
      <c r="B69" s="249"/>
      <c r="C69" s="255"/>
      <c r="D69" s="253" t="s">
        <v>394</v>
      </c>
      <c r="E69" s="253"/>
      <c r="F69" s="253"/>
      <c r="G69" s="253"/>
      <c r="H69" s="253"/>
      <c r="I69" s="253"/>
      <c r="J69" s="253"/>
      <c r="K69" s="251"/>
    </row>
    <row r="70" s="1" customFormat="1" ht="15" customHeight="1">
      <c r="B70" s="249"/>
      <c r="C70" s="255"/>
      <c r="D70" s="253" t="s">
        <v>395</v>
      </c>
      <c r="E70" s="253"/>
      <c r="F70" s="253"/>
      <c r="G70" s="253"/>
      <c r="H70" s="253"/>
      <c r="I70" s="253"/>
      <c r="J70" s="253"/>
      <c r="K70" s="251"/>
    </row>
    <row r="71" s="1" customFormat="1" ht="12.75" customHeight="1">
      <c r="B71" s="260"/>
      <c r="C71" s="261"/>
      <c r="D71" s="261"/>
      <c r="E71" s="261"/>
      <c r="F71" s="261"/>
      <c r="G71" s="261"/>
      <c r="H71" s="261"/>
      <c r="I71" s="261"/>
      <c r="J71" s="261"/>
      <c r="K71" s="262"/>
    </row>
    <row r="72" s="1" customFormat="1" ht="18.75" customHeight="1">
      <c r="B72" s="263"/>
      <c r="C72" s="263"/>
      <c r="D72" s="263"/>
      <c r="E72" s="263"/>
      <c r="F72" s="263"/>
      <c r="G72" s="263"/>
      <c r="H72" s="263"/>
      <c r="I72" s="263"/>
      <c r="J72" s="263"/>
      <c r="K72" s="264"/>
    </row>
    <row r="73" s="1" customFormat="1" ht="18.75" customHeight="1">
      <c r="B73" s="264"/>
      <c r="C73" s="264"/>
      <c r="D73" s="264"/>
      <c r="E73" s="264"/>
      <c r="F73" s="264"/>
      <c r="G73" s="264"/>
      <c r="H73" s="264"/>
      <c r="I73" s="264"/>
      <c r="J73" s="264"/>
      <c r="K73" s="264"/>
    </row>
    <row r="74" s="1" customFormat="1" ht="7.5" customHeight="1">
      <c r="B74" s="265"/>
      <c r="C74" s="266"/>
      <c r="D74" s="266"/>
      <c r="E74" s="266"/>
      <c r="F74" s="266"/>
      <c r="G74" s="266"/>
      <c r="H74" s="266"/>
      <c r="I74" s="266"/>
      <c r="J74" s="266"/>
      <c r="K74" s="267"/>
    </row>
    <row r="75" s="1" customFormat="1" ht="45" customHeight="1">
      <c r="B75" s="268"/>
      <c r="C75" s="269" t="s">
        <v>396</v>
      </c>
      <c r="D75" s="269"/>
      <c r="E75" s="269"/>
      <c r="F75" s="269"/>
      <c r="G75" s="269"/>
      <c r="H75" s="269"/>
      <c r="I75" s="269"/>
      <c r="J75" s="269"/>
      <c r="K75" s="270"/>
    </row>
    <row r="76" s="1" customFormat="1" ht="17.25" customHeight="1">
      <c r="B76" s="268"/>
      <c r="C76" s="271" t="s">
        <v>397</v>
      </c>
      <c r="D76" s="271"/>
      <c r="E76" s="271"/>
      <c r="F76" s="271" t="s">
        <v>398</v>
      </c>
      <c r="G76" s="272"/>
      <c r="H76" s="271" t="s">
        <v>52</v>
      </c>
      <c r="I76" s="271" t="s">
        <v>55</v>
      </c>
      <c r="J76" s="271" t="s">
        <v>399</v>
      </c>
      <c r="K76" s="270"/>
    </row>
    <row r="77" s="1" customFormat="1" ht="17.25" customHeight="1">
      <c r="B77" s="268"/>
      <c r="C77" s="273" t="s">
        <v>400</v>
      </c>
      <c r="D77" s="273"/>
      <c r="E77" s="273"/>
      <c r="F77" s="274" t="s">
        <v>401</v>
      </c>
      <c r="G77" s="275"/>
      <c r="H77" s="273"/>
      <c r="I77" s="273"/>
      <c r="J77" s="273" t="s">
        <v>402</v>
      </c>
      <c r="K77" s="270"/>
    </row>
    <row r="78" s="1" customFormat="1" ht="5.25" customHeight="1">
      <c r="B78" s="268"/>
      <c r="C78" s="276"/>
      <c r="D78" s="276"/>
      <c r="E78" s="276"/>
      <c r="F78" s="276"/>
      <c r="G78" s="277"/>
      <c r="H78" s="276"/>
      <c r="I78" s="276"/>
      <c r="J78" s="276"/>
      <c r="K78" s="270"/>
    </row>
    <row r="79" s="1" customFormat="1" ht="15" customHeight="1">
      <c r="B79" s="268"/>
      <c r="C79" s="256" t="s">
        <v>51</v>
      </c>
      <c r="D79" s="278"/>
      <c r="E79" s="278"/>
      <c r="F79" s="279" t="s">
        <v>403</v>
      </c>
      <c r="G79" s="280"/>
      <c r="H79" s="256" t="s">
        <v>404</v>
      </c>
      <c r="I79" s="256" t="s">
        <v>405</v>
      </c>
      <c r="J79" s="256">
        <v>20</v>
      </c>
      <c r="K79" s="270"/>
    </row>
    <row r="80" s="1" customFormat="1" ht="15" customHeight="1">
      <c r="B80" s="268"/>
      <c r="C80" s="256" t="s">
        <v>406</v>
      </c>
      <c r="D80" s="256"/>
      <c r="E80" s="256"/>
      <c r="F80" s="279" t="s">
        <v>403</v>
      </c>
      <c r="G80" s="280"/>
      <c r="H80" s="256" t="s">
        <v>407</v>
      </c>
      <c r="I80" s="256" t="s">
        <v>405</v>
      </c>
      <c r="J80" s="256">
        <v>120</v>
      </c>
      <c r="K80" s="270"/>
    </row>
    <row r="81" s="1" customFormat="1" ht="15" customHeight="1">
      <c r="B81" s="281"/>
      <c r="C81" s="256" t="s">
        <v>408</v>
      </c>
      <c r="D81" s="256"/>
      <c r="E81" s="256"/>
      <c r="F81" s="279" t="s">
        <v>409</v>
      </c>
      <c r="G81" s="280"/>
      <c r="H81" s="256" t="s">
        <v>410</v>
      </c>
      <c r="I81" s="256" t="s">
        <v>405</v>
      </c>
      <c r="J81" s="256">
        <v>50</v>
      </c>
      <c r="K81" s="270"/>
    </row>
    <row r="82" s="1" customFormat="1" ht="15" customHeight="1">
      <c r="B82" s="281"/>
      <c r="C82" s="256" t="s">
        <v>411</v>
      </c>
      <c r="D82" s="256"/>
      <c r="E82" s="256"/>
      <c r="F82" s="279" t="s">
        <v>403</v>
      </c>
      <c r="G82" s="280"/>
      <c r="H82" s="256" t="s">
        <v>412</v>
      </c>
      <c r="I82" s="256" t="s">
        <v>413</v>
      </c>
      <c r="J82" s="256"/>
      <c r="K82" s="270"/>
    </row>
    <row r="83" s="1" customFormat="1" ht="15" customHeight="1">
      <c r="B83" s="281"/>
      <c r="C83" s="282" t="s">
        <v>414</v>
      </c>
      <c r="D83" s="282"/>
      <c r="E83" s="282"/>
      <c r="F83" s="283" t="s">
        <v>409</v>
      </c>
      <c r="G83" s="282"/>
      <c r="H83" s="282" t="s">
        <v>415</v>
      </c>
      <c r="I83" s="282" t="s">
        <v>405</v>
      </c>
      <c r="J83" s="282">
        <v>15</v>
      </c>
      <c r="K83" s="270"/>
    </row>
    <row r="84" s="1" customFormat="1" ht="15" customHeight="1">
      <c r="B84" s="281"/>
      <c r="C84" s="282" t="s">
        <v>416</v>
      </c>
      <c r="D84" s="282"/>
      <c r="E84" s="282"/>
      <c r="F84" s="283" t="s">
        <v>409</v>
      </c>
      <c r="G84" s="282"/>
      <c r="H84" s="282" t="s">
        <v>417</v>
      </c>
      <c r="I84" s="282" t="s">
        <v>405</v>
      </c>
      <c r="J84" s="282">
        <v>15</v>
      </c>
      <c r="K84" s="270"/>
    </row>
    <row r="85" s="1" customFormat="1" ht="15" customHeight="1">
      <c r="B85" s="281"/>
      <c r="C85" s="282" t="s">
        <v>418</v>
      </c>
      <c r="D85" s="282"/>
      <c r="E85" s="282"/>
      <c r="F85" s="283" t="s">
        <v>409</v>
      </c>
      <c r="G85" s="282"/>
      <c r="H85" s="282" t="s">
        <v>419</v>
      </c>
      <c r="I85" s="282" t="s">
        <v>405</v>
      </c>
      <c r="J85" s="282">
        <v>20</v>
      </c>
      <c r="K85" s="270"/>
    </row>
    <row r="86" s="1" customFormat="1" ht="15" customHeight="1">
      <c r="B86" s="281"/>
      <c r="C86" s="282" t="s">
        <v>420</v>
      </c>
      <c r="D86" s="282"/>
      <c r="E86" s="282"/>
      <c r="F86" s="283" t="s">
        <v>409</v>
      </c>
      <c r="G86" s="282"/>
      <c r="H86" s="282" t="s">
        <v>421</v>
      </c>
      <c r="I86" s="282" t="s">
        <v>405</v>
      </c>
      <c r="J86" s="282">
        <v>20</v>
      </c>
      <c r="K86" s="270"/>
    </row>
    <row r="87" s="1" customFormat="1" ht="15" customHeight="1">
      <c r="B87" s="281"/>
      <c r="C87" s="256" t="s">
        <v>422</v>
      </c>
      <c r="D87" s="256"/>
      <c r="E87" s="256"/>
      <c r="F87" s="279" t="s">
        <v>409</v>
      </c>
      <c r="G87" s="280"/>
      <c r="H87" s="256" t="s">
        <v>423</v>
      </c>
      <c r="I87" s="256" t="s">
        <v>405</v>
      </c>
      <c r="J87" s="256">
        <v>50</v>
      </c>
      <c r="K87" s="270"/>
    </row>
    <row r="88" s="1" customFormat="1" ht="15" customHeight="1">
      <c r="B88" s="281"/>
      <c r="C88" s="256" t="s">
        <v>424</v>
      </c>
      <c r="D88" s="256"/>
      <c r="E88" s="256"/>
      <c r="F88" s="279" t="s">
        <v>409</v>
      </c>
      <c r="G88" s="280"/>
      <c r="H88" s="256" t="s">
        <v>425</v>
      </c>
      <c r="I88" s="256" t="s">
        <v>405</v>
      </c>
      <c r="J88" s="256">
        <v>20</v>
      </c>
      <c r="K88" s="270"/>
    </row>
    <row r="89" s="1" customFormat="1" ht="15" customHeight="1">
      <c r="B89" s="281"/>
      <c r="C89" s="256" t="s">
        <v>426</v>
      </c>
      <c r="D89" s="256"/>
      <c r="E89" s="256"/>
      <c r="F89" s="279" t="s">
        <v>409</v>
      </c>
      <c r="G89" s="280"/>
      <c r="H89" s="256" t="s">
        <v>427</v>
      </c>
      <c r="I89" s="256" t="s">
        <v>405</v>
      </c>
      <c r="J89" s="256">
        <v>20</v>
      </c>
      <c r="K89" s="270"/>
    </row>
    <row r="90" s="1" customFormat="1" ht="15" customHeight="1">
      <c r="B90" s="281"/>
      <c r="C90" s="256" t="s">
        <v>428</v>
      </c>
      <c r="D90" s="256"/>
      <c r="E90" s="256"/>
      <c r="F90" s="279" t="s">
        <v>409</v>
      </c>
      <c r="G90" s="280"/>
      <c r="H90" s="256" t="s">
        <v>429</v>
      </c>
      <c r="I90" s="256" t="s">
        <v>405</v>
      </c>
      <c r="J90" s="256">
        <v>50</v>
      </c>
      <c r="K90" s="270"/>
    </row>
    <row r="91" s="1" customFormat="1" ht="15" customHeight="1">
      <c r="B91" s="281"/>
      <c r="C91" s="256" t="s">
        <v>430</v>
      </c>
      <c r="D91" s="256"/>
      <c r="E91" s="256"/>
      <c r="F91" s="279" t="s">
        <v>409</v>
      </c>
      <c r="G91" s="280"/>
      <c r="H91" s="256" t="s">
        <v>430</v>
      </c>
      <c r="I91" s="256" t="s">
        <v>405</v>
      </c>
      <c r="J91" s="256">
        <v>50</v>
      </c>
      <c r="K91" s="270"/>
    </row>
    <row r="92" s="1" customFormat="1" ht="15" customHeight="1">
      <c r="B92" s="281"/>
      <c r="C92" s="256" t="s">
        <v>431</v>
      </c>
      <c r="D92" s="256"/>
      <c r="E92" s="256"/>
      <c r="F92" s="279" t="s">
        <v>409</v>
      </c>
      <c r="G92" s="280"/>
      <c r="H92" s="256" t="s">
        <v>432</v>
      </c>
      <c r="I92" s="256" t="s">
        <v>405</v>
      </c>
      <c r="J92" s="256">
        <v>255</v>
      </c>
      <c r="K92" s="270"/>
    </row>
    <row r="93" s="1" customFormat="1" ht="15" customHeight="1">
      <c r="B93" s="281"/>
      <c r="C93" s="256" t="s">
        <v>433</v>
      </c>
      <c r="D93" s="256"/>
      <c r="E93" s="256"/>
      <c r="F93" s="279" t="s">
        <v>403</v>
      </c>
      <c r="G93" s="280"/>
      <c r="H93" s="256" t="s">
        <v>434</v>
      </c>
      <c r="I93" s="256" t="s">
        <v>435</v>
      </c>
      <c r="J93" s="256"/>
      <c r="K93" s="270"/>
    </row>
    <row r="94" s="1" customFormat="1" ht="15" customHeight="1">
      <c r="B94" s="281"/>
      <c r="C94" s="256" t="s">
        <v>436</v>
      </c>
      <c r="D94" s="256"/>
      <c r="E94" s="256"/>
      <c r="F94" s="279" t="s">
        <v>403</v>
      </c>
      <c r="G94" s="280"/>
      <c r="H94" s="256" t="s">
        <v>437</v>
      </c>
      <c r="I94" s="256" t="s">
        <v>438</v>
      </c>
      <c r="J94" s="256"/>
      <c r="K94" s="270"/>
    </row>
    <row r="95" s="1" customFormat="1" ht="15" customHeight="1">
      <c r="B95" s="281"/>
      <c r="C95" s="256" t="s">
        <v>439</v>
      </c>
      <c r="D95" s="256"/>
      <c r="E95" s="256"/>
      <c r="F95" s="279" t="s">
        <v>403</v>
      </c>
      <c r="G95" s="280"/>
      <c r="H95" s="256" t="s">
        <v>439</v>
      </c>
      <c r="I95" s="256" t="s">
        <v>438</v>
      </c>
      <c r="J95" s="256"/>
      <c r="K95" s="270"/>
    </row>
    <row r="96" s="1" customFormat="1" ht="15" customHeight="1">
      <c r="B96" s="281"/>
      <c r="C96" s="256" t="s">
        <v>36</v>
      </c>
      <c r="D96" s="256"/>
      <c r="E96" s="256"/>
      <c r="F96" s="279" t="s">
        <v>403</v>
      </c>
      <c r="G96" s="280"/>
      <c r="H96" s="256" t="s">
        <v>440</v>
      </c>
      <c r="I96" s="256" t="s">
        <v>438</v>
      </c>
      <c r="J96" s="256"/>
      <c r="K96" s="270"/>
    </row>
    <row r="97" s="1" customFormat="1" ht="15" customHeight="1">
      <c r="B97" s="281"/>
      <c r="C97" s="256" t="s">
        <v>46</v>
      </c>
      <c r="D97" s="256"/>
      <c r="E97" s="256"/>
      <c r="F97" s="279" t="s">
        <v>403</v>
      </c>
      <c r="G97" s="280"/>
      <c r="H97" s="256" t="s">
        <v>441</v>
      </c>
      <c r="I97" s="256" t="s">
        <v>438</v>
      </c>
      <c r="J97" s="256"/>
      <c r="K97" s="270"/>
    </row>
    <row r="98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="1" customFormat="1" ht="18.75" customHeight="1"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</row>
    <row r="101" s="1" customFormat="1" ht="7.5" customHeight="1">
      <c r="B101" s="265"/>
      <c r="C101" s="266"/>
      <c r="D101" s="266"/>
      <c r="E101" s="266"/>
      <c r="F101" s="266"/>
      <c r="G101" s="266"/>
      <c r="H101" s="266"/>
      <c r="I101" s="266"/>
      <c r="J101" s="266"/>
      <c r="K101" s="267"/>
    </row>
    <row r="102" s="1" customFormat="1" ht="45" customHeight="1">
      <c r="B102" s="268"/>
      <c r="C102" s="269" t="s">
        <v>442</v>
      </c>
      <c r="D102" s="269"/>
      <c r="E102" s="269"/>
      <c r="F102" s="269"/>
      <c r="G102" s="269"/>
      <c r="H102" s="269"/>
      <c r="I102" s="269"/>
      <c r="J102" s="269"/>
      <c r="K102" s="270"/>
    </row>
    <row r="103" s="1" customFormat="1" ht="17.25" customHeight="1">
      <c r="B103" s="268"/>
      <c r="C103" s="271" t="s">
        <v>397</v>
      </c>
      <c r="D103" s="271"/>
      <c r="E103" s="271"/>
      <c r="F103" s="271" t="s">
        <v>398</v>
      </c>
      <c r="G103" s="272"/>
      <c r="H103" s="271" t="s">
        <v>52</v>
      </c>
      <c r="I103" s="271" t="s">
        <v>55</v>
      </c>
      <c r="J103" s="271" t="s">
        <v>399</v>
      </c>
      <c r="K103" s="270"/>
    </row>
    <row r="104" s="1" customFormat="1" ht="17.25" customHeight="1">
      <c r="B104" s="268"/>
      <c r="C104" s="273" t="s">
        <v>400</v>
      </c>
      <c r="D104" s="273"/>
      <c r="E104" s="273"/>
      <c r="F104" s="274" t="s">
        <v>401</v>
      </c>
      <c r="G104" s="275"/>
      <c r="H104" s="273"/>
      <c r="I104" s="273"/>
      <c r="J104" s="273" t="s">
        <v>402</v>
      </c>
      <c r="K104" s="270"/>
    </row>
    <row r="105" s="1" customFormat="1" ht="5.25" customHeight="1">
      <c r="B105" s="268"/>
      <c r="C105" s="271"/>
      <c r="D105" s="271"/>
      <c r="E105" s="271"/>
      <c r="F105" s="271"/>
      <c r="G105" s="289"/>
      <c r="H105" s="271"/>
      <c r="I105" s="271"/>
      <c r="J105" s="271"/>
      <c r="K105" s="270"/>
    </row>
    <row r="106" s="1" customFormat="1" ht="15" customHeight="1">
      <c r="B106" s="268"/>
      <c r="C106" s="256" t="s">
        <v>51</v>
      </c>
      <c r="D106" s="278"/>
      <c r="E106" s="278"/>
      <c r="F106" s="279" t="s">
        <v>403</v>
      </c>
      <c r="G106" s="256"/>
      <c r="H106" s="256" t="s">
        <v>443</v>
      </c>
      <c r="I106" s="256" t="s">
        <v>405</v>
      </c>
      <c r="J106" s="256">
        <v>20</v>
      </c>
      <c r="K106" s="270"/>
    </row>
    <row r="107" s="1" customFormat="1" ht="15" customHeight="1">
      <c r="B107" s="268"/>
      <c r="C107" s="256" t="s">
        <v>406</v>
      </c>
      <c r="D107" s="256"/>
      <c r="E107" s="256"/>
      <c r="F107" s="279" t="s">
        <v>403</v>
      </c>
      <c r="G107" s="256"/>
      <c r="H107" s="256" t="s">
        <v>443</v>
      </c>
      <c r="I107" s="256" t="s">
        <v>405</v>
      </c>
      <c r="J107" s="256">
        <v>120</v>
      </c>
      <c r="K107" s="270"/>
    </row>
    <row r="108" s="1" customFormat="1" ht="15" customHeight="1">
      <c r="B108" s="281"/>
      <c r="C108" s="256" t="s">
        <v>408</v>
      </c>
      <c r="D108" s="256"/>
      <c r="E108" s="256"/>
      <c r="F108" s="279" t="s">
        <v>409</v>
      </c>
      <c r="G108" s="256"/>
      <c r="H108" s="256" t="s">
        <v>443</v>
      </c>
      <c r="I108" s="256" t="s">
        <v>405</v>
      </c>
      <c r="J108" s="256">
        <v>50</v>
      </c>
      <c r="K108" s="270"/>
    </row>
    <row r="109" s="1" customFormat="1" ht="15" customHeight="1">
      <c r="B109" s="281"/>
      <c r="C109" s="256" t="s">
        <v>411</v>
      </c>
      <c r="D109" s="256"/>
      <c r="E109" s="256"/>
      <c r="F109" s="279" t="s">
        <v>403</v>
      </c>
      <c r="G109" s="256"/>
      <c r="H109" s="256" t="s">
        <v>443</v>
      </c>
      <c r="I109" s="256" t="s">
        <v>413</v>
      </c>
      <c r="J109" s="256"/>
      <c r="K109" s="270"/>
    </row>
    <row r="110" s="1" customFormat="1" ht="15" customHeight="1">
      <c r="B110" s="281"/>
      <c r="C110" s="256" t="s">
        <v>422</v>
      </c>
      <c r="D110" s="256"/>
      <c r="E110" s="256"/>
      <c r="F110" s="279" t="s">
        <v>409</v>
      </c>
      <c r="G110" s="256"/>
      <c r="H110" s="256" t="s">
        <v>443</v>
      </c>
      <c r="I110" s="256" t="s">
        <v>405</v>
      </c>
      <c r="J110" s="256">
        <v>50</v>
      </c>
      <c r="K110" s="270"/>
    </row>
    <row r="111" s="1" customFormat="1" ht="15" customHeight="1">
      <c r="B111" s="281"/>
      <c r="C111" s="256" t="s">
        <v>430</v>
      </c>
      <c r="D111" s="256"/>
      <c r="E111" s="256"/>
      <c r="F111" s="279" t="s">
        <v>409</v>
      </c>
      <c r="G111" s="256"/>
      <c r="H111" s="256" t="s">
        <v>443</v>
      </c>
      <c r="I111" s="256" t="s">
        <v>405</v>
      </c>
      <c r="J111" s="256">
        <v>50</v>
      </c>
      <c r="K111" s="270"/>
    </row>
    <row r="112" s="1" customFormat="1" ht="15" customHeight="1">
      <c r="B112" s="281"/>
      <c r="C112" s="256" t="s">
        <v>428</v>
      </c>
      <c r="D112" s="256"/>
      <c r="E112" s="256"/>
      <c r="F112" s="279" t="s">
        <v>409</v>
      </c>
      <c r="G112" s="256"/>
      <c r="H112" s="256" t="s">
        <v>443</v>
      </c>
      <c r="I112" s="256" t="s">
        <v>405</v>
      </c>
      <c r="J112" s="256">
        <v>50</v>
      </c>
      <c r="K112" s="270"/>
    </row>
    <row r="113" s="1" customFormat="1" ht="15" customHeight="1">
      <c r="B113" s="281"/>
      <c r="C113" s="256" t="s">
        <v>51</v>
      </c>
      <c r="D113" s="256"/>
      <c r="E113" s="256"/>
      <c r="F113" s="279" t="s">
        <v>403</v>
      </c>
      <c r="G113" s="256"/>
      <c r="H113" s="256" t="s">
        <v>444</v>
      </c>
      <c r="I113" s="256" t="s">
        <v>405</v>
      </c>
      <c r="J113" s="256">
        <v>20</v>
      </c>
      <c r="K113" s="270"/>
    </row>
    <row r="114" s="1" customFormat="1" ht="15" customHeight="1">
      <c r="B114" s="281"/>
      <c r="C114" s="256" t="s">
        <v>445</v>
      </c>
      <c r="D114" s="256"/>
      <c r="E114" s="256"/>
      <c r="F114" s="279" t="s">
        <v>403</v>
      </c>
      <c r="G114" s="256"/>
      <c r="H114" s="256" t="s">
        <v>446</v>
      </c>
      <c r="I114" s="256" t="s">
        <v>405</v>
      </c>
      <c r="J114" s="256">
        <v>120</v>
      </c>
      <c r="K114" s="270"/>
    </row>
    <row r="115" s="1" customFormat="1" ht="15" customHeight="1">
      <c r="B115" s="281"/>
      <c r="C115" s="256" t="s">
        <v>36</v>
      </c>
      <c r="D115" s="256"/>
      <c r="E115" s="256"/>
      <c r="F115" s="279" t="s">
        <v>403</v>
      </c>
      <c r="G115" s="256"/>
      <c r="H115" s="256" t="s">
        <v>447</v>
      </c>
      <c r="I115" s="256" t="s">
        <v>438</v>
      </c>
      <c r="J115" s="256"/>
      <c r="K115" s="270"/>
    </row>
    <row r="116" s="1" customFormat="1" ht="15" customHeight="1">
      <c r="B116" s="281"/>
      <c r="C116" s="256" t="s">
        <v>46</v>
      </c>
      <c r="D116" s="256"/>
      <c r="E116" s="256"/>
      <c r="F116" s="279" t="s">
        <v>403</v>
      </c>
      <c r="G116" s="256"/>
      <c r="H116" s="256" t="s">
        <v>448</v>
      </c>
      <c r="I116" s="256" t="s">
        <v>438</v>
      </c>
      <c r="J116" s="256"/>
      <c r="K116" s="270"/>
    </row>
    <row r="117" s="1" customFormat="1" ht="15" customHeight="1">
      <c r="B117" s="281"/>
      <c r="C117" s="256" t="s">
        <v>55</v>
      </c>
      <c r="D117" s="256"/>
      <c r="E117" s="256"/>
      <c r="F117" s="279" t="s">
        <v>403</v>
      </c>
      <c r="G117" s="256"/>
      <c r="H117" s="256" t="s">
        <v>449</v>
      </c>
      <c r="I117" s="256" t="s">
        <v>450</v>
      </c>
      <c r="J117" s="256"/>
      <c r="K117" s="270"/>
    </row>
    <row r="118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="1" customFormat="1" ht="18.75" customHeight="1">
      <c r="B119" s="291"/>
      <c r="C119" s="292"/>
      <c r="D119" s="292"/>
      <c r="E119" s="292"/>
      <c r="F119" s="293"/>
      <c r="G119" s="292"/>
      <c r="H119" s="292"/>
      <c r="I119" s="292"/>
      <c r="J119" s="292"/>
      <c r="K119" s="291"/>
    </row>
    <row r="120" s="1" customFormat="1" ht="18.75" customHeight="1">
      <c r="B120" s="264"/>
      <c r="C120" s="264"/>
      <c r="D120" s="264"/>
      <c r="E120" s="264"/>
      <c r="F120" s="264"/>
      <c r="G120" s="264"/>
      <c r="H120" s="264"/>
      <c r="I120" s="264"/>
      <c r="J120" s="264"/>
      <c r="K120" s="264"/>
    </row>
    <row r="121" s="1" customFormat="1" ht="7.5" customHeight="1">
      <c r="B121" s="294"/>
      <c r="C121" s="295"/>
      <c r="D121" s="295"/>
      <c r="E121" s="295"/>
      <c r="F121" s="295"/>
      <c r="G121" s="295"/>
      <c r="H121" s="295"/>
      <c r="I121" s="295"/>
      <c r="J121" s="295"/>
      <c r="K121" s="296"/>
    </row>
    <row r="122" s="1" customFormat="1" ht="45" customHeight="1">
      <c r="B122" s="297"/>
      <c r="C122" s="247" t="s">
        <v>451</v>
      </c>
      <c r="D122" s="247"/>
      <c r="E122" s="247"/>
      <c r="F122" s="247"/>
      <c r="G122" s="247"/>
      <c r="H122" s="247"/>
      <c r="I122" s="247"/>
      <c r="J122" s="247"/>
      <c r="K122" s="298"/>
    </row>
    <row r="123" s="1" customFormat="1" ht="17.25" customHeight="1">
      <c r="B123" s="299"/>
      <c r="C123" s="271" t="s">
        <v>397</v>
      </c>
      <c r="D123" s="271"/>
      <c r="E123" s="271"/>
      <c r="F123" s="271" t="s">
        <v>398</v>
      </c>
      <c r="G123" s="272"/>
      <c r="H123" s="271" t="s">
        <v>52</v>
      </c>
      <c r="I123" s="271" t="s">
        <v>55</v>
      </c>
      <c r="J123" s="271" t="s">
        <v>399</v>
      </c>
      <c r="K123" s="300"/>
    </row>
    <row r="124" s="1" customFormat="1" ht="17.25" customHeight="1">
      <c r="B124" s="299"/>
      <c r="C124" s="273" t="s">
        <v>400</v>
      </c>
      <c r="D124" s="273"/>
      <c r="E124" s="273"/>
      <c r="F124" s="274" t="s">
        <v>401</v>
      </c>
      <c r="G124" s="275"/>
      <c r="H124" s="273"/>
      <c r="I124" s="273"/>
      <c r="J124" s="273" t="s">
        <v>402</v>
      </c>
      <c r="K124" s="300"/>
    </row>
    <row r="125" s="1" customFormat="1" ht="5.25" customHeight="1">
      <c r="B125" s="301"/>
      <c r="C125" s="276"/>
      <c r="D125" s="276"/>
      <c r="E125" s="276"/>
      <c r="F125" s="276"/>
      <c r="G125" s="302"/>
      <c r="H125" s="276"/>
      <c r="I125" s="276"/>
      <c r="J125" s="276"/>
      <c r="K125" s="303"/>
    </row>
    <row r="126" s="1" customFormat="1" ht="15" customHeight="1">
      <c r="B126" s="301"/>
      <c r="C126" s="256" t="s">
        <v>406</v>
      </c>
      <c r="D126" s="278"/>
      <c r="E126" s="278"/>
      <c r="F126" s="279" t="s">
        <v>403</v>
      </c>
      <c r="G126" s="256"/>
      <c r="H126" s="256" t="s">
        <v>443</v>
      </c>
      <c r="I126" s="256" t="s">
        <v>405</v>
      </c>
      <c r="J126" s="256">
        <v>120</v>
      </c>
      <c r="K126" s="304"/>
    </row>
    <row r="127" s="1" customFormat="1" ht="15" customHeight="1">
      <c r="B127" s="301"/>
      <c r="C127" s="256" t="s">
        <v>452</v>
      </c>
      <c r="D127" s="256"/>
      <c r="E127" s="256"/>
      <c r="F127" s="279" t="s">
        <v>403</v>
      </c>
      <c r="G127" s="256"/>
      <c r="H127" s="256" t="s">
        <v>453</v>
      </c>
      <c r="I127" s="256" t="s">
        <v>405</v>
      </c>
      <c r="J127" s="256" t="s">
        <v>454</v>
      </c>
      <c r="K127" s="304"/>
    </row>
    <row r="128" s="1" customFormat="1" ht="15" customHeight="1">
      <c r="B128" s="301"/>
      <c r="C128" s="256" t="s">
        <v>351</v>
      </c>
      <c r="D128" s="256"/>
      <c r="E128" s="256"/>
      <c r="F128" s="279" t="s">
        <v>403</v>
      </c>
      <c r="G128" s="256"/>
      <c r="H128" s="256" t="s">
        <v>455</v>
      </c>
      <c r="I128" s="256" t="s">
        <v>405</v>
      </c>
      <c r="J128" s="256" t="s">
        <v>454</v>
      </c>
      <c r="K128" s="304"/>
    </row>
    <row r="129" s="1" customFormat="1" ht="15" customHeight="1">
      <c r="B129" s="301"/>
      <c r="C129" s="256" t="s">
        <v>414</v>
      </c>
      <c r="D129" s="256"/>
      <c r="E129" s="256"/>
      <c r="F129" s="279" t="s">
        <v>409</v>
      </c>
      <c r="G129" s="256"/>
      <c r="H129" s="256" t="s">
        <v>415</v>
      </c>
      <c r="I129" s="256" t="s">
        <v>405</v>
      </c>
      <c r="J129" s="256">
        <v>15</v>
      </c>
      <c r="K129" s="304"/>
    </row>
    <row r="130" s="1" customFormat="1" ht="15" customHeight="1">
      <c r="B130" s="301"/>
      <c r="C130" s="282" t="s">
        <v>416</v>
      </c>
      <c r="D130" s="282"/>
      <c r="E130" s="282"/>
      <c r="F130" s="283" t="s">
        <v>409</v>
      </c>
      <c r="G130" s="282"/>
      <c r="H130" s="282" t="s">
        <v>417</v>
      </c>
      <c r="I130" s="282" t="s">
        <v>405</v>
      </c>
      <c r="J130" s="282">
        <v>15</v>
      </c>
      <c r="K130" s="304"/>
    </row>
    <row r="131" s="1" customFormat="1" ht="15" customHeight="1">
      <c r="B131" s="301"/>
      <c r="C131" s="282" t="s">
        <v>418</v>
      </c>
      <c r="D131" s="282"/>
      <c r="E131" s="282"/>
      <c r="F131" s="283" t="s">
        <v>409</v>
      </c>
      <c r="G131" s="282"/>
      <c r="H131" s="282" t="s">
        <v>419</v>
      </c>
      <c r="I131" s="282" t="s">
        <v>405</v>
      </c>
      <c r="J131" s="282">
        <v>20</v>
      </c>
      <c r="K131" s="304"/>
    </row>
    <row r="132" s="1" customFormat="1" ht="15" customHeight="1">
      <c r="B132" s="301"/>
      <c r="C132" s="282" t="s">
        <v>420</v>
      </c>
      <c r="D132" s="282"/>
      <c r="E132" s="282"/>
      <c r="F132" s="283" t="s">
        <v>409</v>
      </c>
      <c r="G132" s="282"/>
      <c r="H132" s="282" t="s">
        <v>421</v>
      </c>
      <c r="I132" s="282" t="s">
        <v>405</v>
      </c>
      <c r="J132" s="282">
        <v>20</v>
      </c>
      <c r="K132" s="304"/>
    </row>
    <row r="133" s="1" customFormat="1" ht="15" customHeight="1">
      <c r="B133" s="301"/>
      <c r="C133" s="256" t="s">
        <v>408</v>
      </c>
      <c r="D133" s="256"/>
      <c r="E133" s="256"/>
      <c r="F133" s="279" t="s">
        <v>409</v>
      </c>
      <c r="G133" s="256"/>
      <c r="H133" s="256" t="s">
        <v>443</v>
      </c>
      <c r="I133" s="256" t="s">
        <v>405</v>
      </c>
      <c r="J133" s="256">
        <v>50</v>
      </c>
      <c r="K133" s="304"/>
    </row>
    <row r="134" s="1" customFormat="1" ht="15" customHeight="1">
      <c r="B134" s="301"/>
      <c r="C134" s="256" t="s">
        <v>422</v>
      </c>
      <c r="D134" s="256"/>
      <c r="E134" s="256"/>
      <c r="F134" s="279" t="s">
        <v>409</v>
      </c>
      <c r="G134" s="256"/>
      <c r="H134" s="256" t="s">
        <v>443</v>
      </c>
      <c r="I134" s="256" t="s">
        <v>405</v>
      </c>
      <c r="J134" s="256">
        <v>50</v>
      </c>
      <c r="K134" s="304"/>
    </row>
    <row r="135" s="1" customFormat="1" ht="15" customHeight="1">
      <c r="B135" s="301"/>
      <c r="C135" s="256" t="s">
        <v>428</v>
      </c>
      <c r="D135" s="256"/>
      <c r="E135" s="256"/>
      <c r="F135" s="279" t="s">
        <v>409</v>
      </c>
      <c r="G135" s="256"/>
      <c r="H135" s="256" t="s">
        <v>443</v>
      </c>
      <c r="I135" s="256" t="s">
        <v>405</v>
      </c>
      <c r="J135" s="256">
        <v>50</v>
      </c>
      <c r="K135" s="304"/>
    </row>
    <row r="136" s="1" customFormat="1" ht="15" customHeight="1">
      <c r="B136" s="301"/>
      <c r="C136" s="256" t="s">
        <v>430</v>
      </c>
      <c r="D136" s="256"/>
      <c r="E136" s="256"/>
      <c r="F136" s="279" t="s">
        <v>409</v>
      </c>
      <c r="G136" s="256"/>
      <c r="H136" s="256" t="s">
        <v>443</v>
      </c>
      <c r="I136" s="256" t="s">
        <v>405</v>
      </c>
      <c r="J136" s="256">
        <v>50</v>
      </c>
      <c r="K136" s="304"/>
    </row>
    <row r="137" s="1" customFormat="1" ht="15" customHeight="1">
      <c r="B137" s="301"/>
      <c r="C137" s="256" t="s">
        <v>431</v>
      </c>
      <c r="D137" s="256"/>
      <c r="E137" s="256"/>
      <c r="F137" s="279" t="s">
        <v>409</v>
      </c>
      <c r="G137" s="256"/>
      <c r="H137" s="256" t="s">
        <v>456</v>
      </c>
      <c r="I137" s="256" t="s">
        <v>405</v>
      </c>
      <c r="J137" s="256">
        <v>255</v>
      </c>
      <c r="K137" s="304"/>
    </row>
    <row r="138" s="1" customFormat="1" ht="15" customHeight="1">
      <c r="B138" s="301"/>
      <c r="C138" s="256" t="s">
        <v>433</v>
      </c>
      <c r="D138" s="256"/>
      <c r="E138" s="256"/>
      <c r="F138" s="279" t="s">
        <v>403</v>
      </c>
      <c r="G138" s="256"/>
      <c r="H138" s="256" t="s">
        <v>457</v>
      </c>
      <c r="I138" s="256" t="s">
        <v>435</v>
      </c>
      <c r="J138" s="256"/>
      <c r="K138" s="304"/>
    </row>
    <row r="139" s="1" customFormat="1" ht="15" customHeight="1">
      <c r="B139" s="301"/>
      <c r="C139" s="256" t="s">
        <v>436</v>
      </c>
      <c r="D139" s="256"/>
      <c r="E139" s="256"/>
      <c r="F139" s="279" t="s">
        <v>403</v>
      </c>
      <c r="G139" s="256"/>
      <c r="H139" s="256" t="s">
        <v>458</v>
      </c>
      <c r="I139" s="256" t="s">
        <v>438</v>
      </c>
      <c r="J139" s="256"/>
      <c r="K139" s="304"/>
    </row>
    <row r="140" s="1" customFormat="1" ht="15" customHeight="1">
      <c r="B140" s="301"/>
      <c r="C140" s="256" t="s">
        <v>439</v>
      </c>
      <c r="D140" s="256"/>
      <c r="E140" s="256"/>
      <c r="F140" s="279" t="s">
        <v>403</v>
      </c>
      <c r="G140" s="256"/>
      <c r="H140" s="256" t="s">
        <v>439</v>
      </c>
      <c r="I140" s="256" t="s">
        <v>438</v>
      </c>
      <c r="J140" s="256"/>
      <c r="K140" s="304"/>
    </row>
    <row r="141" s="1" customFormat="1" ht="15" customHeight="1">
      <c r="B141" s="301"/>
      <c r="C141" s="256" t="s">
        <v>36</v>
      </c>
      <c r="D141" s="256"/>
      <c r="E141" s="256"/>
      <c r="F141" s="279" t="s">
        <v>403</v>
      </c>
      <c r="G141" s="256"/>
      <c r="H141" s="256" t="s">
        <v>459</v>
      </c>
      <c r="I141" s="256" t="s">
        <v>438</v>
      </c>
      <c r="J141" s="256"/>
      <c r="K141" s="304"/>
    </row>
    <row r="142" s="1" customFormat="1" ht="15" customHeight="1">
      <c r="B142" s="301"/>
      <c r="C142" s="256" t="s">
        <v>460</v>
      </c>
      <c r="D142" s="256"/>
      <c r="E142" s="256"/>
      <c r="F142" s="279" t="s">
        <v>403</v>
      </c>
      <c r="G142" s="256"/>
      <c r="H142" s="256" t="s">
        <v>461</v>
      </c>
      <c r="I142" s="256" t="s">
        <v>438</v>
      </c>
      <c r="J142" s="256"/>
      <c r="K142" s="304"/>
    </row>
    <row r="143" s="1" customFormat="1" ht="15" customHeight="1">
      <c r="B143" s="305"/>
      <c r="C143" s="306"/>
      <c r="D143" s="306"/>
      <c r="E143" s="306"/>
      <c r="F143" s="306"/>
      <c r="G143" s="306"/>
      <c r="H143" s="306"/>
      <c r="I143" s="306"/>
      <c r="J143" s="306"/>
      <c r="K143" s="307"/>
    </row>
    <row r="144" s="1" customFormat="1" ht="18.75" customHeight="1">
      <c r="B144" s="292"/>
      <c r="C144" s="292"/>
      <c r="D144" s="292"/>
      <c r="E144" s="292"/>
      <c r="F144" s="293"/>
      <c r="G144" s="292"/>
      <c r="H144" s="292"/>
      <c r="I144" s="292"/>
      <c r="J144" s="292"/>
      <c r="K144" s="292"/>
    </row>
    <row r="145" s="1" customFormat="1" ht="18.75" customHeight="1"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</row>
    <row r="146" s="1" customFormat="1" ht="7.5" customHeight="1">
      <c r="B146" s="265"/>
      <c r="C146" s="266"/>
      <c r="D146" s="266"/>
      <c r="E146" s="266"/>
      <c r="F146" s="266"/>
      <c r="G146" s="266"/>
      <c r="H146" s="266"/>
      <c r="I146" s="266"/>
      <c r="J146" s="266"/>
      <c r="K146" s="267"/>
    </row>
    <row r="147" s="1" customFormat="1" ht="45" customHeight="1">
      <c r="B147" s="268"/>
      <c r="C147" s="269" t="s">
        <v>462</v>
      </c>
      <c r="D147" s="269"/>
      <c r="E147" s="269"/>
      <c r="F147" s="269"/>
      <c r="G147" s="269"/>
      <c r="H147" s="269"/>
      <c r="I147" s="269"/>
      <c r="J147" s="269"/>
      <c r="K147" s="270"/>
    </row>
    <row r="148" s="1" customFormat="1" ht="17.25" customHeight="1">
      <c r="B148" s="268"/>
      <c r="C148" s="271" t="s">
        <v>397</v>
      </c>
      <c r="D148" s="271"/>
      <c r="E148" s="271"/>
      <c r="F148" s="271" t="s">
        <v>398</v>
      </c>
      <c r="G148" s="272"/>
      <c r="H148" s="271" t="s">
        <v>52</v>
      </c>
      <c r="I148" s="271" t="s">
        <v>55</v>
      </c>
      <c r="J148" s="271" t="s">
        <v>399</v>
      </c>
      <c r="K148" s="270"/>
    </row>
    <row r="149" s="1" customFormat="1" ht="17.25" customHeight="1">
      <c r="B149" s="268"/>
      <c r="C149" s="273" t="s">
        <v>400</v>
      </c>
      <c r="D149" s="273"/>
      <c r="E149" s="273"/>
      <c r="F149" s="274" t="s">
        <v>401</v>
      </c>
      <c r="G149" s="275"/>
      <c r="H149" s="273"/>
      <c r="I149" s="273"/>
      <c r="J149" s="273" t="s">
        <v>402</v>
      </c>
      <c r="K149" s="270"/>
    </row>
    <row r="150" s="1" customFormat="1" ht="5.25" customHeight="1">
      <c r="B150" s="281"/>
      <c r="C150" s="276"/>
      <c r="D150" s="276"/>
      <c r="E150" s="276"/>
      <c r="F150" s="276"/>
      <c r="G150" s="277"/>
      <c r="H150" s="276"/>
      <c r="I150" s="276"/>
      <c r="J150" s="276"/>
      <c r="K150" s="304"/>
    </row>
    <row r="151" s="1" customFormat="1" ht="15" customHeight="1">
      <c r="B151" s="281"/>
      <c r="C151" s="308" t="s">
        <v>406</v>
      </c>
      <c r="D151" s="256"/>
      <c r="E151" s="256"/>
      <c r="F151" s="309" t="s">
        <v>403</v>
      </c>
      <c r="G151" s="256"/>
      <c r="H151" s="308" t="s">
        <v>443</v>
      </c>
      <c r="I151" s="308" t="s">
        <v>405</v>
      </c>
      <c r="J151" s="308">
        <v>120</v>
      </c>
      <c r="K151" s="304"/>
    </row>
    <row r="152" s="1" customFormat="1" ht="15" customHeight="1">
      <c r="B152" s="281"/>
      <c r="C152" s="308" t="s">
        <v>452</v>
      </c>
      <c r="D152" s="256"/>
      <c r="E152" s="256"/>
      <c r="F152" s="309" t="s">
        <v>403</v>
      </c>
      <c r="G152" s="256"/>
      <c r="H152" s="308" t="s">
        <v>463</v>
      </c>
      <c r="I152" s="308" t="s">
        <v>405</v>
      </c>
      <c r="J152" s="308" t="s">
        <v>454</v>
      </c>
      <c r="K152" s="304"/>
    </row>
    <row r="153" s="1" customFormat="1" ht="15" customHeight="1">
      <c r="B153" s="281"/>
      <c r="C153" s="308" t="s">
        <v>351</v>
      </c>
      <c r="D153" s="256"/>
      <c r="E153" s="256"/>
      <c r="F153" s="309" t="s">
        <v>403</v>
      </c>
      <c r="G153" s="256"/>
      <c r="H153" s="308" t="s">
        <v>464</v>
      </c>
      <c r="I153" s="308" t="s">
        <v>405</v>
      </c>
      <c r="J153" s="308" t="s">
        <v>454</v>
      </c>
      <c r="K153" s="304"/>
    </row>
    <row r="154" s="1" customFormat="1" ht="15" customHeight="1">
      <c r="B154" s="281"/>
      <c r="C154" s="308" t="s">
        <v>408</v>
      </c>
      <c r="D154" s="256"/>
      <c r="E154" s="256"/>
      <c r="F154" s="309" t="s">
        <v>409</v>
      </c>
      <c r="G154" s="256"/>
      <c r="H154" s="308" t="s">
        <v>443</v>
      </c>
      <c r="I154" s="308" t="s">
        <v>405</v>
      </c>
      <c r="J154" s="308">
        <v>50</v>
      </c>
      <c r="K154" s="304"/>
    </row>
    <row r="155" s="1" customFormat="1" ht="15" customHeight="1">
      <c r="B155" s="281"/>
      <c r="C155" s="308" t="s">
        <v>411</v>
      </c>
      <c r="D155" s="256"/>
      <c r="E155" s="256"/>
      <c r="F155" s="309" t="s">
        <v>403</v>
      </c>
      <c r="G155" s="256"/>
      <c r="H155" s="308" t="s">
        <v>443</v>
      </c>
      <c r="I155" s="308" t="s">
        <v>413</v>
      </c>
      <c r="J155" s="308"/>
      <c r="K155" s="304"/>
    </row>
    <row r="156" s="1" customFormat="1" ht="15" customHeight="1">
      <c r="B156" s="281"/>
      <c r="C156" s="308" t="s">
        <v>422</v>
      </c>
      <c r="D156" s="256"/>
      <c r="E156" s="256"/>
      <c r="F156" s="309" t="s">
        <v>409</v>
      </c>
      <c r="G156" s="256"/>
      <c r="H156" s="308" t="s">
        <v>443</v>
      </c>
      <c r="I156" s="308" t="s">
        <v>405</v>
      </c>
      <c r="J156" s="308">
        <v>50</v>
      </c>
      <c r="K156" s="304"/>
    </row>
    <row r="157" s="1" customFormat="1" ht="15" customHeight="1">
      <c r="B157" s="281"/>
      <c r="C157" s="308" t="s">
        <v>430</v>
      </c>
      <c r="D157" s="256"/>
      <c r="E157" s="256"/>
      <c r="F157" s="309" t="s">
        <v>409</v>
      </c>
      <c r="G157" s="256"/>
      <c r="H157" s="308" t="s">
        <v>443</v>
      </c>
      <c r="I157" s="308" t="s">
        <v>405</v>
      </c>
      <c r="J157" s="308">
        <v>50</v>
      </c>
      <c r="K157" s="304"/>
    </row>
    <row r="158" s="1" customFormat="1" ht="15" customHeight="1">
      <c r="B158" s="281"/>
      <c r="C158" s="308" t="s">
        <v>428</v>
      </c>
      <c r="D158" s="256"/>
      <c r="E158" s="256"/>
      <c r="F158" s="309" t="s">
        <v>409</v>
      </c>
      <c r="G158" s="256"/>
      <c r="H158" s="308" t="s">
        <v>443</v>
      </c>
      <c r="I158" s="308" t="s">
        <v>405</v>
      </c>
      <c r="J158" s="308">
        <v>50</v>
      </c>
      <c r="K158" s="304"/>
    </row>
    <row r="159" s="1" customFormat="1" ht="15" customHeight="1">
      <c r="B159" s="281"/>
      <c r="C159" s="308" t="s">
        <v>86</v>
      </c>
      <c r="D159" s="256"/>
      <c r="E159" s="256"/>
      <c r="F159" s="309" t="s">
        <v>403</v>
      </c>
      <c r="G159" s="256"/>
      <c r="H159" s="308" t="s">
        <v>465</v>
      </c>
      <c r="I159" s="308" t="s">
        <v>405</v>
      </c>
      <c r="J159" s="308" t="s">
        <v>466</v>
      </c>
      <c r="K159" s="304"/>
    </row>
    <row r="160" s="1" customFormat="1" ht="15" customHeight="1">
      <c r="B160" s="281"/>
      <c r="C160" s="308" t="s">
        <v>467</v>
      </c>
      <c r="D160" s="256"/>
      <c r="E160" s="256"/>
      <c r="F160" s="309" t="s">
        <v>403</v>
      </c>
      <c r="G160" s="256"/>
      <c r="H160" s="308" t="s">
        <v>468</v>
      </c>
      <c r="I160" s="308" t="s">
        <v>438</v>
      </c>
      <c r="J160" s="308"/>
      <c r="K160" s="304"/>
    </row>
    <row r="161" s="1" customFormat="1" ht="15" customHeight="1">
      <c r="B161" s="310"/>
      <c r="C161" s="290"/>
      <c r="D161" s="290"/>
      <c r="E161" s="290"/>
      <c r="F161" s="290"/>
      <c r="G161" s="290"/>
      <c r="H161" s="290"/>
      <c r="I161" s="290"/>
      <c r="J161" s="290"/>
      <c r="K161" s="311"/>
    </row>
    <row r="162" s="1" customFormat="1" ht="18.75" customHeight="1">
      <c r="B162" s="292"/>
      <c r="C162" s="302"/>
      <c r="D162" s="302"/>
      <c r="E162" s="302"/>
      <c r="F162" s="312"/>
      <c r="G162" s="302"/>
      <c r="H162" s="302"/>
      <c r="I162" s="302"/>
      <c r="J162" s="302"/>
      <c r="K162" s="292"/>
    </row>
    <row r="163" s="1" customFormat="1" ht="18.75" customHeight="1">
      <c r="B163" s="264"/>
      <c r="C163" s="264"/>
      <c r="D163" s="264"/>
      <c r="E163" s="264"/>
      <c r="F163" s="264"/>
      <c r="G163" s="264"/>
      <c r="H163" s="264"/>
      <c r="I163" s="264"/>
      <c r="J163" s="264"/>
      <c r="K163" s="264"/>
    </row>
    <row r="164" s="1" customFormat="1" ht="7.5" customHeight="1">
      <c r="B164" s="243"/>
      <c r="C164" s="244"/>
      <c r="D164" s="244"/>
      <c r="E164" s="244"/>
      <c r="F164" s="244"/>
      <c r="G164" s="244"/>
      <c r="H164" s="244"/>
      <c r="I164" s="244"/>
      <c r="J164" s="244"/>
      <c r="K164" s="245"/>
    </row>
    <row r="165" s="1" customFormat="1" ht="45" customHeight="1">
      <c r="B165" s="246"/>
      <c r="C165" s="247" t="s">
        <v>469</v>
      </c>
      <c r="D165" s="247"/>
      <c r="E165" s="247"/>
      <c r="F165" s="247"/>
      <c r="G165" s="247"/>
      <c r="H165" s="247"/>
      <c r="I165" s="247"/>
      <c r="J165" s="247"/>
      <c r="K165" s="248"/>
    </row>
    <row r="166" s="1" customFormat="1" ht="17.25" customHeight="1">
      <c r="B166" s="246"/>
      <c r="C166" s="271" t="s">
        <v>397</v>
      </c>
      <c r="D166" s="271"/>
      <c r="E166" s="271"/>
      <c r="F166" s="271" t="s">
        <v>398</v>
      </c>
      <c r="G166" s="313"/>
      <c r="H166" s="314" t="s">
        <v>52</v>
      </c>
      <c r="I166" s="314" t="s">
        <v>55</v>
      </c>
      <c r="J166" s="271" t="s">
        <v>399</v>
      </c>
      <c r="K166" s="248"/>
    </row>
    <row r="167" s="1" customFormat="1" ht="17.25" customHeight="1">
      <c r="B167" s="249"/>
      <c r="C167" s="273" t="s">
        <v>400</v>
      </c>
      <c r="D167" s="273"/>
      <c r="E167" s="273"/>
      <c r="F167" s="274" t="s">
        <v>401</v>
      </c>
      <c r="G167" s="315"/>
      <c r="H167" s="316"/>
      <c r="I167" s="316"/>
      <c r="J167" s="273" t="s">
        <v>402</v>
      </c>
      <c r="K167" s="251"/>
    </row>
    <row r="168" s="1" customFormat="1" ht="5.25" customHeight="1">
      <c r="B168" s="281"/>
      <c r="C168" s="276"/>
      <c r="D168" s="276"/>
      <c r="E168" s="276"/>
      <c r="F168" s="276"/>
      <c r="G168" s="277"/>
      <c r="H168" s="276"/>
      <c r="I168" s="276"/>
      <c r="J168" s="276"/>
      <c r="K168" s="304"/>
    </row>
    <row r="169" s="1" customFormat="1" ht="15" customHeight="1">
      <c r="B169" s="281"/>
      <c r="C169" s="256" t="s">
        <v>406</v>
      </c>
      <c r="D169" s="256"/>
      <c r="E169" s="256"/>
      <c r="F169" s="279" t="s">
        <v>403</v>
      </c>
      <c r="G169" s="256"/>
      <c r="H169" s="256" t="s">
        <v>443</v>
      </c>
      <c r="I169" s="256" t="s">
        <v>405</v>
      </c>
      <c r="J169" s="256">
        <v>120</v>
      </c>
      <c r="K169" s="304"/>
    </row>
    <row r="170" s="1" customFormat="1" ht="15" customHeight="1">
      <c r="B170" s="281"/>
      <c r="C170" s="256" t="s">
        <v>452</v>
      </c>
      <c r="D170" s="256"/>
      <c r="E170" s="256"/>
      <c r="F170" s="279" t="s">
        <v>403</v>
      </c>
      <c r="G170" s="256"/>
      <c r="H170" s="256" t="s">
        <v>453</v>
      </c>
      <c r="I170" s="256" t="s">
        <v>405</v>
      </c>
      <c r="J170" s="256" t="s">
        <v>454</v>
      </c>
      <c r="K170" s="304"/>
    </row>
    <row r="171" s="1" customFormat="1" ht="15" customHeight="1">
      <c r="B171" s="281"/>
      <c r="C171" s="256" t="s">
        <v>351</v>
      </c>
      <c r="D171" s="256"/>
      <c r="E171" s="256"/>
      <c r="F171" s="279" t="s">
        <v>403</v>
      </c>
      <c r="G171" s="256"/>
      <c r="H171" s="256" t="s">
        <v>470</v>
      </c>
      <c r="I171" s="256" t="s">
        <v>405</v>
      </c>
      <c r="J171" s="256" t="s">
        <v>454</v>
      </c>
      <c r="K171" s="304"/>
    </row>
    <row r="172" s="1" customFormat="1" ht="15" customHeight="1">
      <c r="B172" s="281"/>
      <c r="C172" s="256" t="s">
        <v>408</v>
      </c>
      <c r="D172" s="256"/>
      <c r="E172" s="256"/>
      <c r="F172" s="279" t="s">
        <v>409</v>
      </c>
      <c r="G172" s="256"/>
      <c r="H172" s="256" t="s">
        <v>470</v>
      </c>
      <c r="I172" s="256" t="s">
        <v>405</v>
      </c>
      <c r="J172" s="256">
        <v>50</v>
      </c>
      <c r="K172" s="304"/>
    </row>
    <row r="173" s="1" customFormat="1" ht="15" customHeight="1">
      <c r="B173" s="281"/>
      <c r="C173" s="256" t="s">
        <v>411</v>
      </c>
      <c r="D173" s="256"/>
      <c r="E173" s="256"/>
      <c r="F173" s="279" t="s">
        <v>403</v>
      </c>
      <c r="G173" s="256"/>
      <c r="H173" s="256" t="s">
        <v>470</v>
      </c>
      <c r="I173" s="256" t="s">
        <v>413</v>
      </c>
      <c r="J173" s="256"/>
      <c r="K173" s="304"/>
    </row>
    <row r="174" s="1" customFormat="1" ht="15" customHeight="1">
      <c r="B174" s="281"/>
      <c r="C174" s="256" t="s">
        <v>422</v>
      </c>
      <c r="D174" s="256"/>
      <c r="E174" s="256"/>
      <c r="F174" s="279" t="s">
        <v>409</v>
      </c>
      <c r="G174" s="256"/>
      <c r="H174" s="256" t="s">
        <v>470</v>
      </c>
      <c r="I174" s="256" t="s">
        <v>405</v>
      </c>
      <c r="J174" s="256">
        <v>50</v>
      </c>
      <c r="K174" s="304"/>
    </row>
    <row r="175" s="1" customFormat="1" ht="15" customHeight="1">
      <c r="B175" s="281"/>
      <c r="C175" s="256" t="s">
        <v>430</v>
      </c>
      <c r="D175" s="256"/>
      <c r="E175" s="256"/>
      <c r="F175" s="279" t="s">
        <v>409</v>
      </c>
      <c r="G175" s="256"/>
      <c r="H175" s="256" t="s">
        <v>470</v>
      </c>
      <c r="I175" s="256" t="s">
        <v>405</v>
      </c>
      <c r="J175" s="256">
        <v>50</v>
      </c>
      <c r="K175" s="304"/>
    </row>
    <row r="176" s="1" customFormat="1" ht="15" customHeight="1">
      <c r="B176" s="281"/>
      <c r="C176" s="256" t="s">
        <v>428</v>
      </c>
      <c r="D176" s="256"/>
      <c r="E176" s="256"/>
      <c r="F176" s="279" t="s">
        <v>409</v>
      </c>
      <c r="G176" s="256"/>
      <c r="H176" s="256" t="s">
        <v>470</v>
      </c>
      <c r="I176" s="256" t="s">
        <v>405</v>
      </c>
      <c r="J176" s="256">
        <v>50</v>
      </c>
      <c r="K176" s="304"/>
    </row>
    <row r="177" s="1" customFormat="1" ht="15" customHeight="1">
      <c r="B177" s="281"/>
      <c r="C177" s="256" t="s">
        <v>96</v>
      </c>
      <c r="D177" s="256"/>
      <c r="E177" s="256"/>
      <c r="F177" s="279" t="s">
        <v>403</v>
      </c>
      <c r="G177" s="256"/>
      <c r="H177" s="256" t="s">
        <v>471</v>
      </c>
      <c r="I177" s="256" t="s">
        <v>472</v>
      </c>
      <c r="J177" s="256"/>
      <c r="K177" s="304"/>
    </row>
    <row r="178" s="1" customFormat="1" ht="15" customHeight="1">
      <c r="B178" s="281"/>
      <c r="C178" s="256" t="s">
        <v>55</v>
      </c>
      <c r="D178" s="256"/>
      <c r="E178" s="256"/>
      <c r="F178" s="279" t="s">
        <v>403</v>
      </c>
      <c r="G178" s="256"/>
      <c r="H178" s="256" t="s">
        <v>473</v>
      </c>
      <c r="I178" s="256" t="s">
        <v>474</v>
      </c>
      <c r="J178" s="256">
        <v>1</v>
      </c>
      <c r="K178" s="304"/>
    </row>
    <row r="179" s="1" customFormat="1" ht="15" customHeight="1">
      <c r="B179" s="281"/>
      <c r="C179" s="256" t="s">
        <v>51</v>
      </c>
      <c r="D179" s="256"/>
      <c r="E179" s="256"/>
      <c r="F179" s="279" t="s">
        <v>403</v>
      </c>
      <c r="G179" s="256"/>
      <c r="H179" s="256" t="s">
        <v>475</v>
      </c>
      <c r="I179" s="256" t="s">
        <v>405</v>
      </c>
      <c r="J179" s="256">
        <v>20</v>
      </c>
      <c r="K179" s="304"/>
    </row>
    <row r="180" s="1" customFormat="1" ht="15" customHeight="1">
      <c r="B180" s="281"/>
      <c r="C180" s="256" t="s">
        <v>52</v>
      </c>
      <c r="D180" s="256"/>
      <c r="E180" s="256"/>
      <c r="F180" s="279" t="s">
        <v>403</v>
      </c>
      <c r="G180" s="256"/>
      <c r="H180" s="256" t="s">
        <v>476</v>
      </c>
      <c r="I180" s="256" t="s">
        <v>405</v>
      </c>
      <c r="J180" s="256">
        <v>255</v>
      </c>
      <c r="K180" s="304"/>
    </row>
    <row r="181" s="1" customFormat="1" ht="15" customHeight="1">
      <c r="B181" s="281"/>
      <c r="C181" s="256" t="s">
        <v>97</v>
      </c>
      <c r="D181" s="256"/>
      <c r="E181" s="256"/>
      <c r="F181" s="279" t="s">
        <v>403</v>
      </c>
      <c r="G181" s="256"/>
      <c r="H181" s="256" t="s">
        <v>367</v>
      </c>
      <c r="I181" s="256" t="s">
        <v>405</v>
      </c>
      <c r="J181" s="256">
        <v>10</v>
      </c>
      <c r="K181" s="304"/>
    </row>
    <row r="182" s="1" customFormat="1" ht="15" customHeight="1">
      <c r="B182" s="281"/>
      <c r="C182" s="256" t="s">
        <v>98</v>
      </c>
      <c r="D182" s="256"/>
      <c r="E182" s="256"/>
      <c r="F182" s="279" t="s">
        <v>403</v>
      </c>
      <c r="G182" s="256"/>
      <c r="H182" s="256" t="s">
        <v>477</v>
      </c>
      <c r="I182" s="256" t="s">
        <v>438</v>
      </c>
      <c r="J182" s="256"/>
      <c r="K182" s="304"/>
    </row>
    <row r="183" s="1" customFormat="1" ht="15" customHeight="1">
      <c r="B183" s="281"/>
      <c r="C183" s="256" t="s">
        <v>478</v>
      </c>
      <c r="D183" s="256"/>
      <c r="E183" s="256"/>
      <c r="F183" s="279" t="s">
        <v>403</v>
      </c>
      <c r="G183" s="256"/>
      <c r="H183" s="256" t="s">
        <v>479</v>
      </c>
      <c r="I183" s="256" t="s">
        <v>438</v>
      </c>
      <c r="J183" s="256"/>
      <c r="K183" s="304"/>
    </row>
    <row r="184" s="1" customFormat="1" ht="15" customHeight="1">
      <c r="B184" s="281"/>
      <c r="C184" s="256" t="s">
        <v>467</v>
      </c>
      <c r="D184" s="256"/>
      <c r="E184" s="256"/>
      <c r="F184" s="279" t="s">
        <v>403</v>
      </c>
      <c r="G184" s="256"/>
      <c r="H184" s="256" t="s">
        <v>480</v>
      </c>
      <c r="I184" s="256" t="s">
        <v>438</v>
      </c>
      <c r="J184" s="256"/>
      <c r="K184" s="304"/>
    </row>
    <row r="185" s="1" customFormat="1" ht="15" customHeight="1">
      <c r="B185" s="281"/>
      <c r="C185" s="256" t="s">
        <v>100</v>
      </c>
      <c r="D185" s="256"/>
      <c r="E185" s="256"/>
      <c r="F185" s="279" t="s">
        <v>409</v>
      </c>
      <c r="G185" s="256"/>
      <c r="H185" s="256" t="s">
        <v>481</v>
      </c>
      <c r="I185" s="256" t="s">
        <v>405</v>
      </c>
      <c r="J185" s="256">
        <v>50</v>
      </c>
      <c r="K185" s="304"/>
    </row>
    <row r="186" s="1" customFormat="1" ht="15" customHeight="1">
      <c r="B186" s="281"/>
      <c r="C186" s="256" t="s">
        <v>482</v>
      </c>
      <c r="D186" s="256"/>
      <c r="E186" s="256"/>
      <c r="F186" s="279" t="s">
        <v>409</v>
      </c>
      <c r="G186" s="256"/>
      <c r="H186" s="256" t="s">
        <v>483</v>
      </c>
      <c r="I186" s="256" t="s">
        <v>484</v>
      </c>
      <c r="J186" s="256"/>
      <c r="K186" s="304"/>
    </row>
    <row r="187" s="1" customFormat="1" ht="15" customHeight="1">
      <c r="B187" s="281"/>
      <c r="C187" s="256" t="s">
        <v>485</v>
      </c>
      <c r="D187" s="256"/>
      <c r="E187" s="256"/>
      <c r="F187" s="279" t="s">
        <v>409</v>
      </c>
      <c r="G187" s="256"/>
      <c r="H187" s="256" t="s">
        <v>486</v>
      </c>
      <c r="I187" s="256" t="s">
        <v>484</v>
      </c>
      <c r="J187" s="256"/>
      <c r="K187" s="304"/>
    </row>
    <row r="188" s="1" customFormat="1" ht="15" customHeight="1">
      <c r="B188" s="281"/>
      <c r="C188" s="256" t="s">
        <v>487</v>
      </c>
      <c r="D188" s="256"/>
      <c r="E188" s="256"/>
      <c r="F188" s="279" t="s">
        <v>409</v>
      </c>
      <c r="G188" s="256"/>
      <c r="H188" s="256" t="s">
        <v>488</v>
      </c>
      <c r="I188" s="256" t="s">
        <v>484</v>
      </c>
      <c r="J188" s="256"/>
      <c r="K188" s="304"/>
    </row>
    <row r="189" s="1" customFormat="1" ht="15" customHeight="1">
      <c r="B189" s="281"/>
      <c r="C189" s="317" t="s">
        <v>489</v>
      </c>
      <c r="D189" s="256"/>
      <c r="E189" s="256"/>
      <c r="F189" s="279" t="s">
        <v>409</v>
      </c>
      <c r="G189" s="256"/>
      <c r="H189" s="256" t="s">
        <v>490</v>
      </c>
      <c r="I189" s="256" t="s">
        <v>491</v>
      </c>
      <c r="J189" s="318" t="s">
        <v>492</v>
      </c>
      <c r="K189" s="304"/>
    </row>
    <row r="190" s="1" customFormat="1" ht="15" customHeight="1">
      <c r="B190" s="281"/>
      <c r="C190" s="317" t="s">
        <v>40</v>
      </c>
      <c r="D190" s="256"/>
      <c r="E190" s="256"/>
      <c r="F190" s="279" t="s">
        <v>403</v>
      </c>
      <c r="G190" s="256"/>
      <c r="H190" s="253" t="s">
        <v>493</v>
      </c>
      <c r="I190" s="256" t="s">
        <v>494</v>
      </c>
      <c r="J190" s="256"/>
      <c r="K190" s="304"/>
    </row>
    <row r="191" s="1" customFormat="1" ht="15" customHeight="1">
      <c r="B191" s="281"/>
      <c r="C191" s="317" t="s">
        <v>495</v>
      </c>
      <c r="D191" s="256"/>
      <c r="E191" s="256"/>
      <c r="F191" s="279" t="s">
        <v>403</v>
      </c>
      <c r="G191" s="256"/>
      <c r="H191" s="256" t="s">
        <v>496</v>
      </c>
      <c r="I191" s="256" t="s">
        <v>438</v>
      </c>
      <c r="J191" s="256"/>
      <c r="K191" s="304"/>
    </row>
    <row r="192" s="1" customFormat="1" ht="15" customHeight="1">
      <c r="B192" s="281"/>
      <c r="C192" s="317" t="s">
        <v>497</v>
      </c>
      <c r="D192" s="256"/>
      <c r="E192" s="256"/>
      <c r="F192" s="279" t="s">
        <v>403</v>
      </c>
      <c r="G192" s="256"/>
      <c r="H192" s="256" t="s">
        <v>498</v>
      </c>
      <c r="I192" s="256" t="s">
        <v>438</v>
      </c>
      <c r="J192" s="256"/>
      <c r="K192" s="304"/>
    </row>
    <row r="193" s="1" customFormat="1" ht="15" customHeight="1">
      <c r="B193" s="281"/>
      <c r="C193" s="317" t="s">
        <v>499</v>
      </c>
      <c r="D193" s="256"/>
      <c r="E193" s="256"/>
      <c r="F193" s="279" t="s">
        <v>409</v>
      </c>
      <c r="G193" s="256"/>
      <c r="H193" s="256" t="s">
        <v>500</v>
      </c>
      <c r="I193" s="256" t="s">
        <v>438</v>
      </c>
      <c r="J193" s="256"/>
      <c r="K193" s="304"/>
    </row>
    <row r="194" s="1" customFormat="1" ht="15" customHeight="1">
      <c r="B194" s="310"/>
      <c r="C194" s="319"/>
      <c r="D194" s="290"/>
      <c r="E194" s="290"/>
      <c r="F194" s="290"/>
      <c r="G194" s="290"/>
      <c r="H194" s="290"/>
      <c r="I194" s="290"/>
      <c r="J194" s="290"/>
      <c r="K194" s="311"/>
    </row>
    <row r="195" s="1" customFormat="1" ht="18.75" customHeight="1">
      <c r="B195" s="292"/>
      <c r="C195" s="302"/>
      <c r="D195" s="302"/>
      <c r="E195" s="302"/>
      <c r="F195" s="312"/>
      <c r="G195" s="302"/>
      <c r="H195" s="302"/>
      <c r="I195" s="302"/>
      <c r="J195" s="302"/>
      <c r="K195" s="292"/>
    </row>
    <row r="196" s="1" customFormat="1" ht="18.75" customHeight="1">
      <c r="B196" s="292"/>
      <c r="C196" s="302"/>
      <c r="D196" s="302"/>
      <c r="E196" s="302"/>
      <c r="F196" s="312"/>
      <c r="G196" s="302"/>
      <c r="H196" s="302"/>
      <c r="I196" s="302"/>
      <c r="J196" s="302"/>
      <c r="K196" s="292"/>
    </row>
    <row r="197" s="1" customFormat="1" ht="18.75" customHeight="1">
      <c r="B197" s="264"/>
      <c r="C197" s="264"/>
      <c r="D197" s="264"/>
      <c r="E197" s="264"/>
      <c r="F197" s="264"/>
      <c r="G197" s="264"/>
      <c r="H197" s="264"/>
      <c r="I197" s="264"/>
      <c r="J197" s="264"/>
      <c r="K197" s="264"/>
    </row>
    <row r="198" s="1" customFormat="1" ht="13.5">
      <c r="B198" s="243"/>
      <c r="C198" s="244"/>
      <c r="D198" s="244"/>
      <c r="E198" s="244"/>
      <c r="F198" s="244"/>
      <c r="G198" s="244"/>
      <c r="H198" s="244"/>
      <c r="I198" s="244"/>
      <c r="J198" s="244"/>
      <c r="K198" s="245"/>
    </row>
    <row r="199" s="1" customFormat="1" ht="21">
      <c r="B199" s="246"/>
      <c r="C199" s="247" t="s">
        <v>501</v>
      </c>
      <c r="D199" s="247"/>
      <c r="E199" s="247"/>
      <c r="F199" s="247"/>
      <c r="G199" s="247"/>
      <c r="H199" s="247"/>
      <c r="I199" s="247"/>
      <c r="J199" s="247"/>
      <c r="K199" s="248"/>
    </row>
    <row r="200" s="1" customFormat="1" ht="25.5" customHeight="1">
      <c r="B200" s="246"/>
      <c r="C200" s="320" t="s">
        <v>502</v>
      </c>
      <c r="D200" s="320"/>
      <c r="E200" s="320"/>
      <c r="F200" s="320" t="s">
        <v>503</v>
      </c>
      <c r="G200" s="321"/>
      <c r="H200" s="320" t="s">
        <v>504</v>
      </c>
      <c r="I200" s="320"/>
      <c r="J200" s="320"/>
      <c r="K200" s="248"/>
    </row>
    <row r="201" s="1" customFormat="1" ht="5.25" customHeight="1">
      <c r="B201" s="281"/>
      <c r="C201" s="276"/>
      <c r="D201" s="276"/>
      <c r="E201" s="276"/>
      <c r="F201" s="276"/>
      <c r="G201" s="302"/>
      <c r="H201" s="276"/>
      <c r="I201" s="276"/>
      <c r="J201" s="276"/>
      <c r="K201" s="304"/>
    </row>
    <row r="202" s="1" customFormat="1" ht="15" customHeight="1">
      <c r="B202" s="281"/>
      <c r="C202" s="256" t="s">
        <v>494</v>
      </c>
      <c r="D202" s="256"/>
      <c r="E202" s="256"/>
      <c r="F202" s="279" t="s">
        <v>41</v>
      </c>
      <c r="G202" s="256"/>
      <c r="H202" s="256" t="s">
        <v>505</v>
      </c>
      <c r="I202" s="256"/>
      <c r="J202" s="256"/>
      <c r="K202" s="304"/>
    </row>
    <row r="203" s="1" customFormat="1" ht="15" customHeight="1">
      <c r="B203" s="281"/>
      <c r="C203" s="256"/>
      <c r="D203" s="256"/>
      <c r="E203" s="256"/>
      <c r="F203" s="279" t="s">
        <v>42</v>
      </c>
      <c r="G203" s="256"/>
      <c r="H203" s="256" t="s">
        <v>506</v>
      </c>
      <c r="I203" s="256"/>
      <c r="J203" s="256"/>
      <c r="K203" s="304"/>
    </row>
    <row r="204" s="1" customFormat="1" ht="15" customHeight="1">
      <c r="B204" s="281"/>
      <c r="C204" s="256"/>
      <c r="D204" s="256"/>
      <c r="E204" s="256"/>
      <c r="F204" s="279" t="s">
        <v>45</v>
      </c>
      <c r="G204" s="256"/>
      <c r="H204" s="256" t="s">
        <v>507</v>
      </c>
      <c r="I204" s="256"/>
      <c r="J204" s="256"/>
      <c r="K204" s="304"/>
    </row>
    <row r="205" s="1" customFormat="1" ht="15" customHeight="1">
      <c r="B205" s="281"/>
      <c r="C205" s="256"/>
      <c r="D205" s="256"/>
      <c r="E205" s="256"/>
      <c r="F205" s="279" t="s">
        <v>43</v>
      </c>
      <c r="G205" s="256"/>
      <c r="H205" s="256" t="s">
        <v>508</v>
      </c>
      <c r="I205" s="256"/>
      <c r="J205" s="256"/>
      <c r="K205" s="304"/>
    </row>
    <row r="206" s="1" customFormat="1" ht="15" customHeight="1">
      <c r="B206" s="281"/>
      <c r="C206" s="256"/>
      <c r="D206" s="256"/>
      <c r="E206" s="256"/>
      <c r="F206" s="279" t="s">
        <v>44</v>
      </c>
      <c r="G206" s="256"/>
      <c r="H206" s="256" t="s">
        <v>509</v>
      </c>
      <c r="I206" s="256"/>
      <c r="J206" s="256"/>
      <c r="K206" s="304"/>
    </row>
    <row r="207" s="1" customFormat="1" ht="15" customHeight="1">
      <c r="B207" s="281"/>
      <c r="C207" s="256"/>
      <c r="D207" s="256"/>
      <c r="E207" s="256"/>
      <c r="F207" s="279"/>
      <c r="G207" s="256"/>
      <c r="H207" s="256"/>
      <c r="I207" s="256"/>
      <c r="J207" s="256"/>
      <c r="K207" s="304"/>
    </row>
    <row r="208" s="1" customFormat="1" ht="15" customHeight="1">
      <c r="B208" s="281"/>
      <c r="C208" s="256" t="s">
        <v>450</v>
      </c>
      <c r="D208" s="256"/>
      <c r="E208" s="256"/>
      <c r="F208" s="279" t="s">
        <v>77</v>
      </c>
      <c r="G208" s="256"/>
      <c r="H208" s="256" t="s">
        <v>510</v>
      </c>
      <c r="I208" s="256"/>
      <c r="J208" s="256"/>
      <c r="K208" s="304"/>
    </row>
    <row r="209" s="1" customFormat="1" ht="15" customHeight="1">
      <c r="B209" s="281"/>
      <c r="C209" s="256"/>
      <c r="D209" s="256"/>
      <c r="E209" s="256"/>
      <c r="F209" s="279" t="s">
        <v>345</v>
      </c>
      <c r="G209" s="256"/>
      <c r="H209" s="256" t="s">
        <v>346</v>
      </c>
      <c r="I209" s="256"/>
      <c r="J209" s="256"/>
      <c r="K209" s="304"/>
    </row>
    <row r="210" s="1" customFormat="1" ht="15" customHeight="1">
      <c r="B210" s="281"/>
      <c r="C210" s="256"/>
      <c r="D210" s="256"/>
      <c r="E210" s="256"/>
      <c r="F210" s="279" t="s">
        <v>343</v>
      </c>
      <c r="G210" s="256"/>
      <c r="H210" s="256" t="s">
        <v>511</v>
      </c>
      <c r="I210" s="256"/>
      <c r="J210" s="256"/>
      <c r="K210" s="304"/>
    </row>
    <row r="211" s="1" customFormat="1" ht="15" customHeight="1">
      <c r="B211" s="322"/>
      <c r="C211" s="256"/>
      <c r="D211" s="256"/>
      <c r="E211" s="256"/>
      <c r="F211" s="279" t="s">
        <v>347</v>
      </c>
      <c r="G211" s="317"/>
      <c r="H211" s="308" t="s">
        <v>348</v>
      </c>
      <c r="I211" s="308"/>
      <c r="J211" s="308"/>
      <c r="K211" s="323"/>
    </row>
    <row r="212" s="1" customFormat="1" ht="15" customHeight="1">
      <c r="B212" s="322"/>
      <c r="C212" s="256"/>
      <c r="D212" s="256"/>
      <c r="E212" s="256"/>
      <c r="F212" s="279" t="s">
        <v>349</v>
      </c>
      <c r="G212" s="317"/>
      <c r="H212" s="308" t="s">
        <v>512</v>
      </c>
      <c r="I212" s="308"/>
      <c r="J212" s="308"/>
      <c r="K212" s="323"/>
    </row>
    <row r="213" s="1" customFormat="1" ht="15" customHeight="1">
      <c r="B213" s="322"/>
      <c r="C213" s="256"/>
      <c r="D213" s="256"/>
      <c r="E213" s="256"/>
      <c r="F213" s="279"/>
      <c r="G213" s="317"/>
      <c r="H213" s="308"/>
      <c r="I213" s="308"/>
      <c r="J213" s="308"/>
      <c r="K213" s="323"/>
    </row>
    <row r="214" s="1" customFormat="1" ht="15" customHeight="1">
      <c r="B214" s="322"/>
      <c r="C214" s="256" t="s">
        <v>474</v>
      </c>
      <c r="D214" s="256"/>
      <c r="E214" s="256"/>
      <c r="F214" s="279">
        <v>1</v>
      </c>
      <c r="G214" s="317"/>
      <c r="H214" s="308" t="s">
        <v>513</v>
      </c>
      <c r="I214" s="308"/>
      <c r="J214" s="308"/>
      <c r="K214" s="323"/>
    </row>
    <row r="215" s="1" customFormat="1" ht="15" customHeight="1">
      <c r="B215" s="322"/>
      <c r="C215" s="256"/>
      <c r="D215" s="256"/>
      <c r="E215" s="256"/>
      <c r="F215" s="279">
        <v>2</v>
      </c>
      <c r="G215" s="317"/>
      <c r="H215" s="308" t="s">
        <v>514</v>
      </c>
      <c r="I215" s="308"/>
      <c r="J215" s="308"/>
      <c r="K215" s="323"/>
    </row>
    <row r="216" s="1" customFormat="1" ht="15" customHeight="1">
      <c r="B216" s="322"/>
      <c r="C216" s="256"/>
      <c r="D216" s="256"/>
      <c r="E216" s="256"/>
      <c r="F216" s="279">
        <v>3</v>
      </c>
      <c r="G216" s="317"/>
      <c r="H216" s="308" t="s">
        <v>515</v>
      </c>
      <c r="I216" s="308"/>
      <c r="J216" s="308"/>
      <c r="K216" s="323"/>
    </row>
    <row r="217" s="1" customFormat="1" ht="15" customHeight="1">
      <c r="B217" s="322"/>
      <c r="C217" s="256"/>
      <c r="D217" s="256"/>
      <c r="E217" s="256"/>
      <c r="F217" s="279">
        <v>4</v>
      </c>
      <c r="G217" s="317"/>
      <c r="H217" s="308" t="s">
        <v>516</v>
      </c>
      <c r="I217" s="308"/>
      <c r="J217" s="308"/>
      <c r="K217" s="323"/>
    </row>
    <row r="218" s="1" customFormat="1" ht="12.75" customHeight="1">
      <c r="B218" s="324"/>
      <c r="C218" s="325"/>
      <c r="D218" s="325"/>
      <c r="E218" s="325"/>
      <c r="F218" s="325"/>
      <c r="G218" s="325"/>
      <c r="H218" s="325"/>
      <c r="I218" s="325"/>
      <c r="J218" s="325"/>
      <c r="K218" s="32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IVAN-I7\Ivan</dc:creator>
  <cp:lastModifiedBy>IVAN-I7\Ivan</cp:lastModifiedBy>
  <dcterms:created xsi:type="dcterms:W3CDTF">2021-07-02T08:43:25Z</dcterms:created>
  <dcterms:modified xsi:type="dcterms:W3CDTF">2021-07-02T08:43:28Z</dcterms:modified>
</cp:coreProperties>
</file>