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01 - Oplocení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'SO01 - Oplocení'!$C$90:$K$182</definedName>
    <definedName name="_xlnm.Print_Area" localSheetId="1">'SO01 - Oplocení'!$C$4:$J$39,'SO01 - Oplocení'!$C$45:$J$72,'SO01 - Oplocení'!$C$78:$K$182</definedName>
    <definedName name="_xlnm.Print_Titles" localSheetId="1">'SO01 - Oplocení'!$90:$90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182"/>
  <c r="BH182"/>
  <c r="BG182"/>
  <c r="BF182"/>
  <c r="T182"/>
  <c r="T181"/>
  <c r="R182"/>
  <c r="R181"/>
  <c r="P182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69"/>
  <c r="BH169"/>
  <c r="BG169"/>
  <c r="BF169"/>
  <c r="T169"/>
  <c r="T168"/>
  <c r="R169"/>
  <c r="R168"/>
  <c r="P169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F87"/>
  <c r="F85"/>
  <c r="E83"/>
  <c r="F54"/>
  <c r="F52"/>
  <c r="E50"/>
  <c r="J24"/>
  <c r="E24"/>
  <c r="J55"/>
  <c r="J23"/>
  <c r="J21"/>
  <c r="E21"/>
  <c r="J54"/>
  <c r="J20"/>
  <c r="J18"/>
  <c r="E18"/>
  <c r="F88"/>
  <c r="J17"/>
  <c r="J12"/>
  <c r="J85"/>
  <c r="E7"/>
  <c r="E48"/>
  <c i="1" r="L50"/>
  <c r="AM50"/>
  <c r="AM49"/>
  <c r="L49"/>
  <c r="AM47"/>
  <c r="L47"/>
  <c r="L45"/>
  <c r="L44"/>
  <c i="2" r="J141"/>
  <c r="J142"/>
  <c r="J176"/>
  <c r="J159"/>
  <c r="J169"/>
  <c r="BK118"/>
  <c r="BK174"/>
  <c r="BK141"/>
  <c r="J179"/>
  <c r="J119"/>
  <c r="J115"/>
  <c r="BK98"/>
  <c r="BK143"/>
  <c r="J149"/>
  <c r="J145"/>
  <c r="J147"/>
  <c r="BK167"/>
  <c r="J162"/>
  <c r="BK136"/>
  <c r="J174"/>
  <c r="J118"/>
  <c r="BK116"/>
  <c r="BK147"/>
  <c r="BK154"/>
  <c r="J164"/>
  <c r="J143"/>
  <c r="J105"/>
  <c r="BK173"/>
  <c r="J96"/>
  <c r="BK107"/>
  <c r="BK140"/>
  <c r="J151"/>
  <c r="J154"/>
  <c r="BK162"/>
  <c r="BK112"/>
  <c r="BK100"/>
  <c r="BK180"/>
  <c r="J94"/>
  <c r="J100"/>
  <c r="J140"/>
  <c r="BK151"/>
  <c r="J182"/>
  <c r="BK135"/>
  <c r="BK159"/>
  <c r="J98"/>
  <c r="BK133"/>
  <c r="J114"/>
  <c r="J167"/>
  <c r="BK105"/>
  <c r="BK96"/>
  <c r="J116"/>
  <c r="BK179"/>
  <c r="BK164"/>
  <c r="BK94"/>
  <c r="J165"/>
  <c r="BK175"/>
  <c r="J180"/>
  <c r="BK115"/>
  <c r="J132"/>
  <c r="BK176"/>
  <c r="J144"/>
  <c r="J109"/>
  <c r="BK149"/>
  <c r="J160"/>
  <c r="BK146"/>
  <c r="J136"/>
  <c r="BK132"/>
  <c r="BK145"/>
  <c r="BK113"/>
  <c r="J112"/>
  <c r="BK160"/>
  <c r="J135"/>
  <c i="1" r="AS54"/>
  <c i="2" r="BK109"/>
  <c r="J107"/>
  <c r="J146"/>
  <c r="BK169"/>
  <c r="BK165"/>
  <c r="BK182"/>
  <c r="J172"/>
  <c r="J113"/>
  <c r="BK119"/>
  <c r="BK114"/>
  <c r="BK144"/>
  <c r="BK172"/>
  <c r="J175"/>
  <c r="J133"/>
  <c r="J173"/>
  <c r="BK142"/>
  <c l="1" r="T93"/>
  <c r="P93"/>
  <c r="R153"/>
  <c r="T111"/>
  <c r="T153"/>
  <c r="BK111"/>
  <c r="J111"/>
  <c r="J62"/>
  <c r="R148"/>
  <c r="T163"/>
  <c r="P111"/>
  <c r="BK153"/>
  <c r="J153"/>
  <c r="J64"/>
  <c r="R163"/>
  <c r="R171"/>
  <c r="R170"/>
  <c r="R93"/>
  <c r="P148"/>
  <c r="P153"/>
  <c r="BK178"/>
  <c r="J178"/>
  <c r="J70"/>
  <c r="BK93"/>
  <c r="J93"/>
  <c r="J61"/>
  <c r="BK148"/>
  <c r="J148"/>
  <c r="J63"/>
  <c r="BK163"/>
  <c r="J163"/>
  <c r="J65"/>
  <c r="P171"/>
  <c r="P170"/>
  <c r="R178"/>
  <c r="R177"/>
  <c r="R111"/>
  <c r="T148"/>
  <c r="P163"/>
  <c r="BK171"/>
  <c r="J171"/>
  <c r="J68"/>
  <c r="T171"/>
  <c r="T170"/>
  <c r="P178"/>
  <c r="P177"/>
  <c r="T178"/>
  <c r="T177"/>
  <c r="F55"/>
  <c r="J87"/>
  <c r="BE133"/>
  <c r="BE135"/>
  <c r="BE136"/>
  <c r="BE107"/>
  <c r="BE114"/>
  <c r="BE160"/>
  <c r="BE105"/>
  <c r="BE142"/>
  <c r="BE162"/>
  <c r="BE176"/>
  <c r="BE116"/>
  <c r="BE132"/>
  <c r="BE174"/>
  <c r="BE182"/>
  <c r="BE140"/>
  <c r="BE146"/>
  <c r="BE173"/>
  <c r="BE175"/>
  <c r="E81"/>
  <c r="BE109"/>
  <c r="BE113"/>
  <c r="J52"/>
  <c r="BE141"/>
  <c r="BE145"/>
  <c r="BE147"/>
  <c r="BE172"/>
  <c r="BE115"/>
  <c r="BE119"/>
  <c r="BE164"/>
  <c r="BE165"/>
  <c r="BE144"/>
  <c r="BE149"/>
  <c r="BE180"/>
  <c r="BE143"/>
  <c r="BE167"/>
  <c r="BE179"/>
  <c r="BE96"/>
  <c r="BE159"/>
  <c r="BE169"/>
  <c r="J88"/>
  <c r="BE94"/>
  <c r="BE112"/>
  <c r="BE154"/>
  <c r="BE98"/>
  <c r="BE100"/>
  <c r="BE151"/>
  <c r="BK168"/>
  <c r="J168"/>
  <c r="J66"/>
  <c r="BE118"/>
  <c r="BK181"/>
  <c r="J181"/>
  <c r="J71"/>
  <c r="F35"/>
  <c i="1" r="BB55"/>
  <c r="BB54"/>
  <c r="W31"/>
  <c i="2" r="F34"/>
  <c i="1" r="BA55"/>
  <c r="BA54"/>
  <c r="W30"/>
  <c i="2" r="F37"/>
  <c i="1" r="BD55"/>
  <c r="BD54"/>
  <c r="W33"/>
  <c i="2" r="F36"/>
  <c i="1" r="BC55"/>
  <c r="BC54"/>
  <c r="AY54"/>
  <c i="2" r="J34"/>
  <c i="1" r="AW55"/>
  <c i="2" l="1" r="R92"/>
  <c r="R91"/>
  <c r="P92"/>
  <c r="P91"/>
  <c i="1" r="AU55"/>
  <c i="2" r="T92"/>
  <c r="T91"/>
  <c r="BK92"/>
  <c r="BK170"/>
  <c r="J170"/>
  <c r="J67"/>
  <c r="BK177"/>
  <c r="J177"/>
  <c r="J69"/>
  <c i="1" r="W32"/>
  <c i="2" r="F33"/>
  <c i="1" r="AZ55"/>
  <c r="AZ54"/>
  <c r="AV54"/>
  <c r="AK29"/>
  <c r="AW54"/>
  <c r="AK30"/>
  <c r="AX54"/>
  <c r="AU54"/>
  <c i="2" r="J33"/>
  <c i="1" r="AV55"/>
  <c r="AT55"/>
  <c i="2" l="1" r="BK91"/>
  <c r="J91"/>
  <c r="J92"/>
  <c r="J60"/>
  <c r="J30"/>
  <c i="1" r="AG55"/>
  <c r="AG54"/>
  <c r="AT54"/>
  <c r="W29"/>
  <c l="1" r="AN55"/>
  <c i="2" r="J39"/>
  <c r="J59"/>
  <c i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<sst xmlns="http://schemas.openxmlformats.org/spreadsheetml/2006/main">
  <si>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</si>
  <si>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</si>
  <si>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</si>
  <si>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</si>
  <si>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</si>
  <si>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{1bb8bfc9-b6e2-42db-8b7c-8699adeaf8e6}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</si>
  <si>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</si>
  <si>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</si>
  <si>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</si>
  <si>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</si>
  <si>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</si>
  <si>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</si>
  <si>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</si>
  <si>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</si>
  <si>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CV01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</si>
  <si>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</si>
  <si>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</si>
  <si>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Oplocení hřiště ZŠ Kadaňská</t>
  </si>
  <si>
    <t>KSO:</t>
  </si>
  <si>
    <t/>
  </si>
  <si>
    <t>CC-CZ:</t>
  </si>
  <si>
    <t>Místo:</t>
  </si>
  <si>
    <t xml:space="preserve"> </t>
  </si>
  <si>
    <t>Datum:</t>
  </si>
  <si>
    <t>15. 5. 2020</t>
  </si>
  <si>
    <t>Zadavatel:</t>
  </si>
  <si>
    <t>IČ:</t>
  </si>
  <si>
    <t>Město Chomutov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</si>
  <si>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</si>
  <si>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</si>
  <si>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</si>
  <si>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</si>
  <si>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</si>
  <si>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</si>
  <si>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</si>
  <si>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</si>
  <si>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</si>
  <si>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</si>
  <si>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</si>
  <si>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</si>
  <si>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</si>
  <si>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</si>
  <si>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</si>
  <si>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</si>
  <si>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</si>
  <si>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</si>
  <si>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</si>
  <si>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</si>
  <si>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</si>
  <si>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</si>
  <si>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</si>
  <si>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</si>
  <si>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</si>
  <si>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</si>
  <si>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</si>
  <si>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</si>
  <si>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</si>
  <si>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</si>
  <si>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</si>
  <si>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</si>
  <si>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</si>
  <si>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</si>
  <si>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</si>
  <si>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</si>
  <si>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</si>
  <si>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</si>
  <si>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</si>
  <si>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</si>
  <si>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</si>
  <si>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</si>
  <si>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</si>
  <si>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</si>
  <si>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</si>
  <si>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</si>
  <si>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</si>
  <si>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SO01</t>
  </si>
  <si>
    <t>Oplocení</t>
  </si>
  <si>
    <t>STA</t>
  </si>
  <si>
    <t>1</t>
  </si>
  <si>
    <t>{46deb46f-3190-48a7-9317-6bfde9887cd3}</t>
  </si>
  <si>
    <t>2</t>
  </si>
  <si>
    <t>KRYCÍ LIST SOUPISU PRACÍ</t>
  </si>
  <si>
    <t>Objekt:</t>
  </si>
  <si>
    <t>SO01 - Oplocení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</si>
  <si>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</si>
  <si>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</si>
  <si>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</si>
  <si>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</si>
  <si>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</si>
  <si>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</si>
  <si>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</si>
  <si>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</si>
  <si>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</si>
  <si>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</si>
  <si>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</si>
  <si>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</si>
  <si>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</si>
  <si>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</si>
  <si>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</si>
  <si>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</si>
  <si>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</si>
  <si>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</si>
  <si>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</si>
  <si>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</si>
  <si>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</si>
  <si>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</si>
  <si>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</si>
  <si>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</si>
  <si>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</si>
  <si>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</si>
  <si>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</si>
  <si>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</si>
  <si>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</si>
  <si>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</si>
  <si>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</si>
  <si>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</si>
  <si>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</si>
  <si>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</si>
  <si>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111211101</t>
  </si>
  <si>
    <t>Odstranění křovin a stromů s odstraněním kořenů ručně průměru kmene do 100 mm jakékoliv plochy v rovině nebo ve svahu o sklonu do 1:5</t>
  </si>
  <si>
    <t>m2</t>
  </si>
  <si>
    <t>CS ÚRS 2020 01</t>
  </si>
  <si>
    <t>4</t>
  </si>
  <si>
    <t>1794099165</t>
  </si>
  <si>
    <t>VV</t>
  </si>
  <si>
    <t>130/2</t>
  </si>
  <si>
    <t>131111333</t>
  </si>
  <si>
    <t>Vrtání jamek ručním motorovým vrtákem průměru přes 200 do 300 mm</t>
  </si>
  <si>
    <t>m</t>
  </si>
  <si>
    <t>1321949838</t>
  </si>
  <si>
    <t>67*0,8</t>
  </si>
  <si>
    <t>3</t>
  </si>
  <si>
    <t>132254102</t>
  </si>
  <si>
    <t>Hloubení zapažených rýh šířky do 800 mm strojně s urovnáním dna do předepsaného profilu a spádu v hornině třídy těžitelnosti I skupiny 3 přes 20 do 50 m3</t>
  </si>
  <si>
    <t>m3</t>
  </si>
  <si>
    <t>1962945347</t>
  </si>
  <si>
    <t>70*1*0,4</t>
  </si>
  <si>
    <t>174111101</t>
  </si>
  <si>
    <t>Zásyp sypaninou z jakékoliv horniny ručně s uložením výkopku ve vrstvách se zhutněním jam, šachet, rýh nebo kolem objektů v těchto vykopávkách</t>
  </si>
  <si>
    <t>659703708</t>
  </si>
  <si>
    <t>69*0,7*0,3*0,3</t>
  </si>
  <si>
    <t>28-11,2-2,8</t>
  </si>
  <si>
    <t>11</t>
  </si>
  <si>
    <t>Součet</t>
  </si>
  <si>
    <t>5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</si>
  <si>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</si>
  <si>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</si>
  <si>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-1043728167</t>
  </si>
  <si>
    <t>70*0,4*0,4</t>
  </si>
  <si>
    <t>6</t>
  </si>
  <si>
    <t>M</t>
  </si>
  <si>
    <t>58331200</t>
  </si>
  <si>
    <t>štěrkopísek netříděný zásypový</t>
  </si>
  <si>
    <t>t</t>
  </si>
  <si>
    <t>8</t>
  </si>
  <si>
    <t>-818936918</t>
  </si>
  <si>
    <t>11,2*2 'Přepočtené koeficientem množství</t>
  </si>
  <si>
    <t>7</t>
  </si>
  <si>
    <t>451572111</t>
  </si>
  <si>
    <t>Lože pod potrubí, stoky a drobné objekty v otevřeném výkopu z kameniva drobného těženého 0 až 4 mm</t>
  </si>
  <si>
    <t>-1875292170</t>
  </si>
  <si>
    <t>70*0,1*0,4</t>
  </si>
  <si>
    <t>Svislé a kompletní konstrukce</t>
  </si>
  <si>
    <t>338171113</t>
  </si>
  <si>
    <t>Montáž sloupků a vzpěr plotových ocelových trubkových nebo profilovaných výšky do 2,00 m se zabetonováním do 0,08 m3 do připravených jamek</t>
  </si>
  <si>
    <t>kus</t>
  </si>
  <si>
    <t>1269857113</t>
  </si>
  <si>
    <t>9</t>
  </si>
  <si>
    <t>M01</t>
  </si>
  <si>
    <t>Sloupek 60x60 mm PVC 280 cm</t>
  </si>
  <si>
    <t>2079575704</t>
  </si>
  <si>
    <t>10</t>
  </si>
  <si>
    <t>338171115</t>
  </si>
  <si>
    <t>Montáž sloupků a vzpěr plotových ocelových trubkových nebo profilovaných výšky do 2,00 m ukotvením k pevnému podkladu</t>
  </si>
  <si>
    <t>1719741943</t>
  </si>
  <si>
    <t>M02</t>
  </si>
  <si>
    <t>Sloupek 60x60 mm PVC 125 cm</t>
  </si>
  <si>
    <t>1989621229</t>
  </si>
  <si>
    <t>12</t>
  </si>
  <si>
    <t>348171143</t>
  </si>
  <si>
    <t>Montáž oplocení z dílců kovových panelových svařovaných, na ocelové profilované sloupky, výšky přes 1,0 do 1,5 m</t>
  </si>
  <si>
    <t>641073243</t>
  </si>
  <si>
    <t>10*2,5</t>
  </si>
  <si>
    <t>13</t>
  </si>
  <si>
    <t>M03</t>
  </si>
  <si>
    <t>Plotový panel 3D PVC - výška 123 cm, průměr drátu 5 mm - délka 2,5m</t>
  </si>
  <si>
    <t>1762235448</t>
  </si>
  <si>
    <t>14</t>
  </si>
  <si>
    <t>348171146</t>
  </si>
  <si>
    <t>Montáž oplocení z dílců kovových panelových svařovaných, na ocelové profilované sloupky, výšky přes 1,5 do 2,0 m</t>
  </si>
  <si>
    <t>-10124642</t>
  </si>
  <si>
    <t>57*2,5</t>
  </si>
  <si>
    <t>0,6</t>
  </si>
  <si>
    <t>1,6</t>
  </si>
  <si>
    <t>1,2</t>
  </si>
  <si>
    <t>2,1</t>
  </si>
  <si>
    <t>1,5</t>
  </si>
  <si>
    <t>-10*2,5</t>
  </si>
  <si>
    <t>7,5</t>
  </si>
  <si>
    <t>M04</t>
  </si>
  <si>
    <t>Plotový panel 3D SUPER PVC - výška 203 cm, průměr drátu 5 mm - délka 2,5m</t>
  </si>
  <si>
    <t>-682449310</t>
  </si>
  <si>
    <t>16</t>
  </si>
  <si>
    <t>M05</t>
  </si>
  <si>
    <t>Příchytka plotových dílců na sloupek 60x60</t>
  </si>
  <si>
    <t>993511402</t>
  </si>
  <si>
    <t>78*4</t>
  </si>
  <si>
    <t>17</t>
  </si>
  <si>
    <t>R4156</t>
  </si>
  <si>
    <t>Úprava plotových panelů na potřebnou délku</t>
  </si>
  <si>
    <t>1655241251</t>
  </si>
  <si>
    <t>18</t>
  </si>
  <si>
    <t>R46516</t>
  </si>
  <si>
    <t>M+D Betonový základ pro bránu, včetně výkopu</t>
  </si>
  <si>
    <t>2122684774</t>
  </si>
  <si>
    <t>2*0,6*0,6*1*2</t>
  </si>
  <si>
    <t>2*0,5*0,5*0,8*2</t>
  </si>
  <si>
    <t>19</t>
  </si>
  <si>
    <t>348172111</t>
  </si>
  <si>
    <t>Montáž vjezdových bran samonosných otvíravých jednokřídlových plochy do 2 m2</t>
  </si>
  <si>
    <t>-534188051</t>
  </si>
  <si>
    <t>20</t>
  </si>
  <si>
    <t>M06</t>
  </si>
  <si>
    <t>Branka výplň svařovaný panel 3D, výška 205x100 cm FAB zelená, včetně kování a sloupků 80x80mm, kování klika-klika a cylindrická vložka pro zamykání</t>
  </si>
  <si>
    <t>-1180637080</t>
  </si>
  <si>
    <t>348172213</t>
  </si>
  <si>
    <t>Montáž vjezdových bran samonosných otvíravých dvoukřídlových plochy přes 3 do 5 m2</t>
  </si>
  <si>
    <t>-1032905566</t>
  </si>
  <si>
    <t>22</t>
  </si>
  <si>
    <t>M07</t>
  </si>
  <si>
    <t>Brána výplň svařovaný panel 3D, výška 205x400 cm FAB zelená, včetně kování a sloupků 100x100mm, včetně příslušenství (signalizační majáček, infrazávory, sdělovací kabel, ovládání pomocí mobilního telefonu)</t>
  </si>
  <si>
    <t>1626873949</t>
  </si>
  <si>
    <t>23</t>
  </si>
  <si>
    <t>348172214</t>
  </si>
  <si>
    <t>Montáž vjezdových bran samonosných otvíravých dvoukřídlových plochy přes 5 do 10 m2</t>
  </si>
  <si>
    <t>-901040165</t>
  </si>
  <si>
    <t>24</t>
  </si>
  <si>
    <t>M08</t>
  </si>
  <si>
    <t>Brána výplň svařovaný panel 3D, výška 205x200 cm FAB zelená, včetně kování a sloupků 80x80mm, kování klika-klika a cylindrická vložka pro zamykání</t>
  </si>
  <si>
    <t>389433064</t>
  </si>
  <si>
    <t>25</t>
  </si>
  <si>
    <t>348172911</t>
  </si>
  <si>
    <t>Montáž vjezdových bran doplňků pohonu pro bránu</t>
  </si>
  <si>
    <t>1756647337</t>
  </si>
  <si>
    <t>26</t>
  </si>
  <si>
    <t>M056132</t>
  </si>
  <si>
    <t>Elektromechanický pohon pro dvoukřídlé brány na dálkové ovládání - Kompletní provedení</t>
  </si>
  <si>
    <t>496422175</t>
  </si>
  <si>
    <t>Úpravy povrchů, podlahy a osazování výplní</t>
  </si>
  <si>
    <t>27</t>
  </si>
  <si>
    <t>622135002</t>
  </si>
  <si>
    <t>Vyrovnání nerovností podkladu vnějších omítaných ploch maltou, tloušťky do 10 mm cementovou stěn</t>
  </si>
  <si>
    <t>-589077939</t>
  </si>
  <si>
    <t>25,6*(0,7+0,7+0,2)</t>
  </si>
  <si>
    <t>28</t>
  </si>
  <si>
    <t>629995101</t>
  </si>
  <si>
    <t>Očištění vnějších ploch tlakovou vodou omytím</t>
  </si>
  <si>
    <t>1828803791</t>
  </si>
  <si>
    <t>25,6*0,75*2</t>
  </si>
  <si>
    <t>Ostatní konstrukce a práce, bourání</t>
  </si>
  <si>
    <t>29</t>
  </si>
  <si>
    <t>962033111</t>
  </si>
  <si>
    <t>Bourání zdiva nadzákladového z tvárnic ztraceného bednění včetně výplně z betonu a výztuže objemu do 1 m3</t>
  </si>
  <si>
    <t>-576434252</t>
  </si>
  <si>
    <t>Stříška zídky</t>
  </si>
  <si>
    <t>25,6*0,2*0,1</t>
  </si>
  <si>
    <t>0,2*0,2*0,75</t>
  </si>
  <si>
    <t>30</t>
  </si>
  <si>
    <t>966071711</t>
  </si>
  <si>
    <t>Bourání plotových sloupků a vzpěr ocelových trubkových nebo profilovaných výšky do 2,50 m zabetonovaných</t>
  </si>
  <si>
    <t>-2106328153</t>
  </si>
  <si>
    <t>31</t>
  </si>
  <si>
    <t>966072811</t>
  </si>
  <si>
    <t>Rozebrání oplocení z dílců rámových na ocelové sloupky, výšky přes 1 do 2 m</t>
  </si>
  <si>
    <t>-2115572065</t>
  </si>
  <si>
    <t>130</t>
  </si>
  <si>
    <t>32</t>
  </si>
  <si>
    <t>966073812</t>
  </si>
  <si>
    <t>Rozebrání vrat a vrátek k oplocení plochy jednotlivě přes 6 do 10 m2</t>
  </si>
  <si>
    <t>-1649792916</t>
  </si>
  <si>
    <t>997</t>
  </si>
  <si>
    <t>Přesun sutě</t>
  </si>
  <si>
    <t>33</t>
  </si>
  <si>
    <t>997013501</t>
  </si>
  <si>
    <t>Odvoz suti a vybouraných hmot na skládku nebo meziskládku se složením, na vzdálenost do 1 km</t>
  </si>
  <si>
    <t>701259380</t>
  </si>
  <si>
    <t>34</t>
  </si>
  <si>
    <t>997013509</t>
  </si>
  <si>
    <t>Odvoz suti a vybouraných hmot na skládku nebo meziskládku se složením, na vzdálenost Příplatek k ceně za každý další i započatý 1 km přes 1 km</t>
  </si>
  <si>
    <t>-200756293</t>
  </si>
  <si>
    <t>9,832*5</t>
  </si>
  <si>
    <t>35</t>
  </si>
  <si>
    <t>997013631</t>
  </si>
  <si>
    <t>Poplatek za uložení stavebního odpadu na skládce (skládkovné) směsného stavebního a demoličního zatříděného do Katalogu odpadů pod kódem 17 09 04</t>
  </si>
  <si>
    <t>-1692388177</t>
  </si>
  <si>
    <t>998</t>
  </si>
  <si>
    <t>Přesun hmot</t>
  </si>
  <si>
    <t>36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</si>
  <si>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</si>
  <si>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</si>
  <si>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1407834472</t>
  </si>
  <si>
    <t>PSV</t>
  </si>
  <si>
    <t>Práce a dodávky PSV</t>
  </si>
  <si>
    <t>741</t>
  </si>
  <si>
    <t>Elektroinstalace - silnoproud</t>
  </si>
  <si>
    <t>37</t>
  </si>
  <si>
    <t>R51632</t>
  </si>
  <si>
    <t>M+D Položení el. přípojkového kabelu, včetně ochranného potrubí</t>
  </si>
  <si>
    <t>-439881516</t>
  </si>
  <si>
    <t>38</t>
  </si>
  <si>
    <t>R8413</t>
  </si>
  <si>
    <t>M+D Připojení pohonu brány a oživení</t>
  </si>
  <si>
    <t>-617060943</t>
  </si>
  <si>
    <t>39</t>
  </si>
  <si>
    <t>R8431</t>
  </si>
  <si>
    <t>M+D Úprava rozvaděče pro připojení pohonu</t>
  </si>
  <si>
    <t>-606577576</t>
  </si>
  <si>
    <t>40</t>
  </si>
  <si>
    <t>K001</t>
  </si>
  <si>
    <t>M+D položení sdělovacího kabelu v chráničce</t>
  </si>
  <si>
    <t>405488795</t>
  </si>
  <si>
    <t>41</t>
  </si>
  <si>
    <t>M002</t>
  </si>
  <si>
    <t xml:space="preserve">Chránička NN </t>
  </si>
  <si>
    <t>10691129</t>
  </si>
  <si>
    <t>VRN</t>
  </si>
  <si>
    <t>Vedlejší rozpočtové náklady</t>
  </si>
  <si>
    <t>VRN1</t>
  </si>
  <si>
    <t>Průzkumné, geodetické a projektové práce</t>
  </si>
  <si>
    <t>42</t>
  </si>
  <si>
    <t>012002000</t>
  </si>
  <si>
    <t>Vytyčení, zameření stavby</t>
  </si>
  <si>
    <t>kpl</t>
  </si>
  <si>
    <t>1024</t>
  </si>
  <si>
    <t>-1011764666</t>
  </si>
  <si>
    <t>43</t>
  </si>
  <si>
    <t>013254000</t>
  </si>
  <si>
    <t>Průzkumné, geodetické a projektové práce projektové práce dokumentace stavby (výkresová a textová) - výrobní dokumentace k bráně</t>
  </si>
  <si>
    <t>-314718959</t>
  </si>
  <si>
    <t>VRN3</t>
  </si>
  <si>
    <t>Zařízení staveniště</t>
  </si>
  <si>
    <t>44</t>
  </si>
  <si>
    <t>030001000.1</t>
  </si>
  <si>
    <t>1500639607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</si>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</sst>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5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35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49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CV01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Oplocení hřiště ZŠ Kadaňská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15. 5. 2020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Chomutov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50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33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51</v>
      </c>
      <c r="D52" s="88"/>
      <c r="E52" s="88"/>
      <c r="F52" s="88"/>
      <c r="G52" s="88"/>
      <c r="H52" s="89"/>
      <c r="I52" s="90" t="s">
        <v>52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53</v>
      </c>
      <c r="AH52" s="88"/>
      <c r="AI52" s="88"/>
      <c r="AJ52" s="88"/>
      <c r="AK52" s="88"/>
      <c r="AL52" s="88"/>
      <c r="AM52" s="88"/>
      <c r="AN52" s="90" t="s">
        <v>54</v>
      </c>
      <c r="AO52" s="88"/>
      <c r="AP52" s="88"/>
      <c r="AQ52" s="92" t="s">
        <v>55</v>
      </c>
      <c r="AR52" s="45"/>
      <c r="AS52" s="93" t="s">
        <v>56</v>
      </c>
      <c r="AT52" s="94" t="s">
        <v>57</v>
      </c>
      <c r="AU52" s="94" t="s">
        <v>58</v>
      </c>
      <c r="AV52" s="94" t="s">
        <v>59</v>
      </c>
      <c r="AW52" s="94" t="s">
        <v>60</v>
      </c>
      <c r="AX52" s="94" t="s">
        <v>61</v>
      </c>
      <c r="AY52" s="94" t="s">
        <v>62</v>
      </c>
      <c r="AZ52" s="94" t="s">
        <v>63</v>
      </c>
      <c r="BA52" s="94" t="s">
        <v>64</v>
      </c>
      <c r="BB52" s="94" t="s">
        <v>65</v>
      </c>
      <c r="BC52" s="94" t="s">
        <v>66</v>
      </c>
      <c r="BD52" s="95" t="s">
        <v>67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68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69</v>
      </c>
      <c r="BT54" s="110" t="s">
        <v>70</v>
      </c>
      <c r="BU54" s="111" t="s">
        <v>71</v>
      </c>
      <c r="BV54" s="110" t="s">
        <v>72</v>
      </c>
      <c r="BW54" s="110" t="s">
        <v>5</v>
      </c>
      <c r="BX54" s="110" t="s">
        <v>73</v>
      </c>
      <c r="CL54" s="110" t="s">
        <v>19</v>
      </c>
    </row>
    <row r="55" s="7" customFormat="1" ht="16.5" customHeight="1">
      <c r="A55" s="112" t="s">
        <v>74</v>
      </c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'SO01 - Oplocení'!J30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77</v>
      </c>
      <c r="AR55" s="119"/>
      <c r="AS55" s="120">
        <v>0</v>
      </c>
      <c r="AT55" s="121">
        <f>ROUND(SUM(AV55:AW55),2)</f>
        <v>0</v>
      </c>
      <c r="AU55" s="122">
        <f>'SO01 - Oplocení'!P91</f>
        <v>0</v>
      </c>
      <c r="AV55" s="121">
        <f>'SO01 - Oplocení'!J33</f>
        <v>0</v>
      </c>
      <c r="AW55" s="121">
        <f>'SO01 - Oplocení'!J34</f>
        <v>0</v>
      </c>
      <c r="AX55" s="121">
        <f>'SO01 - Oplocení'!J35</f>
        <v>0</v>
      </c>
      <c r="AY55" s="121">
        <f>'SO01 - Oplocení'!J36</f>
        <v>0</v>
      </c>
      <c r="AZ55" s="121">
        <f>'SO01 - Oplocení'!F33</f>
        <v>0</v>
      </c>
      <c r="BA55" s="121">
        <f>'SO01 - Oplocení'!F34</f>
        <v>0</v>
      </c>
      <c r="BB55" s="121">
        <f>'SO01 - Oplocení'!F35</f>
        <v>0</v>
      </c>
      <c r="BC55" s="121">
        <f>'SO01 - Oplocení'!F36</f>
        <v>0</v>
      </c>
      <c r="BD55" s="123">
        <f>'SO01 - Oplocení'!F37</f>
        <v>0</v>
      </c>
      <c r="BE55" s="7"/>
      <c r="BT55" s="124" t="s">
        <v>78</v>
      </c>
      <c r="BV55" s="124" t="s">
        <v>72</v>
      </c>
      <c r="BW55" s="124" t="s">
        <v>79</v>
      </c>
      <c r="BX55" s="124" t="s">
        <v>5</v>
      </c>
      <c r="CL55" s="124" t="s">
        <v>19</v>
      </c>
      <c r="CM55" s="124" t="s">
        <v>80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UVKGLR4rJixzp3RhJYZ7MmZGN79UGez9ZU7dec1M/hbLmzCDmRkCmbIyUb4k4WyOnjwK0wuqB5WkYh+IjQ4WXQ==" hashValue="Sm9vguPcbrlwULYQzXI2DZoONUahpoz0au99WqhaqW00M6n2AnYoet7HPPnJ5tacMUQexzR+YcRhW2W98qq1S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01 - Oploc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79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21"/>
      <c r="AT3" s="18" t="s">
        <v>80</v>
      </c>
    </row>
    <row r="4" s="1" customFormat="1" ht="24.96" customHeight="1">
      <c r="B4" s="21"/>
      <c r="D4" s="129" t="s">
        <v>81</v>
      </c>
      <c r="I4" s="125"/>
      <c r="L4" s="21"/>
      <c r="M4" s="130" t="s">
        <v>10</v>
      </c>
      <c r="AT4" s="18" t="s">
        <v>4</v>
      </c>
    </row>
    <row r="5" s="1" customFormat="1" ht="6.96" customHeight="1">
      <c r="B5" s="21"/>
      <c r="I5" s="125"/>
      <c r="L5" s="21"/>
    </row>
    <row r="6" s="1" customFormat="1" ht="12" customHeight="1">
      <c r="B6" s="21"/>
      <c r="D6" s="131" t="s">
        <v>16</v>
      </c>
      <c r="I6" s="125"/>
      <c r="L6" s="21"/>
    </row>
    <row r="7" s="1" customFormat="1" ht="16.5" customHeight="1">
      <c r="B7" s="21"/>
      <c r="E7" s="132" t="str">
        <f>'Rekapitulace stavby'!K6</f>
        <v>Oplocení hřiště ZŠ Kadaňská</v>
      </c>
      <c r="F7" s="131"/>
      <c r="G7" s="131"/>
      <c r="H7" s="131"/>
      <c r="I7" s="125"/>
      <c r="L7" s="21"/>
    </row>
    <row r="8" s="2" customFormat="1" ht="12" customHeight="1">
      <c r="A8" s="39"/>
      <c r="B8" s="45"/>
      <c r="C8" s="39"/>
      <c r="D8" s="131" t="s">
        <v>82</v>
      </c>
      <c r="E8" s="39"/>
      <c r="F8" s="39"/>
      <c r="G8" s="39"/>
      <c r="H8" s="39"/>
      <c r="I8" s="133"/>
      <c r="J8" s="39"/>
      <c r="K8" s="39"/>
      <c r="L8" s="13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5" t="s">
        <v>83</v>
      </c>
      <c r="F9" s="39"/>
      <c r="G9" s="39"/>
      <c r="H9" s="39"/>
      <c r="I9" s="133"/>
      <c r="J9" s="39"/>
      <c r="K9" s="39"/>
      <c r="L9" s="13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3"/>
      <c r="J10" s="39"/>
      <c r="K10" s="39"/>
      <c r="L10" s="13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1" t="s">
        <v>18</v>
      </c>
      <c r="E11" s="39"/>
      <c r="F11" s="136" t="s">
        <v>19</v>
      </c>
      <c r="G11" s="39"/>
      <c r="H11" s="39"/>
      <c r="I11" s="137" t="s">
        <v>20</v>
      </c>
      <c r="J11" s="136" t="s">
        <v>19</v>
      </c>
      <c r="K11" s="39"/>
      <c r="L11" s="13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1" t="s">
        <v>21</v>
      </c>
      <c r="E12" s="39"/>
      <c r="F12" s="136" t="s">
        <v>22</v>
      </c>
      <c r="G12" s="39"/>
      <c r="H12" s="39"/>
      <c r="I12" s="137" t="s">
        <v>23</v>
      </c>
      <c r="J12" s="138" t="str">
        <f>'Rekapitulace stavby'!AN8</f>
        <v>15. 5. 2020</v>
      </c>
      <c r="K12" s="39"/>
      <c r="L12" s="13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3"/>
      <c r="J13" s="39"/>
      <c r="K13" s="39"/>
      <c r="L13" s="13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1" t="s">
        <v>25</v>
      </c>
      <c r="E14" s="39"/>
      <c r="F14" s="39"/>
      <c r="G14" s="39"/>
      <c r="H14" s="39"/>
      <c r="I14" s="137" t="s">
        <v>26</v>
      </c>
      <c r="J14" s="136" t="s">
        <v>19</v>
      </c>
      <c r="K14" s="39"/>
      <c r="L14" s="13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6" t="s">
        <v>27</v>
      </c>
      <c r="F15" s="39"/>
      <c r="G15" s="39"/>
      <c r="H15" s="39"/>
      <c r="I15" s="137" t="s">
        <v>28</v>
      </c>
      <c r="J15" s="136" t="s">
        <v>19</v>
      </c>
      <c r="K15" s="39"/>
      <c r="L15" s="13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3"/>
      <c r="J16" s="39"/>
      <c r="K16" s="39"/>
      <c r="L16" s="13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1" t="s">
        <v>29</v>
      </c>
      <c r="E17" s="39"/>
      <c r="F17" s="39"/>
      <c r="G17" s="39"/>
      <c r="H17" s="39"/>
      <c r="I17" s="137" t="s">
        <v>26</v>
      </c>
      <c r="J17" s="34" t="str">
        <f>'Rekapitulace stavby'!AN13</f>
        <v>Vyplň údaj</v>
      </c>
      <c r="K17" s="39"/>
      <c r="L17" s="13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6"/>
      <c r="G18" s="136"/>
      <c r="H18" s="136"/>
      <c r="I18" s="137" t="s">
        <v>28</v>
      </c>
      <c r="J18" s="34" t="str">
        <f>'Rekapitulace stavby'!AN14</f>
        <v>Vyplň údaj</v>
      </c>
      <c r="K18" s="39"/>
      <c r="L18" s="13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3"/>
      <c r="J19" s="39"/>
      <c r="K19" s="39"/>
      <c r="L19" s="13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1" t="s">
        <v>31</v>
      </c>
      <c r="E20" s="39"/>
      <c r="F20" s="39"/>
      <c r="G20" s="39"/>
      <c r="H20" s="39"/>
      <c r="I20" s="137" t="s">
        <v>26</v>
      </c>
      <c r="J20" s="136" t="str">
        <f>IF('Rekapitulace stavby'!AN16="","",'Rekapitulace stavby'!AN16)</f>
        <v/>
      </c>
      <c r="K20" s="39"/>
      <c r="L20" s="13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6" t="str">
        <f>IF('Rekapitulace stavby'!E17="","",'Rekapitulace stavby'!E17)</f>
        <v xml:space="preserve"> </v>
      </c>
      <c r="F21" s="39"/>
      <c r="G21" s="39"/>
      <c r="H21" s="39"/>
      <c r="I21" s="137" t="s">
        <v>28</v>
      </c>
      <c r="J21" s="136" t="str">
        <f>IF('Rekapitulace stavby'!AN17="","",'Rekapitulace stavby'!AN17)</f>
        <v/>
      </c>
      <c r="K21" s="39"/>
      <c r="L21" s="13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3"/>
      <c r="J22" s="39"/>
      <c r="K22" s="39"/>
      <c r="L22" s="13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1" t="s">
        <v>33</v>
      </c>
      <c r="E23" s="39"/>
      <c r="F23" s="39"/>
      <c r="G23" s="39"/>
      <c r="H23" s="39"/>
      <c r="I23" s="137" t="s">
        <v>26</v>
      </c>
      <c r="J23" s="136" t="str">
        <f>IF('Rekapitulace stavby'!AN19="","",'Rekapitulace stavby'!AN19)</f>
        <v/>
      </c>
      <c r="K23" s="39"/>
      <c r="L23" s="13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6" t="str">
        <f>IF('Rekapitulace stavby'!E20="","",'Rekapitulace stavby'!E20)</f>
        <v xml:space="preserve"> </v>
      </c>
      <c r="F24" s="39"/>
      <c r="G24" s="39"/>
      <c r="H24" s="39"/>
      <c r="I24" s="137" t="s">
        <v>28</v>
      </c>
      <c r="J24" s="136" t="str">
        <f>IF('Rekapitulace stavby'!AN20="","",'Rekapitulace stavby'!AN20)</f>
        <v/>
      </c>
      <c r="K24" s="39"/>
      <c r="L24" s="13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3"/>
      <c r="J25" s="39"/>
      <c r="K25" s="39"/>
      <c r="L25" s="13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1" t="s">
        <v>34</v>
      </c>
      <c r="E26" s="39"/>
      <c r="F26" s="39"/>
      <c r="G26" s="39"/>
      <c r="H26" s="39"/>
      <c r="I26" s="133"/>
      <c r="J26" s="39"/>
      <c r="K26" s="39"/>
      <c r="L26" s="13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42"/>
      <c r="J27" s="139"/>
      <c r="K27" s="139"/>
      <c r="L27" s="143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3"/>
      <c r="J28" s="39"/>
      <c r="K28" s="39"/>
      <c r="L28" s="13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5"/>
      <c r="J29" s="144"/>
      <c r="K29" s="144"/>
      <c r="L29" s="13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36</v>
      </c>
      <c r="E30" s="39"/>
      <c r="F30" s="39"/>
      <c r="G30" s="39"/>
      <c r="H30" s="39"/>
      <c r="I30" s="133"/>
      <c r="J30" s="147">
        <f>ROUND(J91, 2)</f>
        <v>0</v>
      </c>
      <c r="K30" s="39"/>
      <c r="L30" s="13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5"/>
      <c r="J31" s="144"/>
      <c r="K31" s="144"/>
      <c r="L31" s="13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38</v>
      </c>
      <c r="G32" s="39"/>
      <c r="H32" s="39"/>
      <c r="I32" s="149" t="s">
        <v>37</v>
      </c>
      <c r="J32" s="148" t="s">
        <v>39</v>
      </c>
      <c r="K32" s="39"/>
      <c r="L32" s="13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40</v>
      </c>
      <c r="E33" s="131" t="s">
        <v>41</v>
      </c>
      <c r="F33" s="151">
        <f>ROUND((SUM(BE91:BE182)),  2)</f>
        <v>0</v>
      </c>
      <c r="G33" s="39"/>
      <c r="H33" s="39"/>
      <c r="I33" s="152">
        <v>0.20999999999999999</v>
      </c>
      <c r="J33" s="151">
        <f>ROUND(((SUM(BE91:BE182))*I33),  2)</f>
        <v>0</v>
      </c>
      <c r="K33" s="39"/>
      <c r="L33" s="13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1" t="s">
        <v>42</v>
      </c>
      <c r="F34" s="151">
        <f>ROUND((SUM(BF91:BF182)),  2)</f>
        <v>0</v>
      </c>
      <c r="G34" s="39"/>
      <c r="H34" s="39"/>
      <c r="I34" s="152">
        <v>0.14999999999999999</v>
      </c>
      <c r="J34" s="151">
        <f>ROUND(((SUM(BF91:BF182))*I34),  2)</f>
        <v>0</v>
      </c>
      <c r="K34" s="39"/>
      <c r="L34" s="13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1" t="s">
        <v>43</v>
      </c>
      <c r="F35" s="151">
        <f>ROUND((SUM(BG91:BG182)),  2)</f>
        <v>0</v>
      </c>
      <c r="G35" s="39"/>
      <c r="H35" s="39"/>
      <c r="I35" s="152">
        <v>0.20999999999999999</v>
      </c>
      <c r="J35" s="151">
        <f>0</f>
        <v>0</v>
      </c>
      <c r="K35" s="39"/>
      <c r="L35" s="13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1" t="s">
        <v>44</v>
      </c>
      <c r="F36" s="151">
        <f>ROUND((SUM(BH91:BH182)),  2)</f>
        <v>0</v>
      </c>
      <c r="G36" s="39"/>
      <c r="H36" s="39"/>
      <c r="I36" s="152">
        <v>0.14999999999999999</v>
      </c>
      <c r="J36" s="151">
        <f>0</f>
        <v>0</v>
      </c>
      <c r="K36" s="39"/>
      <c r="L36" s="13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1" t="s">
        <v>45</v>
      </c>
      <c r="F37" s="151">
        <f>ROUND((SUM(BI91:BI182)),  2)</f>
        <v>0</v>
      </c>
      <c r="G37" s="39"/>
      <c r="H37" s="39"/>
      <c r="I37" s="152">
        <v>0</v>
      </c>
      <c r="J37" s="151">
        <f>0</f>
        <v>0</v>
      </c>
      <c r="K37" s="39"/>
      <c r="L37" s="13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3"/>
      <c r="J38" s="39"/>
      <c r="K38" s="39"/>
      <c r="L38" s="13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8"/>
      <c r="J39" s="159">
        <f>SUM(J30:J37)</f>
        <v>0</v>
      </c>
      <c r="K39" s="160"/>
      <c r="L39" s="13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1"/>
      <c r="C40" s="162"/>
      <c r="D40" s="162"/>
      <c r="E40" s="162"/>
      <c r="F40" s="162"/>
      <c r="G40" s="162"/>
      <c r="H40" s="162"/>
      <c r="I40" s="163"/>
      <c r="J40" s="162"/>
      <c r="K40" s="162"/>
      <c r="L40" s="13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4"/>
      <c r="C44" s="165"/>
      <c r="D44" s="165"/>
      <c r="E44" s="165"/>
      <c r="F44" s="165"/>
      <c r="G44" s="165"/>
      <c r="H44" s="165"/>
      <c r="I44" s="166"/>
      <c r="J44" s="165"/>
      <c r="K44" s="165"/>
      <c r="L44" s="13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84</v>
      </c>
      <c r="D45" s="41"/>
      <c r="E45" s="41"/>
      <c r="F45" s="41"/>
      <c r="G45" s="41"/>
      <c r="H45" s="41"/>
      <c r="I45" s="133"/>
      <c r="J45" s="41"/>
      <c r="K45" s="41"/>
      <c r="L45" s="134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3"/>
      <c r="J46" s="41"/>
      <c r="K46" s="41"/>
      <c r="L46" s="134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3"/>
      <c r="J47" s="41"/>
      <c r="K47" s="41"/>
      <c r="L47" s="134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7" t="str">
        <f>E7</f>
        <v>Oplocení hřiště ZŠ Kadaňská</v>
      </c>
      <c r="F48" s="33"/>
      <c r="G48" s="33"/>
      <c r="H48" s="33"/>
      <c r="I48" s="133"/>
      <c r="J48" s="41"/>
      <c r="K48" s="41"/>
      <c r="L48" s="134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82</v>
      </c>
      <c r="D49" s="41"/>
      <c r="E49" s="41"/>
      <c r="F49" s="41"/>
      <c r="G49" s="41"/>
      <c r="H49" s="41"/>
      <c r="I49" s="133"/>
      <c r="J49" s="41"/>
      <c r="K49" s="41"/>
      <c r="L49" s="134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SO01 - Oplocení</v>
      </c>
      <c r="F50" s="41"/>
      <c r="G50" s="41"/>
      <c r="H50" s="41"/>
      <c r="I50" s="133"/>
      <c r="J50" s="41"/>
      <c r="K50" s="41"/>
      <c r="L50" s="134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3"/>
      <c r="J51" s="41"/>
      <c r="K51" s="41"/>
      <c r="L51" s="13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137" t="s">
        <v>23</v>
      </c>
      <c r="J52" s="73" t="str">
        <f>IF(J12="","",J12)</f>
        <v>15. 5. 2020</v>
      </c>
      <c r="K52" s="41"/>
      <c r="L52" s="134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3"/>
      <c r="J53" s="41"/>
      <c r="K53" s="41"/>
      <c r="L53" s="134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Chomutov</v>
      </c>
      <c r="G54" s="41"/>
      <c r="H54" s="41"/>
      <c r="I54" s="137" t="s">
        <v>31</v>
      </c>
      <c r="J54" s="37" t="str">
        <f>E21</f>
        <v xml:space="preserve"> </v>
      </c>
      <c r="K54" s="41"/>
      <c r="L54" s="134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37" t="s">
        <v>33</v>
      </c>
      <c r="J55" s="37" t="str">
        <f>E24</f>
        <v xml:space="preserve"> </v>
      </c>
      <c r="K55" s="41"/>
      <c r="L55" s="134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3"/>
      <c r="J56" s="41"/>
      <c r="K56" s="41"/>
      <c r="L56" s="134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8" t="s">
        <v>85</v>
      </c>
      <c r="D57" s="169"/>
      <c r="E57" s="169"/>
      <c r="F57" s="169"/>
      <c r="G57" s="169"/>
      <c r="H57" s="169"/>
      <c r="I57" s="170"/>
      <c r="J57" s="171" t="s">
        <v>86</v>
      </c>
      <c r="K57" s="169"/>
      <c r="L57" s="134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3"/>
      <c r="J58" s="41"/>
      <c r="K58" s="41"/>
      <c r="L58" s="134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2" t="s">
        <v>68</v>
      </c>
      <c r="D59" s="41"/>
      <c r="E59" s="41"/>
      <c r="F59" s="41"/>
      <c r="G59" s="41"/>
      <c r="H59" s="41"/>
      <c r="I59" s="133"/>
      <c r="J59" s="103">
        <f>J91</f>
        <v>0</v>
      </c>
      <c r="K59" s="41"/>
      <c r="L59" s="134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87</v>
      </c>
    </row>
    <row r="60" s="9" customFormat="1" ht="24.96" customHeight="1">
      <c r="A60" s="9"/>
      <c r="B60" s="173"/>
      <c r="C60" s="174"/>
      <c r="D60" s="175" t="s">
        <v>88</v>
      </c>
      <c r="E60" s="176"/>
      <c r="F60" s="176"/>
      <c r="G60" s="176"/>
      <c r="H60" s="176"/>
      <c r="I60" s="177"/>
      <c r="J60" s="178">
        <f>J92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81"/>
      <c r="D61" s="182" t="s">
        <v>89</v>
      </c>
      <c r="E61" s="183"/>
      <c r="F61" s="183"/>
      <c r="G61" s="183"/>
      <c r="H61" s="183"/>
      <c r="I61" s="184"/>
      <c r="J61" s="185">
        <f>J93</f>
        <v>0</v>
      </c>
      <c r="K61" s="181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81"/>
      <c r="D62" s="182" t="s">
        <v>90</v>
      </c>
      <c r="E62" s="183"/>
      <c r="F62" s="183"/>
      <c r="G62" s="183"/>
      <c r="H62" s="183"/>
      <c r="I62" s="184"/>
      <c r="J62" s="185">
        <f>J111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81"/>
      <c r="D63" s="182" t="s">
        <v>91</v>
      </c>
      <c r="E63" s="183"/>
      <c r="F63" s="183"/>
      <c r="G63" s="183"/>
      <c r="H63" s="183"/>
      <c r="I63" s="184"/>
      <c r="J63" s="185">
        <f>J148</f>
        <v>0</v>
      </c>
      <c r="K63" s="181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81"/>
      <c r="D64" s="182" t="s">
        <v>92</v>
      </c>
      <c r="E64" s="183"/>
      <c r="F64" s="183"/>
      <c r="G64" s="183"/>
      <c r="H64" s="183"/>
      <c r="I64" s="184"/>
      <c r="J64" s="185">
        <f>J153</f>
        <v>0</v>
      </c>
      <c r="K64" s="181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81"/>
      <c r="D65" s="182" t="s">
        <v>93</v>
      </c>
      <c r="E65" s="183"/>
      <c r="F65" s="183"/>
      <c r="G65" s="183"/>
      <c r="H65" s="183"/>
      <c r="I65" s="184"/>
      <c r="J65" s="185">
        <f>J163</f>
        <v>0</v>
      </c>
      <c r="K65" s="181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0"/>
      <c r="C66" s="181"/>
      <c r="D66" s="182" t="s">
        <v>94</v>
      </c>
      <c r="E66" s="183"/>
      <c r="F66" s="183"/>
      <c r="G66" s="183"/>
      <c r="H66" s="183"/>
      <c r="I66" s="184"/>
      <c r="J66" s="185">
        <f>J168</f>
        <v>0</v>
      </c>
      <c r="K66" s="181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3"/>
      <c r="C67" s="174"/>
      <c r="D67" s="175" t="s">
        <v>95</v>
      </c>
      <c r="E67" s="176"/>
      <c r="F67" s="176"/>
      <c r="G67" s="176"/>
      <c r="H67" s="176"/>
      <c r="I67" s="177"/>
      <c r="J67" s="178">
        <f>J170</f>
        <v>0</v>
      </c>
      <c r="K67" s="174"/>
      <c r="L67" s="17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10" customFormat="1" ht="19.92" customHeight="1">
      <c r="A68" s="10"/>
      <c r="B68" s="180"/>
      <c r="C68" s="181"/>
      <c r="D68" s="182" t="s">
        <v>96</v>
      </c>
      <c r="E68" s="183"/>
      <c r="F68" s="183"/>
      <c r="G68" s="183"/>
      <c r="H68" s="183"/>
      <c r="I68" s="184"/>
      <c r="J68" s="185">
        <f>J171</f>
        <v>0</v>
      </c>
      <c r="K68" s="181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3"/>
      <c r="C69" s="174"/>
      <c r="D69" s="175" t="s">
        <v>97</v>
      </c>
      <c r="E69" s="176"/>
      <c r="F69" s="176"/>
      <c r="G69" s="176"/>
      <c r="H69" s="176"/>
      <c r="I69" s="177"/>
      <c r="J69" s="178">
        <f>J177</f>
        <v>0</v>
      </c>
      <c r="K69" s="174"/>
      <c r="L69" s="17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0"/>
      <c r="C70" s="181"/>
      <c r="D70" s="182" t="s">
        <v>98</v>
      </c>
      <c r="E70" s="183"/>
      <c r="F70" s="183"/>
      <c r="G70" s="183"/>
      <c r="H70" s="183"/>
      <c r="I70" s="184"/>
      <c r="J70" s="185">
        <f>J178</f>
        <v>0</v>
      </c>
      <c r="K70" s="181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81"/>
      <c r="D71" s="182" t="s">
        <v>99</v>
      </c>
      <c r="E71" s="183"/>
      <c r="F71" s="183"/>
      <c r="G71" s="183"/>
      <c r="H71" s="183"/>
      <c r="I71" s="184"/>
      <c r="J71" s="185">
        <f>J181</f>
        <v>0</v>
      </c>
      <c r="K71" s="181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39"/>
      <c r="B72" s="40"/>
      <c r="C72" s="41"/>
      <c r="D72" s="41"/>
      <c r="E72" s="41"/>
      <c r="F72" s="41"/>
      <c r="G72" s="41"/>
      <c r="H72" s="41"/>
      <c r="I72" s="133"/>
      <c r="J72" s="41"/>
      <c r="K72" s="41"/>
      <c r="L72" s="134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60"/>
      <c r="C73" s="61"/>
      <c r="D73" s="61"/>
      <c r="E73" s="61"/>
      <c r="F73" s="61"/>
      <c r="G73" s="61"/>
      <c r="H73" s="61"/>
      <c r="I73" s="163"/>
      <c r="J73" s="61"/>
      <c r="K73" s="61"/>
      <c r="L73" s="134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7" s="2" customFormat="1" ht="6.96" customHeight="1">
      <c r="A77" s="39"/>
      <c r="B77" s="62"/>
      <c r="C77" s="63"/>
      <c r="D77" s="63"/>
      <c r="E77" s="63"/>
      <c r="F77" s="63"/>
      <c r="G77" s="63"/>
      <c r="H77" s="63"/>
      <c r="I77" s="166"/>
      <c r="J77" s="63"/>
      <c r="K77" s="63"/>
      <c r="L77" s="13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24.96" customHeight="1">
      <c r="A78" s="39"/>
      <c r="B78" s="40"/>
      <c r="C78" s="24" t="s">
        <v>100</v>
      </c>
      <c r="D78" s="41"/>
      <c r="E78" s="41"/>
      <c r="F78" s="41"/>
      <c r="G78" s="41"/>
      <c r="H78" s="41"/>
      <c r="I78" s="133"/>
      <c r="J78" s="41"/>
      <c r="K78" s="41"/>
      <c r="L78" s="134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33"/>
      <c r="J79" s="41"/>
      <c r="K79" s="41"/>
      <c r="L79" s="134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16</v>
      </c>
      <c r="D80" s="41"/>
      <c r="E80" s="41"/>
      <c r="F80" s="41"/>
      <c r="G80" s="41"/>
      <c r="H80" s="41"/>
      <c r="I80" s="133"/>
      <c r="J80" s="41"/>
      <c r="K80" s="41"/>
      <c r="L80" s="13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167" t="str">
        <f>E7</f>
        <v>Oplocení hřiště ZŠ Kadaňská</v>
      </c>
      <c r="F81" s="33"/>
      <c r="G81" s="33"/>
      <c r="H81" s="33"/>
      <c r="I81" s="133"/>
      <c r="J81" s="41"/>
      <c r="K81" s="41"/>
      <c r="L81" s="13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82</v>
      </c>
      <c r="D82" s="41"/>
      <c r="E82" s="41"/>
      <c r="F82" s="41"/>
      <c r="G82" s="41"/>
      <c r="H82" s="41"/>
      <c r="I82" s="133"/>
      <c r="J82" s="41"/>
      <c r="K82" s="41"/>
      <c r="L82" s="13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6.5" customHeight="1">
      <c r="A83" s="39"/>
      <c r="B83" s="40"/>
      <c r="C83" s="41"/>
      <c r="D83" s="41"/>
      <c r="E83" s="70" t="str">
        <f>E9</f>
        <v>SO01 - Oplocení</v>
      </c>
      <c r="F83" s="41"/>
      <c r="G83" s="41"/>
      <c r="H83" s="41"/>
      <c r="I83" s="133"/>
      <c r="J83" s="41"/>
      <c r="K83" s="41"/>
      <c r="L83" s="13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133"/>
      <c r="J84" s="41"/>
      <c r="K84" s="41"/>
      <c r="L84" s="13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21</v>
      </c>
      <c r="D85" s="41"/>
      <c r="E85" s="41"/>
      <c r="F85" s="28" t="str">
        <f>F12</f>
        <v xml:space="preserve"> </v>
      </c>
      <c r="G85" s="41"/>
      <c r="H85" s="41"/>
      <c r="I85" s="137" t="s">
        <v>23</v>
      </c>
      <c r="J85" s="73" t="str">
        <f>IF(J12="","",J12)</f>
        <v>15. 5. 2020</v>
      </c>
      <c r="K85" s="41"/>
      <c r="L85" s="13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33"/>
      <c r="J86" s="41"/>
      <c r="K86" s="41"/>
      <c r="L86" s="13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3" t="s">
        <v>25</v>
      </c>
      <c r="D87" s="41"/>
      <c r="E87" s="41"/>
      <c r="F87" s="28" t="str">
        <f>E15</f>
        <v>Město Chomutov</v>
      </c>
      <c r="G87" s="41"/>
      <c r="H87" s="41"/>
      <c r="I87" s="137" t="s">
        <v>31</v>
      </c>
      <c r="J87" s="37" t="str">
        <f>E21</f>
        <v xml:space="preserve"> </v>
      </c>
      <c r="K87" s="41"/>
      <c r="L87" s="13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29</v>
      </c>
      <c r="D88" s="41"/>
      <c r="E88" s="41"/>
      <c r="F88" s="28" t="str">
        <f>IF(E18="","",E18)</f>
        <v>Vyplň údaj</v>
      </c>
      <c r="G88" s="41"/>
      <c r="H88" s="41"/>
      <c r="I88" s="137" t="s">
        <v>33</v>
      </c>
      <c r="J88" s="37" t="str">
        <f>E24</f>
        <v xml:space="preserve"> </v>
      </c>
      <c r="K88" s="41"/>
      <c r="L88" s="13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0.32" customHeight="1">
      <c r="A89" s="39"/>
      <c r="B89" s="40"/>
      <c r="C89" s="41"/>
      <c r="D89" s="41"/>
      <c r="E89" s="41"/>
      <c r="F89" s="41"/>
      <c r="G89" s="41"/>
      <c r="H89" s="41"/>
      <c r="I89" s="133"/>
      <c r="J89" s="41"/>
      <c r="K89" s="41"/>
      <c r="L89" s="13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11" customFormat="1" ht="29.28" customHeight="1">
      <c r="A90" s="187"/>
      <c r="B90" s="188"/>
      <c r="C90" s="189" t="s">
        <v>101</v>
      </c>
      <c r="D90" s="190" t="s">
        <v>55</v>
      </c>
      <c r="E90" s="190" t="s">
        <v>51</v>
      </c>
      <c r="F90" s="190" t="s">
        <v>52</v>
      </c>
      <c r="G90" s="190" t="s">
        <v>102</v>
      </c>
      <c r="H90" s="190" t="s">
        <v>103</v>
      </c>
      <c r="I90" s="191" t="s">
        <v>104</v>
      </c>
      <c r="J90" s="190" t="s">
        <v>86</v>
      </c>
      <c r="K90" s="192" t="s">
        <v>105</v>
      </c>
      <c r="L90" s="193"/>
      <c r="M90" s="93" t="s">
        <v>19</v>
      </c>
      <c r="N90" s="94" t="s">
        <v>40</v>
      </c>
      <c r="O90" s="94" t="s">
        <v>106</v>
      </c>
      <c r="P90" s="94" t="s">
        <v>107</v>
      </c>
      <c r="Q90" s="94" t="s">
        <v>108</v>
      </c>
      <c r="R90" s="94" t="s">
        <v>109</v>
      </c>
      <c r="S90" s="94" t="s">
        <v>110</v>
      </c>
      <c r="T90" s="95" t="s">
        <v>111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39"/>
      <c r="B91" s="40"/>
      <c r="C91" s="100" t="s">
        <v>112</v>
      </c>
      <c r="D91" s="41"/>
      <c r="E91" s="41"/>
      <c r="F91" s="41"/>
      <c r="G91" s="41"/>
      <c r="H91" s="41"/>
      <c r="I91" s="133"/>
      <c r="J91" s="194">
        <f>BK91</f>
        <v>0</v>
      </c>
      <c r="K91" s="41"/>
      <c r="L91" s="45"/>
      <c r="M91" s="96"/>
      <c r="N91" s="195"/>
      <c r="O91" s="97"/>
      <c r="P91" s="196">
        <f>P92+P170+P177</f>
        <v>0</v>
      </c>
      <c r="Q91" s="97"/>
      <c r="R91" s="196">
        <f>R92+R170+R177</f>
        <v>35.235838000000001</v>
      </c>
      <c r="S91" s="97"/>
      <c r="T91" s="197">
        <f>T92+T170+T177</f>
        <v>6.2415000000000003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69</v>
      </c>
      <c r="AU91" s="18" t="s">
        <v>87</v>
      </c>
      <c r="BK91" s="198">
        <f>BK92+BK170+BK177</f>
        <v>0</v>
      </c>
    </row>
    <row r="92" s="12" customFormat="1" ht="25.92" customHeight="1">
      <c r="A92" s="12"/>
      <c r="B92" s="199"/>
      <c r="C92" s="200"/>
      <c r="D92" s="201" t="s">
        <v>69</v>
      </c>
      <c r="E92" s="202" t="s">
        <v>113</v>
      </c>
      <c r="F92" s="202" t="s">
        <v>114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P93+P111+P148+P153+P163+P168</f>
        <v>0</v>
      </c>
      <c r="Q92" s="207"/>
      <c r="R92" s="208">
        <f>R93+R111+R148+R153+R163+R168</f>
        <v>35.235838000000001</v>
      </c>
      <c r="S92" s="207"/>
      <c r="T92" s="209">
        <f>T93+T111+T148+T153+T163+T168</f>
        <v>6.2415000000000003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78</v>
      </c>
      <c r="AT92" s="211" t="s">
        <v>69</v>
      </c>
      <c r="AU92" s="211" t="s">
        <v>70</v>
      </c>
      <c r="AY92" s="210" t="s">
        <v>115</v>
      </c>
      <c r="BK92" s="212">
        <f>BK93+BK111+BK148+BK153+BK163+BK168</f>
        <v>0</v>
      </c>
    </row>
    <row r="93" s="12" customFormat="1" ht="22.8" customHeight="1">
      <c r="A93" s="12"/>
      <c r="B93" s="199"/>
      <c r="C93" s="200"/>
      <c r="D93" s="201" t="s">
        <v>69</v>
      </c>
      <c r="E93" s="213" t="s">
        <v>78</v>
      </c>
      <c r="F93" s="213" t="s">
        <v>116</v>
      </c>
      <c r="G93" s="200"/>
      <c r="H93" s="200"/>
      <c r="I93" s="203"/>
      <c r="J93" s="214">
        <f>BK93</f>
        <v>0</v>
      </c>
      <c r="K93" s="200"/>
      <c r="L93" s="205"/>
      <c r="M93" s="206"/>
      <c r="N93" s="207"/>
      <c r="O93" s="207"/>
      <c r="P93" s="208">
        <f>SUM(P94:P110)</f>
        <v>0</v>
      </c>
      <c r="Q93" s="207"/>
      <c r="R93" s="208">
        <f>SUM(R94:R110)</f>
        <v>22.399999999999999</v>
      </c>
      <c r="S93" s="207"/>
      <c r="T93" s="209">
        <f>SUM(T94:T110)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78</v>
      </c>
      <c r="AT93" s="211" t="s">
        <v>69</v>
      </c>
      <c r="AU93" s="211" t="s">
        <v>78</v>
      </c>
      <c r="AY93" s="210" t="s">
        <v>115</v>
      </c>
      <c r="BK93" s="212">
        <f>SUM(BK94:BK110)</f>
        <v>0</v>
      </c>
    </row>
    <row r="94" s="2" customFormat="1" ht="21.75" customHeight="1">
      <c r="A94" s="39"/>
      <c r="B94" s="40"/>
      <c r="C94" s="215" t="s">
        <v>78</v>
      </c>
      <c r="D94" s="215" t="s">
        <v>117</v>
      </c>
      <c r="E94" s="216" t="s">
        <v>118</v>
      </c>
      <c r="F94" s="217" t="s">
        <v>119</v>
      </c>
      <c r="G94" s="218" t="s">
        <v>120</v>
      </c>
      <c r="H94" s="219">
        <v>65</v>
      </c>
      <c r="I94" s="220"/>
      <c r="J94" s="221">
        <f>ROUND(I94*H94,2)</f>
        <v>0</v>
      </c>
      <c r="K94" s="217" t="s">
        <v>121</v>
      </c>
      <c r="L94" s="45"/>
      <c r="M94" s="222" t="s">
        <v>19</v>
      </c>
      <c r="N94" s="223" t="s">
        <v>41</v>
      </c>
      <c r="O94" s="85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26" t="s">
        <v>122</v>
      </c>
      <c r="AT94" s="226" t="s">
        <v>117</v>
      </c>
      <c r="AU94" s="226" t="s">
        <v>80</v>
      </c>
      <c r="AY94" s="18" t="s">
        <v>115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8" t="s">
        <v>78</v>
      </c>
      <c r="BK94" s="227">
        <f>ROUND(I94*H94,2)</f>
        <v>0</v>
      </c>
      <c r="BL94" s="18" t="s">
        <v>122</v>
      </c>
      <c r="BM94" s="226" t="s">
        <v>123</v>
      </c>
    </row>
    <row r="95" s="13" customFormat="1">
      <c r="A95" s="13"/>
      <c r="B95" s="228"/>
      <c r="C95" s="229"/>
      <c r="D95" s="230" t="s">
        <v>124</v>
      </c>
      <c r="E95" s="231" t="s">
        <v>19</v>
      </c>
      <c r="F95" s="232" t="s">
        <v>125</v>
      </c>
      <c r="G95" s="229"/>
      <c r="H95" s="233">
        <v>65</v>
      </c>
      <c r="I95" s="234"/>
      <c r="J95" s="229"/>
      <c r="K95" s="229"/>
      <c r="L95" s="235"/>
      <c r="M95" s="236"/>
      <c r="N95" s="237"/>
      <c r="O95" s="237"/>
      <c r="P95" s="237"/>
      <c r="Q95" s="237"/>
      <c r="R95" s="237"/>
      <c r="S95" s="237"/>
      <c r="T95" s="238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9" t="s">
        <v>124</v>
      </c>
      <c r="AU95" s="239" t="s">
        <v>80</v>
      </c>
      <c r="AV95" s="13" t="s">
        <v>80</v>
      </c>
      <c r="AW95" s="13" t="s">
        <v>32</v>
      </c>
      <c r="AX95" s="13" t="s">
        <v>78</v>
      </c>
      <c r="AY95" s="239" t="s">
        <v>115</v>
      </c>
    </row>
    <row r="96" s="2" customFormat="1" ht="16.5" customHeight="1">
      <c r="A96" s="39"/>
      <c r="B96" s="40"/>
      <c r="C96" s="215" t="s">
        <v>80</v>
      </c>
      <c r="D96" s="215" t="s">
        <v>117</v>
      </c>
      <c r="E96" s="216" t="s">
        <v>126</v>
      </c>
      <c r="F96" s="217" t="s">
        <v>127</v>
      </c>
      <c r="G96" s="218" t="s">
        <v>128</v>
      </c>
      <c r="H96" s="219">
        <v>53.600000000000001</v>
      </c>
      <c r="I96" s="220"/>
      <c r="J96" s="221">
        <f>ROUND(I96*H96,2)</f>
        <v>0</v>
      </c>
      <c r="K96" s="217" t="s">
        <v>121</v>
      </c>
      <c r="L96" s="45"/>
      <c r="M96" s="222" t="s">
        <v>19</v>
      </c>
      <c r="N96" s="223" t="s">
        <v>41</v>
      </c>
      <c r="O96" s="85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6" t="s">
        <v>122</v>
      </c>
      <c r="AT96" s="226" t="s">
        <v>117</v>
      </c>
      <c r="AU96" s="226" t="s">
        <v>80</v>
      </c>
      <c r="AY96" s="18" t="s">
        <v>115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8" t="s">
        <v>78</v>
      </c>
      <c r="BK96" s="227">
        <f>ROUND(I96*H96,2)</f>
        <v>0</v>
      </c>
      <c r="BL96" s="18" t="s">
        <v>122</v>
      </c>
      <c r="BM96" s="226" t="s">
        <v>129</v>
      </c>
    </row>
    <row r="97" s="13" customFormat="1">
      <c r="A97" s="13"/>
      <c r="B97" s="228"/>
      <c r="C97" s="229"/>
      <c r="D97" s="230" t="s">
        <v>124</v>
      </c>
      <c r="E97" s="231" t="s">
        <v>19</v>
      </c>
      <c r="F97" s="232" t="s">
        <v>130</v>
      </c>
      <c r="G97" s="229"/>
      <c r="H97" s="233">
        <v>53.600000000000001</v>
      </c>
      <c r="I97" s="234"/>
      <c r="J97" s="229"/>
      <c r="K97" s="229"/>
      <c r="L97" s="235"/>
      <c r="M97" s="236"/>
      <c r="N97" s="237"/>
      <c r="O97" s="237"/>
      <c r="P97" s="237"/>
      <c r="Q97" s="237"/>
      <c r="R97" s="237"/>
      <c r="S97" s="237"/>
      <c r="T97" s="23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9" t="s">
        <v>124</v>
      </c>
      <c r="AU97" s="239" t="s">
        <v>80</v>
      </c>
      <c r="AV97" s="13" t="s">
        <v>80</v>
      </c>
      <c r="AW97" s="13" t="s">
        <v>32</v>
      </c>
      <c r="AX97" s="13" t="s">
        <v>78</v>
      </c>
      <c r="AY97" s="239" t="s">
        <v>115</v>
      </c>
    </row>
    <row r="98" s="2" customFormat="1" ht="21.75" customHeight="1">
      <c r="A98" s="39"/>
      <c r="B98" s="40"/>
      <c r="C98" s="215" t="s">
        <v>131</v>
      </c>
      <c r="D98" s="215" t="s">
        <v>117</v>
      </c>
      <c r="E98" s="216" t="s">
        <v>132</v>
      </c>
      <c r="F98" s="217" t="s">
        <v>133</v>
      </c>
      <c r="G98" s="218" t="s">
        <v>134</v>
      </c>
      <c r="H98" s="219">
        <v>28</v>
      </c>
      <c r="I98" s="220"/>
      <c r="J98" s="221">
        <f>ROUND(I98*H98,2)</f>
        <v>0</v>
      </c>
      <c r="K98" s="217" t="s">
        <v>121</v>
      </c>
      <c r="L98" s="45"/>
      <c r="M98" s="222" t="s">
        <v>19</v>
      </c>
      <c r="N98" s="223" t="s">
        <v>41</v>
      </c>
      <c r="O98" s="85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26" t="s">
        <v>122</v>
      </c>
      <c r="AT98" s="226" t="s">
        <v>117</v>
      </c>
      <c r="AU98" s="226" t="s">
        <v>80</v>
      </c>
      <c r="AY98" s="18" t="s">
        <v>115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8" t="s">
        <v>78</v>
      </c>
      <c r="BK98" s="227">
        <f>ROUND(I98*H98,2)</f>
        <v>0</v>
      </c>
      <c r="BL98" s="18" t="s">
        <v>122</v>
      </c>
      <c r="BM98" s="226" t="s">
        <v>135</v>
      </c>
    </row>
    <row r="99" s="13" customFormat="1">
      <c r="A99" s="13"/>
      <c r="B99" s="228"/>
      <c r="C99" s="229"/>
      <c r="D99" s="230" t="s">
        <v>124</v>
      </c>
      <c r="E99" s="231" t="s">
        <v>19</v>
      </c>
      <c r="F99" s="232" t="s">
        <v>136</v>
      </c>
      <c r="G99" s="229"/>
      <c r="H99" s="233">
        <v>28</v>
      </c>
      <c r="I99" s="234"/>
      <c r="J99" s="229"/>
      <c r="K99" s="229"/>
      <c r="L99" s="235"/>
      <c r="M99" s="236"/>
      <c r="N99" s="237"/>
      <c r="O99" s="237"/>
      <c r="P99" s="237"/>
      <c r="Q99" s="237"/>
      <c r="R99" s="237"/>
      <c r="S99" s="237"/>
      <c r="T99" s="23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9" t="s">
        <v>124</v>
      </c>
      <c r="AU99" s="239" t="s">
        <v>80</v>
      </c>
      <c r="AV99" s="13" t="s">
        <v>80</v>
      </c>
      <c r="AW99" s="13" t="s">
        <v>32</v>
      </c>
      <c r="AX99" s="13" t="s">
        <v>78</v>
      </c>
      <c r="AY99" s="239" t="s">
        <v>115</v>
      </c>
    </row>
    <row r="100" s="2" customFormat="1" ht="21.75" customHeight="1">
      <c r="A100" s="39"/>
      <c r="B100" s="40"/>
      <c r="C100" s="215" t="s">
        <v>122</v>
      </c>
      <c r="D100" s="215" t="s">
        <v>117</v>
      </c>
      <c r="E100" s="216" t="s">
        <v>137</v>
      </c>
      <c r="F100" s="217" t="s">
        <v>138</v>
      </c>
      <c r="G100" s="218" t="s">
        <v>134</v>
      </c>
      <c r="H100" s="219">
        <v>29.347000000000001</v>
      </c>
      <c r="I100" s="220"/>
      <c r="J100" s="221">
        <f>ROUND(I100*H100,2)</f>
        <v>0</v>
      </c>
      <c r="K100" s="217" t="s">
        <v>121</v>
      </c>
      <c r="L100" s="45"/>
      <c r="M100" s="222" t="s">
        <v>19</v>
      </c>
      <c r="N100" s="223" t="s">
        <v>41</v>
      </c>
      <c r="O100" s="85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26" t="s">
        <v>122</v>
      </c>
      <c r="AT100" s="226" t="s">
        <v>117</v>
      </c>
      <c r="AU100" s="226" t="s">
        <v>80</v>
      </c>
      <c r="AY100" s="18" t="s">
        <v>115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8" t="s">
        <v>78</v>
      </c>
      <c r="BK100" s="227">
        <f>ROUND(I100*H100,2)</f>
        <v>0</v>
      </c>
      <c r="BL100" s="18" t="s">
        <v>122</v>
      </c>
      <c r="BM100" s="226" t="s">
        <v>139</v>
      </c>
    </row>
    <row r="101" s="13" customFormat="1">
      <c r="A101" s="13"/>
      <c r="B101" s="228"/>
      <c r="C101" s="229"/>
      <c r="D101" s="230" t="s">
        <v>124</v>
      </c>
      <c r="E101" s="231" t="s">
        <v>19</v>
      </c>
      <c r="F101" s="232" t="s">
        <v>140</v>
      </c>
      <c r="G101" s="229"/>
      <c r="H101" s="233">
        <v>4.3470000000000004</v>
      </c>
      <c r="I101" s="234"/>
      <c r="J101" s="229"/>
      <c r="K101" s="229"/>
      <c r="L101" s="235"/>
      <c r="M101" s="236"/>
      <c r="N101" s="237"/>
      <c r="O101" s="237"/>
      <c r="P101" s="237"/>
      <c r="Q101" s="237"/>
      <c r="R101" s="237"/>
      <c r="S101" s="237"/>
      <c r="T101" s="23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9" t="s">
        <v>124</v>
      </c>
      <c r="AU101" s="239" t="s">
        <v>80</v>
      </c>
      <c r="AV101" s="13" t="s">
        <v>80</v>
      </c>
      <c r="AW101" s="13" t="s">
        <v>32</v>
      </c>
      <c r="AX101" s="13" t="s">
        <v>70</v>
      </c>
      <c r="AY101" s="239" t="s">
        <v>115</v>
      </c>
    </row>
    <row r="102" s="13" customFormat="1">
      <c r="A102" s="13"/>
      <c r="B102" s="228"/>
      <c r="C102" s="229"/>
      <c r="D102" s="230" t="s">
        <v>124</v>
      </c>
      <c r="E102" s="231" t="s">
        <v>19</v>
      </c>
      <c r="F102" s="232" t="s">
        <v>141</v>
      </c>
      <c r="G102" s="229"/>
      <c r="H102" s="233">
        <v>14</v>
      </c>
      <c r="I102" s="234"/>
      <c r="J102" s="229"/>
      <c r="K102" s="229"/>
      <c r="L102" s="235"/>
      <c r="M102" s="236"/>
      <c r="N102" s="237"/>
      <c r="O102" s="237"/>
      <c r="P102" s="237"/>
      <c r="Q102" s="237"/>
      <c r="R102" s="237"/>
      <c r="S102" s="237"/>
      <c r="T102" s="23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9" t="s">
        <v>124</v>
      </c>
      <c r="AU102" s="239" t="s">
        <v>80</v>
      </c>
      <c r="AV102" s="13" t="s">
        <v>80</v>
      </c>
      <c r="AW102" s="13" t="s">
        <v>32</v>
      </c>
      <c r="AX102" s="13" t="s">
        <v>70</v>
      </c>
      <c r="AY102" s="239" t="s">
        <v>115</v>
      </c>
    </row>
    <row r="103" s="13" customFormat="1">
      <c r="A103" s="13"/>
      <c r="B103" s="228"/>
      <c r="C103" s="229"/>
      <c r="D103" s="230" t="s">
        <v>124</v>
      </c>
      <c r="E103" s="231" t="s">
        <v>19</v>
      </c>
      <c r="F103" s="232" t="s">
        <v>142</v>
      </c>
      <c r="G103" s="229"/>
      <c r="H103" s="233">
        <v>11</v>
      </c>
      <c r="I103" s="234"/>
      <c r="J103" s="229"/>
      <c r="K103" s="229"/>
      <c r="L103" s="235"/>
      <c r="M103" s="236"/>
      <c r="N103" s="237"/>
      <c r="O103" s="237"/>
      <c r="P103" s="237"/>
      <c r="Q103" s="237"/>
      <c r="R103" s="237"/>
      <c r="S103" s="237"/>
      <c r="T103" s="238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9" t="s">
        <v>124</v>
      </c>
      <c r="AU103" s="239" t="s">
        <v>80</v>
      </c>
      <c r="AV103" s="13" t="s">
        <v>80</v>
      </c>
      <c r="AW103" s="13" t="s">
        <v>32</v>
      </c>
      <c r="AX103" s="13" t="s">
        <v>70</v>
      </c>
      <c r="AY103" s="239" t="s">
        <v>115</v>
      </c>
    </row>
    <row r="104" s="14" customFormat="1">
      <c r="A104" s="14"/>
      <c r="B104" s="240"/>
      <c r="C104" s="241"/>
      <c r="D104" s="230" t="s">
        <v>124</v>
      </c>
      <c r="E104" s="242" t="s">
        <v>19</v>
      </c>
      <c r="F104" s="243" t="s">
        <v>143</v>
      </c>
      <c r="G104" s="241"/>
      <c r="H104" s="244">
        <v>29.347000000000001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124</v>
      </c>
      <c r="AU104" s="250" t="s">
        <v>80</v>
      </c>
      <c r="AV104" s="14" t="s">
        <v>122</v>
      </c>
      <c r="AW104" s="14" t="s">
        <v>32</v>
      </c>
      <c r="AX104" s="14" t="s">
        <v>78</v>
      </c>
      <c r="AY104" s="250" t="s">
        <v>115</v>
      </c>
    </row>
    <row r="105" s="2" customFormat="1" ht="33" customHeight="1">
      <c r="A105" s="39"/>
      <c r="B105" s="40"/>
      <c r="C105" s="215" t="s">
        <v>144</v>
      </c>
      <c r="D105" s="215" t="s">
        <v>117</v>
      </c>
      <c r="E105" s="216" t="s">
        <v>145</v>
      </c>
      <c r="F105" s="217" t="s">
        <v>146</v>
      </c>
      <c r="G105" s="218" t="s">
        <v>134</v>
      </c>
      <c r="H105" s="219">
        <v>11.199999999999999</v>
      </c>
      <c r="I105" s="220"/>
      <c r="J105" s="221">
        <f>ROUND(I105*H105,2)</f>
        <v>0</v>
      </c>
      <c r="K105" s="217" t="s">
        <v>121</v>
      </c>
      <c r="L105" s="45"/>
      <c r="M105" s="222" t="s">
        <v>19</v>
      </c>
      <c r="N105" s="223" t="s">
        <v>41</v>
      </c>
      <c r="O105" s="85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122</v>
      </c>
      <c r="AT105" s="226" t="s">
        <v>117</v>
      </c>
      <c r="AU105" s="226" t="s">
        <v>80</v>
      </c>
      <c r="AY105" s="18" t="s">
        <v>115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78</v>
      </c>
      <c r="BK105" s="227">
        <f>ROUND(I105*H105,2)</f>
        <v>0</v>
      </c>
      <c r="BL105" s="18" t="s">
        <v>122</v>
      </c>
      <c r="BM105" s="226" t="s">
        <v>147</v>
      </c>
    </row>
    <row r="106" s="13" customFormat="1">
      <c r="A106" s="13"/>
      <c r="B106" s="228"/>
      <c r="C106" s="229"/>
      <c r="D106" s="230" t="s">
        <v>124</v>
      </c>
      <c r="E106" s="231" t="s">
        <v>19</v>
      </c>
      <c r="F106" s="232" t="s">
        <v>148</v>
      </c>
      <c r="G106" s="229"/>
      <c r="H106" s="233">
        <v>11.199999999999999</v>
      </c>
      <c r="I106" s="234"/>
      <c r="J106" s="229"/>
      <c r="K106" s="229"/>
      <c r="L106" s="235"/>
      <c r="M106" s="236"/>
      <c r="N106" s="237"/>
      <c r="O106" s="237"/>
      <c r="P106" s="237"/>
      <c r="Q106" s="237"/>
      <c r="R106" s="237"/>
      <c r="S106" s="237"/>
      <c r="T106" s="23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9" t="s">
        <v>124</v>
      </c>
      <c r="AU106" s="239" t="s">
        <v>80</v>
      </c>
      <c r="AV106" s="13" t="s">
        <v>80</v>
      </c>
      <c r="AW106" s="13" t="s">
        <v>32</v>
      </c>
      <c r="AX106" s="13" t="s">
        <v>78</v>
      </c>
      <c r="AY106" s="239" t="s">
        <v>115</v>
      </c>
    </row>
    <row r="107" s="2" customFormat="1" ht="16.5" customHeight="1">
      <c r="A107" s="39"/>
      <c r="B107" s="40"/>
      <c r="C107" s="251" t="s">
        <v>149</v>
      </c>
      <c r="D107" s="251" t="s">
        <v>150</v>
      </c>
      <c r="E107" s="252" t="s">
        <v>151</v>
      </c>
      <c r="F107" s="253" t="s">
        <v>152</v>
      </c>
      <c r="G107" s="254" t="s">
        <v>153</v>
      </c>
      <c r="H107" s="255">
        <v>22.399999999999999</v>
      </c>
      <c r="I107" s="256"/>
      <c r="J107" s="257">
        <f>ROUND(I107*H107,2)</f>
        <v>0</v>
      </c>
      <c r="K107" s="253" t="s">
        <v>121</v>
      </c>
      <c r="L107" s="258"/>
      <c r="M107" s="259" t="s">
        <v>19</v>
      </c>
      <c r="N107" s="260" t="s">
        <v>41</v>
      </c>
      <c r="O107" s="85"/>
      <c r="P107" s="224">
        <f>O107*H107</f>
        <v>0</v>
      </c>
      <c r="Q107" s="224">
        <v>1</v>
      </c>
      <c r="R107" s="224">
        <f>Q107*H107</f>
        <v>22.399999999999999</v>
      </c>
      <c r="S107" s="224">
        <v>0</v>
      </c>
      <c r="T107" s="22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6" t="s">
        <v>154</v>
      </c>
      <c r="AT107" s="226" t="s">
        <v>150</v>
      </c>
      <c r="AU107" s="226" t="s">
        <v>80</v>
      </c>
      <c r="AY107" s="18" t="s">
        <v>115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8" t="s">
        <v>78</v>
      </c>
      <c r="BK107" s="227">
        <f>ROUND(I107*H107,2)</f>
        <v>0</v>
      </c>
      <c r="BL107" s="18" t="s">
        <v>122</v>
      </c>
      <c r="BM107" s="226" t="s">
        <v>155</v>
      </c>
    </row>
    <row r="108" s="13" customFormat="1">
      <c r="A108" s="13"/>
      <c r="B108" s="228"/>
      <c r="C108" s="229"/>
      <c r="D108" s="230" t="s">
        <v>124</v>
      </c>
      <c r="E108" s="229"/>
      <c r="F108" s="232" t="s">
        <v>156</v>
      </c>
      <c r="G108" s="229"/>
      <c r="H108" s="233">
        <v>22.399999999999999</v>
      </c>
      <c r="I108" s="234"/>
      <c r="J108" s="229"/>
      <c r="K108" s="229"/>
      <c r="L108" s="235"/>
      <c r="M108" s="236"/>
      <c r="N108" s="237"/>
      <c r="O108" s="237"/>
      <c r="P108" s="237"/>
      <c r="Q108" s="237"/>
      <c r="R108" s="237"/>
      <c r="S108" s="237"/>
      <c r="T108" s="238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9" t="s">
        <v>124</v>
      </c>
      <c r="AU108" s="239" t="s">
        <v>80</v>
      </c>
      <c r="AV108" s="13" t="s">
        <v>80</v>
      </c>
      <c r="AW108" s="13" t="s">
        <v>4</v>
      </c>
      <c r="AX108" s="13" t="s">
        <v>78</v>
      </c>
      <c r="AY108" s="239" t="s">
        <v>115</v>
      </c>
    </row>
    <row r="109" s="2" customFormat="1" ht="16.5" customHeight="1">
      <c r="A109" s="39"/>
      <c r="B109" s="40"/>
      <c r="C109" s="215" t="s">
        <v>157</v>
      </c>
      <c r="D109" s="215" t="s">
        <v>117</v>
      </c>
      <c r="E109" s="216" t="s">
        <v>158</v>
      </c>
      <c r="F109" s="217" t="s">
        <v>159</v>
      </c>
      <c r="G109" s="218" t="s">
        <v>134</v>
      </c>
      <c r="H109" s="219">
        <v>2.7999999999999998</v>
      </c>
      <c r="I109" s="220"/>
      <c r="J109" s="221">
        <f>ROUND(I109*H109,2)</f>
        <v>0</v>
      </c>
      <c r="K109" s="217" t="s">
        <v>121</v>
      </c>
      <c r="L109" s="45"/>
      <c r="M109" s="222" t="s">
        <v>19</v>
      </c>
      <c r="N109" s="223" t="s">
        <v>41</v>
      </c>
      <c r="O109" s="85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122</v>
      </c>
      <c r="AT109" s="226" t="s">
        <v>117</v>
      </c>
      <c r="AU109" s="226" t="s">
        <v>80</v>
      </c>
      <c r="AY109" s="18" t="s">
        <v>115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78</v>
      </c>
      <c r="BK109" s="227">
        <f>ROUND(I109*H109,2)</f>
        <v>0</v>
      </c>
      <c r="BL109" s="18" t="s">
        <v>122</v>
      </c>
      <c r="BM109" s="226" t="s">
        <v>160</v>
      </c>
    </row>
    <row r="110" s="13" customFormat="1">
      <c r="A110" s="13"/>
      <c r="B110" s="228"/>
      <c r="C110" s="229"/>
      <c r="D110" s="230" t="s">
        <v>124</v>
      </c>
      <c r="E110" s="231" t="s">
        <v>19</v>
      </c>
      <c r="F110" s="232" t="s">
        <v>161</v>
      </c>
      <c r="G110" s="229"/>
      <c r="H110" s="233">
        <v>2.7999999999999998</v>
      </c>
      <c r="I110" s="234"/>
      <c r="J110" s="229"/>
      <c r="K110" s="229"/>
      <c r="L110" s="235"/>
      <c r="M110" s="236"/>
      <c r="N110" s="237"/>
      <c r="O110" s="237"/>
      <c r="P110" s="237"/>
      <c r="Q110" s="237"/>
      <c r="R110" s="237"/>
      <c r="S110" s="237"/>
      <c r="T110" s="23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9" t="s">
        <v>124</v>
      </c>
      <c r="AU110" s="239" t="s">
        <v>80</v>
      </c>
      <c r="AV110" s="13" t="s">
        <v>80</v>
      </c>
      <c r="AW110" s="13" t="s">
        <v>32</v>
      </c>
      <c r="AX110" s="13" t="s">
        <v>78</v>
      </c>
      <c r="AY110" s="239" t="s">
        <v>115</v>
      </c>
    </row>
    <row r="111" s="12" customFormat="1" ht="22.8" customHeight="1">
      <c r="A111" s="12"/>
      <c r="B111" s="199"/>
      <c r="C111" s="200"/>
      <c r="D111" s="201" t="s">
        <v>69</v>
      </c>
      <c r="E111" s="213" t="s">
        <v>131</v>
      </c>
      <c r="F111" s="213" t="s">
        <v>162</v>
      </c>
      <c r="G111" s="200"/>
      <c r="H111" s="200"/>
      <c r="I111" s="203"/>
      <c r="J111" s="214">
        <f>BK111</f>
        <v>0</v>
      </c>
      <c r="K111" s="200"/>
      <c r="L111" s="205"/>
      <c r="M111" s="206"/>
      <c r="N111" s="207"/>
      <c r="O111" s="207"/>
      <c r="P111" s="208">
        <f>SUM(P112:P147)</f>
        <v>0</v>
      </c>
      <c r="Q111" s="207"/>
      <c r="R111" s="208">
        <f>SUM(R112:R147)</f>
        <v>11.71763</v>
      </c>
      <c r="S111" s="207"/>
      <c r="T111" s="209">
        <f>SUM(T112:T147)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0" t="s">
        <v>78</v>
      </c>
      <c r="AT111" s="211" t="s">
        <v>69</v>
      </c>
      <c r="AU111" s="211" t="s">
        <v>78</v>
      </c>
      <c r="AY111" s="210" t="s">
        <v>115</v>
      </c>
      <c r="BK111" s="212">
        <f>SUM(BK112:BK147)</f>
        <v>0</v>
      </c>
    </row>
    <row r="112" s="2" customFormat="1" ht="21.75" customHeight="1">
      <c r="A112" s="39"/>
      <c r="B112" s="40"/>
      <c r="C112" s="215" t="s">
        <v>154</v>
      </c>
      <c r="D112" s="215" t="s">
        <v>117</v>
      </c>
      <c r="E112" s="216" t="s">
        <v>163</v>
      </c>
      <c r="F112" s="217" t="s">
        <v>164</v>
      </c>
      <c r="G112" s="218" t="s">
        <v>165</v>
      </c>
      <c r="H112" s="219">
        <v>67</v>
      </c>
      <c r="I112" s="220"/>
      <c r="J112" s="221">
        <f>ROUND(I112*H112,2)</f>
        <v>0</v>
      </c>
      <c r="K112" s="217" t="s">
        <v>121</v>
      </c>
      <c r="L112" s="45"/>
      <c r="M112" s="222" t="s">
        <v>19</v>
      </c>
      <c r="N112" s="223" t="s">
        <v>41</v>
      </c>
      <c r="O112" s="85"/>
      <c r="P112" s="224">
        <f>O112*H112</f>
        <v>0</v>
      </c>
      <c r="Q112" s="224">
        <v>0.17488999999999999</v>
      </c>
      <c r="R112" s="224">
        <f>Q112*H112</f>
        <v>11.71763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122</v>
      </c>
      <c r="AT112" s="226" t="s">
        <v>117</v>
      </c>
      <c r="AU112" s="226" t="s">
        <v>80</v>
      </c>
      <c r="AY112" s="18" t="s">
        <v>115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78</v>
      </c>
      <c r="BK112" s="227">
        <f>ROUND(I112*H112,2)</f>
        <v>0</v>
      </c>
      <c r="BL112" s="18" t="s">
        <v>122</v>
      </c>
      <c r="BM112" s="226" t="s">
        <v>166</v>
      </c>
    </row>
    <row r="113" s="2" customFormat="1" ht="16.5" customHeight="1">
      <c r="A113" s="39"/>
      <c r="B113" s="40"/>
      <c r="C113" s="251" t="s">
        <v>167</v>
      </c>
      <c r="D113" s="251" t="s">
        <v>150</v>
      </c>
      <c r="E113" s="252" t="s">
        <v>168</v>
      </c>
      <c r="F113" s="253" t="s">
        <v>169</v>
      </c>
      <c r="G113" s="254" t="s">
        <v>165</v>
      </c>
      <c r="H113" s="255">
        <v>67</v>
      </c>
      <c r="I113" s="256"/>
      <c r="J113" s="257">
        <f>ROUND(I113*H113,2)</f>
        <v>0</v>
      </c>
      <c r="K113" s="253" t="s">
        <v>19</v>
      </c>
      <c r="L113" s="258"/>
      <c r="M113" s="259" t="s">
        <v>19</v>
      </c>
      <c r="N113" s="260" t="s">
        <v>41</v>
      </c>
      <c r="O113" s="85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6" t="s">
        <v>154</v>
      </c>
      <c r="AT113" s="226" t="s">
        <v>150</v>
      </c>
      <c r="AU113" s="226" t="s">
        <v>80</v>
      </c>
      <c r="AY113" s="18" t="s">
        <v>115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8" t="s">
        <v>78</v>
      </c>
      <c r="BK113" s="227">
        <f>ROUND(I113*H113,2)</f>
        <v>0</v>
      </c>
      <c r="BL113" s="18" t="s">
        <v>122</v>
      </c>
      <c r="BM113" s="226" t="s">
        <v>170</v>
      </c>
    </row>
    <row r="114" s="2" customFormat="1" ht="21.75" customHeight="1">
      <c r="A114" s="39"/>
      <c r="B114" s="40"/>
      <c r="C114" s="215" t="s">
        <v>171</v>
      </c>
      <c r="D114" s="215" t="s">
        <v>117</v>
      </c>
      <c r="E114" s="216" t="s">
        <v>172</v>
      </c>
      <c r="F114" s="217" t="s">
        <v>173</v>
      </c>
      <c r="G114" s="218" t="s">
        <v>165</v>
      </c>
      <c r="H114" s="219">
        <v>11</v>
      </c>
      <c r="I114" s="220"/>
      <c r="J114" s="221">
        <f>ROUND(I114*H114,2)</f>
        <v>0</v>
      </c>
      <c r="K114" s="217" t="s">
        <v>121</v>
      </c>
      <c r="L114" s="45"/>
      <c r="M114" s="222" t="s">
        <v>19</v>
      </c>
      <c r="N114" s="223" t="s">
        <v>41</v>
      </c>
      <c r="O114" s="85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122</v>
      </c>
      <c r="AT114" s="226" t="s">
        <v>117</v>
      </c>
      <c r="AU114" s="226" t="s">
        <v>80</v>
      </c>
      <c r="AY114" s="18" t="s">
        <v>115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78</v>
      </c>
      <c r="BK114" s="227">
        <f>ROUND(I114*H114,2)</f>
        <v>0</v>
      </c>
      <c r="BL114" s="18" t="s">
        <v>122</v>
      </c>
      <c r="BM114" s="226" t="s">
        <v>174</v>
      </c>
    </row>
    <row r="115" s="2" customFormat="1" ht="16.5" customHeight="1">
      <c r="A115" s="39"/>
      <c r="B115" s="40"/>
      <c r="C115" s="251" t="s">
        <v>142</v>
      </c>
      <c r="D115" s="251" t="s">
        <v>150</v>
      </c>
      <c r="E115" s="252" t="s">
        <v>175</v>
      </c>
      <c r="F115" s="253" t="s">
        <v>176</v>
      </c>
      <c r="G115" s="254" t="s">
        <v>165</v>
      </c>
      <c r="H115" s="255">
        <v>11</v>
      </c>
      <c r="I115" s="256"/>
      <c r="J115" s="257">
        <f>ROUND(I115*H115,2)</f>
        <v>0</v>
      </c>
      <c r="K115" s="253" t="s">
        <v>19</v>
      </c>
      <c r="L115" s="258"/>
      <c r="M115" s="259" t="s">
        <v>19</v>
      </c>
      <c r="N115" s="260" t="s">
        <v>41</v>
      </c>
      <c r="O115" s="85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26" t="s">
        <v>154</v>
      </c>
      <c r="AT115" s="226" t="s">
        <v>150</v>
      </c>
      <c r="AU115" s="226" t="s">
        <v>80</v>
      </c>
      <c r="AY115" s="18" t="s">
        <v>115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8" t="s">
        <v>78</v>
      </c>
      <c r="BK115" s="227">
        <f>ROUND(I115*H115,2)</f>
        <v>0</v>
      </c>
      <c r="BL115" s="18" t="s">
        <v>122</v>
      </c>
      <c r="BM115" s="226" t="s">
        <v>177</v>
      </c>
    </row>
    <row r="116" s="2" customFormat="1" ht="21.75" customHeight="1">
      <c r="A116" s="39"/>
      <c r="B116" s="40"/>
      <c r="C116" s="215" t="s">
        <v>178</v>
      </c>
      <c r="D116" s="215" t="s">
        <v>117</v>
      </c>
      <c r="E116" s="216" t="s">
        <v>179</v>
      </c>
      <c r="F116" s="217" t="s">
        <v>180</v>
      </c>
      <c r="G116" s="218" t="s">
        <v>128</v>
      </c>
      <c r="H116" s="219">
        <v>25</v>
      </c>
      <c r="I116" s="220"/>
      <c r="J116" s="221">
        <f>ROUND(I116*H116,2)</f>
        <v>0</v>
      </c>
      <c r="K116" s="217" t="s">
        <v>121</v>
      </c>
      <c r="L116" s="45"/>
      <c r="M116" s="222" t="s">
        <v>19</v>
      </c>
      <c r="N116" s="223" t="s">
        <v>41</v>
      </c>
      <c r="O116" s="85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6" t="s">
        <v>122</v>
      </c>
      <c r="AT116" s="226" t="s">
        <v>117</v>
      </c>
      <c r="AU116" s="226" t="s">
        <v>80</v>
      </c>
      <c r="AY116" s="18" t="s">
        <v>115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8" t="s">
        <v>78</v>
      </c>
      <c r="BK116" s="227">
        <f>ROUND(I116*H116,2)</f>
        <v>0</v>
      </c>
      <c r="BL116" s="18" t="s">
        <v>122</v>
      </c>
      <c r="BM116" s="226" t="s">
        <v>181</v>
      </c>
    </row>
    <row r="117" s="13" customFormat="1">
      <c r="A117" s="13"/>
      <c r="B117" s="228"/>
      <c r="C117" s="229"/>
      <c r="D117" s="230" t="s">
        <v>124</v>
      </c>
      <c r="E117" s="231" t="s">
        <v>19</v>
      </c>
      <c r="F117" s="232" t="s">
        <v>182</v>
      </c>
      <c r="G117" s="229"/>
      <c r="H117" s="233">
        <v>25</v>
      </c>
      <c r="I117" s="234"/>
      <c r="J117" s="229"/>
      <c r="K117" s="229"/>
      <c r="L117" s="235"/>
      <c r="M117" s="236"/>
      <c r="N117" s="237"/>
      <c r="O117" s="237"/>
      <c r="P117" s="237"/>
      <c r="Q117" s="237"/>
      <c r="R117" s="237"/>
      <c r="S117" s="237"/>
      <c r="T117" s="23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9" t="s">
        <v>124</v>
      </c>
      <c r="AU117" s="239" t="s">
        <v>80</v>
      </c>
      <c r="AV117" s="13" t="s">
        <v>80</v>
      </c>
      <c r="AW117" s="13" t="s">
        <v>32</v>
      </c>
      <c r="AX117" s="13" t="s">
        <v>78</v>
      </c>
      <c r="AY117" s="239" t="s">
        <v>115</v>
      </c>
    </row>
    <row r="118" s="2" customFormat="1" ht="16.5" customHeight="1">
      <c r="A118" s="39"/>
      <c r="B118" s="40"/>
      <c r="C118" s="251" t="s">
        <v>183</v>
      </c>
      <c r="D118" s="251" t="s">
        <v>150</v>
      </c>
      <c r="E118" s="252" t="s">
        <v>184</v>
      </c>
      <c r="F118" s="253" t="s">
        <v>185</v>
      </c>
      <c r="G118" s="254" t="s">
        <v>165</v>
      </c>
      <c r="H118" s="255">
        <v>10</v>
      </c>
      <c r="I118" s="256"/>
      <c r="J118" s="257">
        <f>ROUND(I118*H118,2)</f>
        <v>0</v>
      </c>
      <c r="K118" s="253" t="s">
        <v>19</v>
      </c>
      <c r="L118" s="258"/>
      <c r="M118" s="259" t="s">
        <v>19</v>
      </c>
      <c r="N118" s="260" t="s">
        <v>41</v>
      </c>
      <c r="O118" s="85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154</v>
      </c>
      <c r="AT118" s="226" t="s">
        <v>150</v>
      </c>
      <c r="AU118" s="226" t="s">
        <v>80</v>
      </c>
      <c r="AY118" s="18" t="s">
        <v>115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78</v>
      </c>
      <c r="BK118" s="227">
        <f>ROUND(I118*H118,2)</f>
        <v>0</v>
      </c>
      <c r="BL118" s="18" t="s">
        <v>122</v>
      </c>
      <c r="BM118" s="226" t="s">
        <v>186</v>
      </c>
    </row>
    <row r="119" s="2" customFormat="1" ht="21.75" customHeight="1">
      <c r="A119" s="39"/>
      <c r="B119" s="40"/>
      <c r="C119" s="215" t="s">
        <v>187</v>
      </c>
      <c r="D119" s="215" t="s">
        <v>117</v>
      </c>
      <c r="E119" s="216" t="s">
        <v>188</v>
      </c>
      <c r="F119" s="217" t="s">
        <v>189</v>
      </c>
      <c r="G119" s="218" t="s">
        <v>128</v>
      </c>
      <c r="H119" s="219">
        <v>137</v>
      </c>
      <c r="I119" s="220"/>
      <c r="J119" s="221">
        <f>ROUND(I119*H119,2)</f>
        <v>0</v>
      </c>
      <c r="K119" s="217" t="s">
        <v>121</v>
      </c>
      <c r="L119" s="45"/>
      <c r="M119" s="222" t="s">
        <v>19</v>
      </c>
      <c r="N119" s="223" t="s">
        <v>41</v>
      </c>
      <c r="O119" s="85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6" t="s">
        <v>122</v>
      </c>
      <c r="AT119" s="226" t="s">
        <v>117</v>
      </c>
      <c r="AU119" s="226" t="s">
        <v>80</v>
      </c>
      <c r="AY119" s="18" t="s">
        <v>115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8" t="s">
        <v>78</v>
      </c>
      <c r="BK119" s="227">
        <f>ROUND(I119*H119,2)</f>
        <v>0</v>
      </c>
      <c r="BL119" s="18" t="s">
        <v>122</v>
      </c>
      <c r="BM119" s="226" t="s">
        <v>190</v>
      </c>
    </row>
    <row r="120" s="13" customFormat="1">
      <c r="A120" s="13"/>
      <c r="B120" s="228"/>
      <c r="C120" s="229"/>
      <c r="D120" s="230" t="s">
        <v>124</v>
      </c>
      <c r="E120" s="231" t="s">
        <v>19</v>
      </c>
      <c r="F120" s="232" t="s">
        <v>191</v>
      </c>
      <c r="G120" s="229"/>
      <c r="H120" s="233">
        <v>142.5</v>
      </c>
      <c r="I120" s="234"/>
      <c r="J120" s="229"/>
      <c r="K120" s="229"/>
      <c r="L120" s="235"/>
      <c r="M120" s="236"/>
      <c r="N120" s="237"/>
      <c r="O120" s="237"/>
      <c r="P120" s="237"/>
      <c r="Q120" s="237"/>
      <c r="R120" s="237"/>
      <c r="S120" s="237"/>
      <c r="T120" s="23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9" t="s">
        <v>124</v>
      </c>
      <c r="AU120" s="239" t="s">
        <v>80</v>
      </c>
      <c r="AV120" s="13" t="s">
        <v>80</v>
      </c>
      <c r="AW120" s="13" t="s">
        <v>32</v>
      </c>
      <c r="AX120" s="13" t="s">
        <v>70</v>
      </c>
      <c r="AY120" s="239" t="s">
        <v>115</v>
      </c>
    </row>
    <row r="121" s="13" customFormat="1">
      <c r="A121" s="13"/>
      <c r="B121" s="228"/>
      <c r="C121" s="229"/>
      <c r="D121" s="230" t="s">
        <v>124</v>
      </c>
      <c r="E121" s="231" t="s">
        <v>19</v>
      </c>
      <c r="F121" s="232" t="s">
        <v>192</v>
      </c>
      <c r="G121" s="229"/>
      <c r="H121" s="233">
        <v>0.59999999999999998</v>
      </c>
      <c r="I121" s="234"/>
      <c r="J121" s="229"/>
      <c r="K121" s="229"/>
      <c r="L121" s="235"/>
      <c r="M121" s="236"/>
      <c r="N121" s="237"/>
      <c r="O121" s="237"/>
      <c r="P121" s="237"/>
      <c r="Q121" s="237"/>
      <c r="R121" s="237"/>
      <c r="S121" s="237"/>
      <c r="T121" s="23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9" t="s">
        <v>124</v>
      </c>
      <c r="AU121" s="239" t="s">
        <v>80</v>
      </c>
      <c r="AV121" s="13" t="s">
        <v>80</v>
      </c>
      <c r="AW121" s="13" t="s">
        <v>32</v>
      </c>
      <c r="AX121" s="13" t="s">
        <v>70</v>
      </c>
      <c r="AY121" s="239" t="s">
        <v>115</v>
      </c>
    </row>
    <row r="122" s="13" customFormat="1">
      <c r="A122" s="13"/>
      <c r="B122" s="228"/>
      <c r="C122" s="229"/>
      <c r="D122" s="230" t="s">
        <v>124</v>
      </c>
      <c r="E122" s="231" t="s">
        <v>19</v>
      </c>
      <c r="F122" s="232" t="s">
        <v>80</v>
      </c>
      <c r="G122" s="229"/>
      <c r="H122" s="233">
        <v>2</v>
      </c>
      <c r="I122" s="234"/>
      <c r="J122" s="229"/>
      <c r="K122" s="229"/>
      <c r="L122" s="235"/>
      <c r="M122" s="236"/>
      <c r="N122" s="237"/>
      <c r="O122" s="237"/>
      <c r="P122" s="237"/>
      <c r="Q122" s="237"/>
      <c r="R122" s="237"/>
      <c r="S122" s="237"/>
      <c r="T122" s="238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9" t="s">
        <v>124</v>
      </c>
      <c r="AU122" s="239" t="s">
        <v>80</v>
      </c>
      <c r="AV122" s="13" t="s">
        <v>80</v>
      </c>
      <c r="AW122" s="13" t="s">
        <v>32</v>
      </c>
      <c r="AX122" s="13" t="s">
        <v>70</v>
      </c>
      <c r="AY122" s="239" t="s">
        <v>115</v>
      </c>
    </row>
    <row r="123" s="13" customFormat="1">
      <c r="A123" s="13"/>
      <c r="B123" s="228"/>
      <c r="C123" s="229"/>
      <c r="D123" s="230" t="s">
        <v>124</v>
      </c>
      <c r="E123" s="231" t="s">
        <v>19</v>
      </c>
      <c r="F123" s="232" t="s">
        <v>193</v>
      </c>
      <c r="G123" s="229"/>
      <c r="H123" s="233">
        <v>1.6000000000000001</v>
      </c>
      <c r="I123" s="234"/>
      <c r="J123" s="229"/>
      <c r="K123" s="229"/>
      <c r="L123" s="235"/>
      <c r="M123" s="236"/>
      <c r="N123" s="237"/>
      <c r="O123" s="237"/>
      <c r="P123" s="237"/>
      <c r="Q123" s="237"/>
      <c r="R123" s="237"/>
      <c r="S123" s="237"/>
      <c r="T123" s="23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9" t="s">
        <v>124</v>
      </c>
      <c r="AU123" s="239" t="s">
        <v>80</v>
      </c>
      <c r="AV123" s="13" t="s">
        <v>80</v>
      </c>
      <c r="AW123" s="13" t="s">
        <v>32</v>
      </c>
      <c r="AX123" s="13" t="s">
        <v>70</v>
      </c>
      <c r="AY123" s="239" t="s">
        <v>115</v>
      </c>
    </row>
    <row r="124" s="13" customFormat="1">
      <c r="A124" s="13"/>
      <c r="B124" s="228"/>
      <c r="C124" s="229"/>
      <c r="D124" s="230" t="s">
        <v>124</v>
      </c>
      <c r="E124" s="231" t="s">
        <v>19</v>
      </c>
      <c r="F124" s="232" t="s">
        <v>194</v>
      </c>
      <c r="G124" s="229"/>
      <c r="H124" s="233">
        <v>1.2</v>
      </c>
      <c r="I124" s="234"/>
      <c r="J124" s="229"/>
      <c r="K124" s="229"/>
      <c r="L124" s="235"/>
      <c r="M124" s="236"/>
      <c r="N124" s="237"/>
      <c r="O124" s="237"/>
      <c r="P124" s="237"/>
      <c r="Q124" s="237"/>
      <c r="R124" s="237"/>
      <c r="S124" s="237"/>
      <c r="T124" s="238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9" t="s">
        <v>124</v>
      </c>
      <c r="AU124" s="239" t="s">
        <v>80</v>
      </c>
      <c r="AV124" s="13" t="s">
        <v>80</v>
      </c>
      <c r="AW124" s="13" t="s">
        <v>32</v>
      </c>
      <c r="AX124" s="13" t="s">
        <v>70</v>
      </c>
      <c r="AY124" s="239" t="s">
        <v>115</v>
      </c>
    </row>
    <row r="125" s="13" customFormat="1">
      <c r="A125" s="13"/>
      <c r="B125" s="228"/>
      <c r="C125" s="229"/>
      <c r="D125" s="230" t="s">
        <v>124</v>
      </c>
      <c r="E125" s="231" t="s">
        <v>19</v>
      </c>
      <c r="F125" s="232" t="s">
        <v>195</v>
      </c>
      <c r="G125" s="229"/>
      <c r="H125" s="233">
        <v>2.1000000000000001</v>
      </c>
      <c r="I125" s="234"/>
      <c r="J125" s="229"/>
      <c r="K125" s="229"/>
      <c r="L125" s="235"/>
      <c r="M125" s="236"/>
      <c r="N125" s="237"/>
      <c r="O125" s="237"/>
      <c r="P125" s="237"/>
      <c r="Q125" s="237"/>
      <c r="R125" s="237"/>
      <c r="S125" s="237"/>
      <c r="T125" s="23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9" t="s">
        <v>124</v>
      </c>
      <c r="AU125" s="239" t="s">
        <v>80</v>
      </c>
      <c r="AV125" s="13" t="s">
        <v>80</v>
      </c>
      <c r="AW125" s="13" t="s">
        <v>32</v>
      </c>
      <c r="AX125" s="13" t="s">
        <v>70</v>
      </c>
      <c r="AY125" s="239" t="s">
        <v>115</v>
      </c>
    </row>
    <row r="126" s="13" customFormat="1">
      <c r="A126" s="13"/>
      <c r="B126" s="228"/>
      <c r="C126" s="229"/>
      <c r="D126" s="230" t="s">
        <v>124</v>
      </c>
      <c r="E126" s="231" t="s">
        <v>19</v>
      </c>
      <c r="F126" s="232" t="s">
        <v>196</v>
      </c>
      <c r="G126" s="229"/>
      <c r="H126" s="233">
        <v>1.5</v>
      </c>
      <c r="I126" s="234"/>
      <c r="J126" s="229"/>
      <c r="K126" s="229"/>
      <c r="L126" s="235"/>
      <c r="M126" s="236"/>
      <c r="N126" s="237"/>
      <c r="O126" s="237"/>
      <c r="P126" s="237"/>
      <c r="Q126" s="237"/>
      <c r="R126" s="237"/>
      <c r="S126" s="237"/>
      <c r="T126" s="23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9" t="s">
        <v>124</v>
      </c>
      <c r="AU126" s="239" t="s">
        <v>80</v>
      </c>
      <c r="AV126" s="13" t="s">
        <v>80</v>
      </c>
      <c r="AW126" s="13" t="s">
        <v>32</v>
      </c>
      <c r="AX126" s="13" t="s">
        <v>70</v>
      </c>
      <c r="AY126" s="239" t="s">
        <v>115</v>
      </c>
    </row>
    <row r="127" s="13" customFormat="1">
      <c r="A127" s="13"/>
      <c r="B127" s="228"/>
      <c r="C127" s="229"/>
      <c r="D127" s="230" t="s">
        <v>124</v>
      </c>
      <c r="E127" s="231" t="s">
        <v>19</v>
      </c>
      <c r="F127" s="232" t="s">
        <v>80</v>
      </c>
      <c r="G127" s="229"/>
      <c r="H127" s="233">
        <v>2</v>
      </c>
      <c r="I127" s="234"/>
      <c r="J127" s="229"/>
      <c r="K127" s="229"/>
      <c r="L127" s="235"/>
      <c r="M127" s="236"/>
      <c r="N127" s="237"/>
      <c r="O127" s="237"/>
      <c r="P127" s="237"/>
      <c r="Q127" s="237"/>
      <c r="R127" s="237"/>
      <c r="S127" s="237"/>
      <c r="T127" s="23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9" t="s">
        <v>124</v>
      </c>
      <c r="AU127" s="239" t="s">
        <v>80</v>
      </c>
      <c r="AV127" s="13" t="s">
        <v>80</v>
      </c>
      <c r="AW127" s="13" t="s">
        <v>32</v>
      </c>
      <c r="AX127" s="13" t="s">
        <v>70</v>
      </c>
      <c r="AY127" s="239" t="s">
        <v>115</v>
      </c>
    </row>
    <row r="128" s="13" customFormat="1">
      <c r="A128" s="13"/>
      <c r="B128" s="228"/>
      <c r="C128" s="229"/>
      <c r="D128" s="230" t="s">
        <v>124</v>
      </c>
      <c r="E128" s="231" t="s">
        <v>19</v>
      </c>
      <c r="F128" s="232" t="s">
        <v>78</v>
      </c>
      <c r="G128" s="229"/>
      <c r="H128" s="233">
        <v>1</v>
      </c>
      <c r="I128" s="234"/>
      <c r="J128" s="229"/>
      <c r="K128" s="229"/>
      <c r="L128" s="235"/>
      <c r="M128" s="236"/>
      <c r="N128" s="237"/>
      <c r="O128" s="237"/>
      <c r="P128" s="237"/>
      <c r="Q128" s="237"/>
      <c r="R128" s="237"/>
      <c r="S128" s="237"/>
      <c r="T128" s="238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9" t="s">
        <v>124</v>
      </c>
      <c r="AU128" s="239" t="s">
        <v>80</v>
      </c>
      <c r="AV128" s="13" t="s">
        <v>80</v>
      </c>
      <c r="AW128" s="13" t="s">
        <v>32</v>
      </c>
      <c r="AX128" s="13" t="s">
        <v>70</v>
      </c>
      <c r="AY128" s="239" t="s">
        <v>115</v>
      </c>
    </row>
    <row r="129" s="13" customFormat="1">
      <c r="A129" s="13"/>
      <c r="B129" s="228"/>
      <c r="C129" s="229"/>
      <c r="D129" s="230" t="s">
        <v>124</v>
      </c>
      <c r="E129" s="231" t="s">
        <v>19</v>
      </c>
      <c r="F129" s="232" t="s">
        <v>197</v>
      </c>
      <c r="G129" s="229"/>
      <c r="H129" s="233">
        <v>-25</v>
      </c>
      <c r="I129" s="234"/>
      <c r="J129" s="229"/>
      <c r="K129" s="229"/>
      <c r="L129" s="235"/>
      <c r="M129" s="236"/>
      <c r="N129" s="237"/>
      <c r="O129" s="237"/>
      <c r="P129" s="237"/>
      <c r="Q129" s="237"/>
      <c r="R129" s="237"/>
      <c r="S129" s="237"/>
      <c r="T129" s="23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9" t="s">
        <v>124</v>
      </c>
      <c r="AU129" s="239" t="s">
        <v>80</v>
      </c>
      <c r="AV129" s="13" t="s">
        <v>80</v>
      </c>
      <c r="AW129" s="13" t="s">
        <v>32</v>
      </c>
      <c r="AX129" s="13" t="s">
        <v>70</v>
      </c>
      <c r="AY129" s="239" t="s">
        <v>115</v>
      </c>
    </row>
    <row r="130" s="13" customFormat="1">
      <c r="A130" s="13"/>
      <c r="B130" s="228"/>
      <c r="C130" s="229"/>
      <c r="D130" s="230" t="s">
        <v>124</v>
      </c>
      <c r="E130" s="231" t="s">
        <v>19</v>
      </c>
      <c r="F130" s="232" t="s">
        <v>198</v>
      </c>
      <c r="G130" s="229"/>
      <c r="H130" s="233">
        <v>7.5</v>
      </c>
      <c r="I130" s="234"/>
      <c r="J130" s="229"/>
      <c r="K130" s="229"/>
      <c r="L130" s="235"/>
      <c r="M130" s="236"/>
      <c r="N130" s="237"/>
      <c r="O130" s="237"/>
      <c r="P130" s="237"/>
      <c r="Q130" s="237"/>
      <c r="R130" s="237"/>
      <c r="S130" s="237"/>
      <c r="T130" s="238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9" t="s">
        <v>124</v>
      </c>
      <c r="AU130" s="239" t="s">
        <v>80</v>
      </c>
      <c r="AV130" s="13" t="s">
        <v>80</v>
      </c>
      <c r="AW130" s="13" t="s">
        <v>32</v>
      </c>
      <c r="AX130" s="13" t="s">
        <v>70</v>
      </c>
      <c r="AY130" s="239" t="s">
        <v>115</v>
      </c>
    </row>
    <row r="131" s="14" customFormat="1">
      <c r="A131" s="14"/>
      <c r="B131" s="240"/>
      <c r="C131" s="241"/>
      <c r="D131" s="230" t="s">
        <v>124</v>
      </c>
      <c r="E131" s="242" t="s">
        <v>19</v>
      </c>
      <c r="F131" s="243" t="s">
        <v>143</v>
      </c>
      <c r="G131" s="241"/>
      <c r="H131" s="244">
        <v>137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124</v>
      </c>
      <c r="AU131" s="250" t="s">
        <v>80</v>
      </c>
      <c r="AV131" s="14" t="s">
        <v>122</v>
      </c>
      <c r="AW131" s="14" t="s">
        <v>32</v>
      </c>
      <c r="AX131" s="14" t="s">
        <v>78</v>
      </c>
      <c r="AY131" s="250" t="s">
        <v>115</v>
      </c>
    </row>
    <row r="132" s="2" customFormat="1" ht="16.5" customHeight="1">
      <c r="A132" s="39"/>
      <c r="B132" s="40"/>
      <c r="C132" s="251" t="s">
        <v>8</v>
      </c>
      <c r="D132" s="251" t="s">
        <v>150</v>
      </c>
      <c r="E132" s="252" t="s">
        <v>199</v>
      </c>
      <c r="F132" s="253" t="s">
        <v>200</v>
      </c>
      <c r="G132" s="254" t="s">
        <v>165</v>
      </c>
      <c r="H132" s="255">
        <v>65</v>
      </c>
      <c r="I132" s="256"/>
      <c r="J132" s="257">
        <f>ROUND(I132*H132,2)</f>
        <v>0</v>
      </c>
      <c r="K132" s="253" t="s">
        <v>19</v>
      </c>
      <c r="L132" s="258"/>
      <c r="M132" s="259" t="s">
        <v>19</v>
      </c>
      <c r="N132" s="260" t="s">
        <v>41</v>
      </c>
      <c r="O132" s="85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26" t="s">
        <v>154</v>
      </c>
      <c r="AT132" s="226" t="s">
        <v>150</v>
      </c>
      <c r="AU132" s="226" t="s">
        <v>80</v>
      </c>
      <c r="AY132" s="18" t="s">
        <v>115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8" t="s">
        <v>78</v>
      </c>
      <c r="BK132" s="227">
        <f>ROUND(I132*H132,2)</f>
        <v>0</v>
      </c>
      <c r="BL132" s="18" t="s">
        <v>122</v>
      </c>
      <c r="BM132" s="226" t="s">
        <v>201</v>
      </c>
    </row>
    <row r="133" s="2" customFormat="1" ht="16.5" customHeight="1">
      <c r="A133" s="39"/>
      <c r="B133" s="40"/>
      <c r="C133" s="251" t="s">
        <v>202</v>
      </c>
      <c r="D133" s="251" t="s">
        <v>150</v>
      </c>
      <c r="E133" s="252" t="s">
        <v>203</v>
      </c>
      <c r="F133" s="253" t="s">
        <v>204</v>
      </c>
      <c r="G133" s="254" t="s">
        <v>165</v>
      </c>
      <c r="H133" s="255">
        <v>312</v>
      </c>
      <c r="I133" s="256"/>
      <c r="J133" s="257">
        <f>ROUND(I133*H133,2)</f>
        <v>0</v>
      </c>
      <c r="K133" s="253" t="s">
        <v>19</v>
      </c>
      <c r="L133" s="258"/>
      <c r="M133" s="259" t="s">
        <v>19</v>
      </c>
      <c r="N133" s="260" t="s">
        <v>41</v>
      </c>
      <c r="O133" s="85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154</v>
      </c>
      <c r="AT133" s="226" t="s">
        <v>150</v>
      </c>
      <c r="AU133" s="226" t="s">
        <v>80</v>
      </c>
      <c r="AY133" s="18" t="s">
        <v>115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78</v>
      </c>
      <c r="BK133" s="227">
        <f>ROUND(I133*H133,2)</f>
        <v>0</v>
      </c>
      <c r="BL133" s="18" t="s">
        <v>122</v>
      </c>
      <c r="BM133" s="226" t="s">
        <v>205</v>
      </c>
    </row>
    <row r="134" s="13" customFormat="1">
      <c r="A134" s="13"/>
      <c r="B134" s="228"/>
      <c r="C134" s="229"/>
      <c r="D134" s="230" t="s">
        <v>124</v>
      </c>
      <c r="E134" s="231" t="s">
        <v>19</v>
      </c>
      <c r="F134" s="232" t="s">
        <v>206</v>
      </c>
      <c r="G134" s="229"/>
      <c r="H134" s="233">
        <v>312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124</v>
      </c>
      <c r="AU134" s="239" t="s">
        <v>80</v>
      </c>
      <c r="AV134" s="13" t="s">
        <v>80</v>
      </c>
      <c r="AW134" s="13" t="s">
        <v>32</v>
      </c>
      <c r="AX134" s="13" t="s">
        <v>78</v>
      </c>
      <c r="AY134" s="239" t="s">
        <v>115</v>
      </c>
    </row>
    <row r="135" s="2" customFormat="1" ht="16.5" customHeight="1">
      <c r="A135" s="39"/>
      <c r="B135" s="40"/>
      <c r="C135" s="215" t="s">
        <v>207</v>
      </c>
      <c r="D135" s="215" t="s">
        <v>117</v>
      </c>
      <c r="E135" s="216" t="s">
        <v>208</v>
      </c>
      <c r="F135" s="217" t="s">
        <v>209</v>
      </c>
      <c r="G135" s="218" t="s">
        <v>165</v>
      </c>
      <c r="H135" s="219">
        <v>15</v>
      </c>
      <c r="I135" s="220"/>
      <c r="J135" s="221">
        <f>ROUND(I135*H135,2)</f>
        <v>0</v>
      </c>
      <c r="K135" s="217" t="s">
        <v>19</v>
      </c>
      <c r="L135" s="45"/>
      <c r="M135" s="222" t="s">
        <v>19</v>
      </c>
      <c r="N135" s="223" t="s">
        <v>41</v>
      </c>
      <c r="O135" s="85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26" t="s">
        <v>122</v>
      </c>
      <c r="AT135" s="226" t="s">
        <v>117</v>
      </c>
      <c r="AU135" s="226" t="s">
        <v>80</v>
      </c>
      <c r="AY135" s="18" t="s">
        <v>115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8" t="s">
        <v>78</v>
      </c>
      <c r="BK135" s="227">
        <f>ROUND(I135*H135,2)</f>
        <v>0</v>
      </c>
      <c r="BL135" s="18" t="s">
        <v>122</v>
      </c>
      <c r="BM135" s="226" t="s">
        <v>210</v>
      </c>
    </row>
    <row r="136" s="2" customFormat="1" ht="16.5" customHeight="1">
      <c r="A136" s="39"/>
      <c r="B136" s="40"/>
      <c r="C136" s="215" t="s">
        <v>211</v>
      </c>
      <c r="D136" s="215" t="s">
        <v>117</v>
      </c>
      <c r="E136" s="216" t="s">
        <v>212</v>
      </c>
      <c r="F136" s="217" t="s">
        <v>213</v>
      </c>
      <c r="G136" s="218" t="s">
        <v>134</v>
      </c>
      <c r="H136" s="219">
        <v>2.2400000000000002</v>
      </c>
      <c r="I136" s="220"/>
      <c r="J136" s="221">
        <f>ROUND(I136*H136,2)</f>
        <v>0</v>
      </c>
      <c r="K136" s="217" t="s">
        <v>19</v>
      </c>
      <c r="L136" s="45"/>
      <c r="M136" s="222" t="s">
        <v>19</v>
      </c>
      <c r="N136" s="223" t="s">
        <v>41</v>
      </c>
      <c r="O136" s="85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26" t="s">
        <v>122</v>
      </c>
      <c r="AT136" s="226" t="s">
        <v>117</v>
      </c>
      <c r="AU136" s="226" t="s">
        <v>80</v>
      </c>
      <c r="AY136" s="18" t="s">
        <v>115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8" t="s">
        <v>78</v>
      </c>
      <c r="BK136" s="227">
        <f>ROUND(I136*H136,2)</f>
        <v>0</v>
      </c>
      <c r="BL136" s="18" t="s">
        <v>122</v>
      </c>
      <c r="BM136" s="226" t="s">
        <v>214</v>
      </c>
    </row>
    <row r="137" s="13" customFormat="1">
      <c r="A137" s="13"/>
      <c r="B137" s="228"/>
      <c r="C137" s="229"/>
      <c r="D137" s="230" t="s">
        <v>124</v>
      </c>
      <c r="E137" s="231" t="s">
        <v>19</v>
      </c>
      <c r="F137" s="232" t="s">
        <v>215</v>
      </c>
      <c r="G137" s="229"/>
      <c r="H137" s="233">
        <v>1.44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124</v>
      </c>
      <c r="AU137" s="239" t="s">
        <v>80</v>
      </c>
      <c r="AV137" s="13" t="s">
        <v>80</v>
      </c>
      <c r="AW137" s="13" t="s">
        <v>32</v>
      </c>
      <c r="AX137" s="13" t="s">
        <v>70</v>
      </c>
      <c r="AY137" s="239" t="s">
        <v>115</v>
      </c>
    </row>
    <row r="138" s="13" customFormat="1">
      <c r="A138" s="13"/>
      <c r="B138" s="228"/>
      <c r="C138" s="229"/>
      <c r="D138" s="230" t="s">
        <v>124</v>
      </c>
      <c r="E138" s="231" t="s">
        <v>19</v>
      </c>
      <c r="F138" s="232" t="s">
        <v>216</v>
      </c>
      <c r="G138" s="229"/>
      <c r="H138" s="233">
        <v>0.80000000000000004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124</v>
      </c>
      <c r="AU138" s="239" t="s">
        <v>80</v>
      </c>
      <c r="AV138" s="13" t="s">
        <v>80</v>
      </c>
      <c r="AW138" s="13" t="s">
        <v>32</v>
      </c>
      <c r="AX138" s="13" t="s">
        <v>70</v>
      </c>
      <c r="AY138" s="239" t="s">
        <v>115</v>
      </c>
    </row>
    <row r="139" s="14" customFormat="1">
      <c r="A139" s="14"/>
      <c r="B139" s="240"/>
      <c r="C139" s="241"/>
      <c r="D139" s="230" t="s">
        <v>124</v>
      </c>
      <c r="E139" s="242" t="s">
        <v>19</v>
      </c>
      <c r="F139" s="243" t="s">
        <v>143</v>
      </c>
      <c r="G139" s="241"/>
      <c r="H139" s="244">
        <v>2.2400000000000002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124</v>
      </c>
      <c r="AU139" s="250" t="s">
        <v>80</v>
      </c>
      <c r="AV139" s="14" t="s">
        <v>122</v>
      </c>
      <c r="AW139" s="14" t="s">
        <v>32</v>
      </c>
      <c r="AX139" s="14" t="s">
        <v>78</v>
      </c>
      <c r="AY139" s="250" t="s">
        <v>115</v>
      </c>
    </row>
    <row r="140" s="2" customFormat="1" ht="16.5" customHeight="1">
      <c r="A140" s="39"/>
      <c r="B140" s="40"/>
      <c r="C140" s="215" t="s">
        <v>217</v>
      </c>
      <c r="D140" s="215" t="s">
        <v>117</v>
      </c>
      <c r="E140" s="216" t="s">
        <v>218</v>
      </c>
      <c r="F140" s="217" t="s">
        <v>219</v>
      </c>
      <c r="G140" s="218" t="s">
        <v>165</v>
      </c>
      <c r="H140" s="219">
        <v>2</v>
      </c>
      <c r="I140" s="220"/>
      <c r="J140" s="221">
        <f>ROUND(I140*H140,2)</f>
        <v>0</v>
      </c>
      <c r="K140" s="217" t="s">
        <v>121</v>
      </c>
      <c r="L140" s="45"/>
      <c r="M140" s="222" t="s">
        <v>19</v>
      </c>
      <c r="N140" s="223" t="s">
        <v>41</v>
      </c>
      <c r="O140" s="85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6" t="s">
        <v>122</v>
      </c>
      <c r="AT140" s="226" t="s">
        <v>117</v>
      </c>
      <c r="AU140" s="226" t="s">
        <v>80</v>
      </c>
      <c r="AY140" s="18" t="s">
        <v>115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8" t="s">
        <v>78</v>
      </c>
      <c r="BK140" s="227">
        <f>ROUND(I140*H140,2)</f>
        <v>0</v>
      </c>
      <c r="BL140" s="18" t="s">
        <v>122</v>
      </c>
      <c r="BM140" s="226" t="s">
        <v>220</v>
      </c>
    </row>
    <row r="141" s="2" customFormat="1" ht="21.75" customHeight="1">
      <c r="A141" s="39"/>
      <c r="B141" s="40"/>
      <c r="C141" s="251" t="s">
        <v>221</v>
      </c>
      <c r="D141" s="251" t="s">
        <v>150</v>
      </c>
      <c r="E141" s="252" t="s">
        <v>222</v>
      </c>
      <c r="F141" s="253" t="s">
        <v>223</v>
      </c>
      <c r="G141" s="254" t="s">
        <v>165</v>
      </c>
      <c r="H141" s="255">
        <v>2</v>
      </c>
      <c r="I141" s="256"/>
      <c r="J141" s="257">
        <f>ROUND(I141*H141,2)</f>
        <v>0</v>
      </c>
      <c r="K141" s="253" t="s">
        <v>19</v>
      </c>
      <c r="L141" s="258"/>
      <c r="M141" s="259" t="s">
        <v>19</v>
      </c>
      <c r="N141" s="260" t="s">
        <v>41</v>
      </c>
      <c r="O141" s="85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154</v>
      </c>
      <c r="AT141" s="226" t="s">
        <v>150</v>
      </c>
      <c r="AU141" s="226" t="s">
        <v>80</v>
      </c>
      <c r="AY141" s="18" t="s">
        <v>115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78</v>
      </c>
      <c r="BK141" s="227">
        <f>ROUND(I141*H141,2)</f>
        <v>0</v>
      </c>
      <c r="BL141" s="18" t="s">
        <v>122</v>
      </c>
      <c r="BM141" s="226" t="s">
        <v>224</v>
      </c>
    </row>
    <row r="142" s="2" customFormat="1" ht="16.5" customHeight="1">
      <c r="A142" s="39"/>
      <c r="B142" s="40"/>
      <c r="C142" s="215" t="s">
        <v>7</v>
      </c>
      <c r="D142" s="215" t="s">
        <v>117</v>
      </c>
      <c r="E142" s="216" t="s">
        <v>225</v>
      </c>
      <c r="F142" s="217" t="s">
        <v>226</v>
      </c>
      <c r="G142" s="218" t="s">
        <v>165</v>
      </c>
      <c r="H142" s="219">
        <v>1</v>
      </c>
      <c r="I142" s="220"/>
      <c r="J142" s="221">
        <f>ROUND(I142*H142,2)</f>
        <v>0</v>
      </c>
      <c r="K142" s="217" t="s">
        <v>121</v>
      </c>
      <c r="L142" s="45"/>
      <c r="M142" s="222" t="s">
        <v>19</v>
      </c>
      <c r="N142" s="223" t="s">
        <v>41</v>
      </c>
      <c r="O142" s="85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26" t="s">
        <v>122</v>
      </c>
      <c r="AT142" s="226" t="s">
        <v>117</v>
      </c>
      <c r="AU142" s="226" t="s">
        <v>80</v>
      </c>
      <c r="AY142" s="18" t="s">
        <v>115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8" t="s">
        <v>78</v>
      </c>
      <c r="BK142" s="227">
        <f>ROUND(I142*H142,2)</f>
        <v>0</v>
      </c>
      <c r="BL142" s="18" t="s">
        <v>122</v>
      </c>
      <c r="BM142" s="226" t="s">
        <v>227</v>
      </c>
    </row>
    <row r="143" s="2" customFormat="1" ht="21.75" customHeight="1">
      <c r="A143" s="39"/>
      <c r="B143" s="40"/>
      <c r="C143" s="251" t="s">
        <v>228</v>
      </c>
      <c r="D143" s="251" t="s">
        <v>150</v>
      </c>
      <c r="E143" s="252" t="s">
        <v>229</v>
      </c>
      <c r="F143" s="253" t="s">
        <v>230</v>
      </c>
      <c r="G143" s="254" t="s">
        <v>165</v>
      </c>
      <c r="H143" s="255">
        <v>1</v>
      </c>
      <c r="I143" s="256"/>
      <c r="J143" s="257">
        <f>ROUND(I143*H143,2)</f>
        <v>0</v>
      </c>
      <c r="K143" s="253" t="s">
        <v>19</v>
      </c>
      <c r="L143" s="258"/>
      <c r="M143" s="259" t="s">
        <v>19</v>
      </c>
      <c r="N143" s="260" t="s">
        <v>41</v>
      </c>
      <c r="O143" s="85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26" t="s">
        <v>154</v>
      </c>
      <c r="AT143" s="226" t="s">
        <v>150</v>
      </c>
      <c r="AU143" s="226" t="s">
        <v>80</v>
      </c>
      <c r="AY143" s="18" t="s">
        <v>115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8" t="s">
        <v>78</v>
      </c>
      <c r="BK143" s="227">
        <f>ROUND(I143*H143,2)</f>
        <v>0</v>
      </c>
      <c r="BL143" s="18" t="s">
        <v>122</v>
      </c>
      <c r="BM143" s="226" t="s">
        <v>231</v>
      </c>
    </row>
    <row r="144" s="2" customFormat="1" ht="16.5" customHeight="1">
      <c r="A144" s="39"/>
      <c r="B144" s="40"/>
      <c r="C144" s="215" t="s">
        <v>232</v>
      </c>
      <c r="D144" s="215" t="s">
        <v>117</v>
      </c>
      <c r="E144" s="216" t="s">
        <v>233</v>
      </c>
      <c r="F144" s="217" t="s">
        <v>234</v>
      </c>
      <c r="G144" s="218" t="s">
        <v>165</v>
      </c>
      <c r="H144" s="219">
        <v>1</v>
      </c>
      <c r="I144" s="220"/>
      <c r="J144" s="221">
        <f>ROUND(I144*H144,2)</f>
        <v>0</v>
      </c>
      <c r="K144" s="217" t="s">
        <v>121</v>
      </c>
      <c r="L144" s="45"/>
      <c r="M144" s="222" t="s">
        <v>19</v>
      </c>
      <c r="N144" s="223" t="s">
        <v>41</v>
      </c>
      <c r="O144" s="85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122</v>
      </c>
      <c r="AT144" s="226" t="s">
        <v>117</v>
      </c>
      <c r="AU144" s="226" t="s">
        <v>80</v>
      </c>
      <c r="AY144" s="18" t="s">
        <v>115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78</v>
      </c>
      <c r="BK144" s="227">
        <f>ROUND(I144*H144,2)</f>
        <v>0</v>
      </c>
      <c r="BL144" s="18" t="s">
        <v>122</v>
      </c>
      <c r="BM144" s="226" t="s">
        <v>235</v>
      </c>
    </row>
    <row r="145" s="2" customFormat="1" ht="21.75" customHeight="1">
      <c r="A145" s="39"/>
      <c r="B145" s="40"/>
      <c r="C145" s="251" t="s">
        <v>236</v>
      </c>
      <c r="D145" s="251" t="s">
        <v>150</v>
      </c>
      <c r="E145" s="252" t="s">
        <v>237</v>
      </c>
      <c r="F145" s="253" t="s">
        <v>238</v>
      </c>
      <c r="G145" s="254" t="s">
        <v>165</v>
      </c>
      <c r="H145" s="255">
        <v>1</v>
      </c>
      <c r="I145" s="256"/>
      <c r="J145" s="257">
        <f>ROUND(I145*H145,2)</f>
        <v>0</v>
      </c>
      <c r="K145" s="253" t="s">
        <v>19</v>
      </c>
      <c r="L145" s="258"/>
      <c r="M145" s="259" t="s">
        <v>19</v>
      </c>
      <c r="N145" s="260" t="s">
        <v>41</v>
      </c>
      <c r="O145" s="85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26" t="s">
        <v>154</v>
      </c>
      <c r="AT145" s="226" t="s">
        <v>150</v>
      </c>
      <c r="AU145" s="226" t="s">
        <v>80</v>
      </c>
      <c r="AY145" s="18" t="s">
        <v>115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8" t="s">
        <v>78</v>
      </c>
      <c r="BK145" s="227">
        <f>ROUND(I145*H145,2)</f>
        <v>0</v>
      </c>
      <c r="BL145" s="18" t="s">
        <v>122</v>
      </c>
      <c r="BM145" s="226" t="s">
        <v>239</v>
      </c>
    </row>
    <row r="146" s="2" customFormat="1" ht="16.5" customHeight="1">
      <c r="A146" s="39"/>
      <c r="B146" s="40"/>
      <c r="C146" s="215" t="s">
        <v>240</v>
      </c>
      <c r="D146" s="215" t="s">
        <v>117</v>
      </c>
      <c r="E146" s="216" t="s">
        <v>241</v>
      </c>
      <c r="F146" s="217" t="s">
        <v>242</v>
      </c>
      <c r="G146" s="218" t="s">
        <v>165</v>
      </c>
      <c r="H146" s="219">
        <v>1</v>
      </c>
      <c r="I146" s="220"/>
      <c r="J146" s="221">
        <f>ROUND(I146*H146,2)</f>
        <v>0</v>
      </c>
      <c r="K146" s="217" t="s">
        <v>121</v>
      </c>
      <c r="L146" s="45"/>
      <c r="M146" s="222" t="s">
        <v>19</v>
      </c>
      <c r="N146" s="223" t="s">
        <v>41</v>
      </c>
      <c r="O146" s="85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26" t="s">
        <v>122</v>
      </c>
      <c r="AT146" s="226" t="s">
        <v>117</v>
      </c>
      <c r="AU146" s="226" t="s">
        <v>80</v>
      </c>
      <c r="AY146" s="18" t="s">
        <v>115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8" t="s">
        <v>78</v>
      </c>
      <c r="BK146" s="227">
        <f>ROUND(I146*H146,2)</f>
        <v>0</v>
      </c>
      <c r="BL146" s="18" t="s">
        <v>122</v>
      </c>
      <c r="BM146" s="226" t="s">
        <v>243</v>
      </c>
    </row>
    <row r="147" s="2" customFormat="1" ht="16.5" customHeight="1">
      <c r="A147" s="39"/>
      <c r="B147" s="40"/>
      <c r="C147" s="251" t="s">
        <v>244</v>
      </c>
      <c r="D147" s="251" t="s">
        <v>150</v>
      </c>
      <c r="E147" s="252" t="s">
        <v>245</v>
      </c>
      <c r="F147" s="253" t="s">
        <v>246</v>
      </c>
      <c r="G147" s="254" t="s">
        <v>165</v>
      </c>
      <c r="H147" s="255">
        <v>1</v>
      </c>
      <c r="I147" s="256"/>
      <c r="J147" s="257">
        <f>ROUND(I147*H147,2)</f>
        <v>0</v>
      </c>
      <c r="K147" s="253" t="s">
        <v>19</v>
      </c>
      <c r="L147" s="258"/>
      <c r="M147" s="259" t="s">
        <v>19</v>
      </c>
      <c r="N147" s="260" t="s">
        <v>41</v>
      </c>
      <c r="O147" s="85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6" t="s">
        <v>154</v>
      </c>
      <c r="AT147" s="226" t="s">
        <v>150</v>
      </c>
      <c r="AU147" s="226" t="s">
        <v>80</v>
      </c>
      <c r="AY147" s="18" t="s">
        <v>115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8" t="s">
        <v>78</v>
      </c>
      <c r="BK147" s="227">
        <f>ROUND(I147*H147,2)</f>
        <v>0</v>
      </c>
      <c r="BL147" s="18" t="s">
        <v>122</v>
      </c>
      <c r="BM147" s="226" t="s">
        <v>247</v>
      </c>
    </row>
    <row r="148" s="12" customFormat="1" ht="22.8" customHeight="1">
      <c r="A148" s="12"/>
      <c r="B148" s="199"/>
      <c r="C148" s="200"/>
      <c r="D148" s="201" t="s">
        <v>69</v>
      </c>
      <c r="E148" s="213" t="s">
        <v>149</v>
      </c>
      <c r="F148" s="213" t="s">
        <v>248</v>
      </c>
      <c r="G148" s="200"/>
      <c r="H148" s="200"/>
      <c r="I148" s="203"/>
      <c r="J148" s="214">
        <f>BK148</f>
        <v>0</v>
      </c>
      <c r="K148" s="200"/>
      <c r="L148" s="205"/>
      <c r="M148" s="206"/>
      <c r="N148" s="207"/>
      <c r="O148" s="207"/>
      <c r="P148" s="208">
        <f>SUM(P149:P152)</f>
        <v>0</v>
      </c>
      <c r="Q148" s="207"/>
      <c r="R148" s="208">
        <f>SUM(R149:R152)</f>
        <v>1.1182080000000001</v>
      </c>
      <c r="S148" s="207"/>
      <c r="T148" s="209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0" t="s">
        <v>78</v>
      </c>
      <c r="AT148" s="211" t="s">
        <v>69</v>
      </c>
      <c r="AU148" s="211" t="s">
        <v>78</v>
      </c>
      <c r="AY148" s="210" t="s">
        <v>115</v>
      </c>
      <c r="BK148" s="212">
        <f>SUM(BK149:BK152)</f>
        <v>0</v>
      </c>
    </row>
    <row r="149" s="2" customFormat="1" ht="16.5" customHeight="1">
      <c r="A149" s="39"/>
      <c r="B149" s="40"/>
      <c r="C149" s="215" t="s">
        <v>249</v>
      </c>
      <c r="D149" s="215" t="s">
        <v>117</v>
      </c>
      <c r="E149" s="216" t="s">
        <v>250</v>
      </c>
      <c r="F149" s="217" t="s">
        <v>251</v>
      </c>
      <c r="G149" s="218" t="s">
        <v>120</v>
      </c>
      <c r="H149" s="219">
        <v>40.960000000000001</v>
      </c>
      <c r="I149" s="220"/>
      <c r="J149" s="221">
        <f>ROUND(I149*H149,2)</f>
        <v>0</v>
      </c>
      <c r="K149" s="217" t="s">
        <v>121</v>
      </c>
      <c r="L149" s="45"/>
      <c r="M149" s="222" t="s">
        <v>19</v>
      </c>
      <c r="N149" s="223" t="s">
        <v>41</v>
      </c>
      <c r="O149" s="85"/>
      <c r="P149" s="224">
        <f>O149*H149</f>
        <v>0</v>
      </c>
      <c r="Q149" s="224">
        <v>0.027300000000000001</v>
      </c>
      <c r="R149" s="224">
        <f>Q149*H149</f>
        <v>1.1182080000000001</v>
      </c>
      <c r="S149" s="224">
        <v>0</v>
      </c>
      <c r="T149" s="22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26" t="s">
        <v>122</v>
      </c>
      <c r="AT149" s="226" t="s">
        <v>117</v>
      </c>
      <c r="AU149" s="226" t="s">
        <v>80</v>
      </c>
      <c r="AY149" s="18" t="s">
        <v>115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8" t="s">
        <v>78</v>
      </c>
      <c r="BK149" s="227">
        <f>ROUND(I149*H149,2)</f>
        <v>0</v>
      </c>
      <c r="BL149" s="18" t="s">
        <v>122</v>
      </c>
      <c r="BM149" s="226" t="s">
        <v>252</v>
      </c>
    </row>
    <row r="150" s="13" customFormat="1">
      <c r="A150" s="13"/>
      <c r="B150" s="228"/>
      <c r="C150" s="229"/>
      <c r="D150" s="230" t="s">
        <v>124</v>
      </c>
      <c r="E150" s="231" t="s">
        <v>19</v>
      </c>
      <c r="F150" s="232" t="s">
        <v>253</v>
      </c>
      <c r="G150" s="229"/>
      <c r="H150" s="233">
        <v>40.960000000000001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124</v>
      </c>
      <c r="AU150" s="239" t="s">
        <v>80</v>
      </c>
      <c r="AV150" s="13" t="s">
        <v>80</v>
      </c>
      <c r="AW150" s="13" t="s">
        <v>32</v>
      </c>
      <c r="AX150" s="13" t="s">
        <v>78</v>
      </c>
      <c r="AY150" s="239" t="s">
        <v>115</v>
      </c>
    </row>
    <row r="151" s="2" customFormat="1" ht="16.5" customHeight="1">
      <c r="A151" s="39"/>
      <c r="B151" s="40"/>
      <c r="C151" s="215" t="s">
        <v>254</v>
      </c>
      <c r="D151" s="215" t="s">
        <v>117</v>
      </c>
      <c r="E151" s="216" t="s">
        <v>255</v>
      </c>
      <c r="F151" s="217" t="s">
        <v>256</v>
      </c>
      <c r="G151" s="218" t="s">
        <v>120</v>
      </c>
      <c r="H151" s="219">
        <v>38.399999999999999</v>
      </c>
      <c r="I151" s="220"/>
      <c r="J151" s="221">
        <f>ROUND(I151*H151,2)</f>
        <v>0</v>
      </c>
      <c r="K151" s="217" t="s">
        <v>121</v>
      </c>
      <c r="L151" s="45"/>
      <c r="M151" s="222" t="s">
        <v>19</v>
      </c>
      <c r="N151" s="223" t="s">
        <v>41</v>
      </c>
      <c r="O151" s="85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26" t="s">
        <v>122</v>
      </c>
      <c r="AT151" s="226" t="s">
        <v>117</v>
      </c>
      <c r="AU151" s="226" t="s">
        <v>80</v>
      </c>
      <c r="AY151" s="18" t="s">
        <v>115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8" t="s">
        <v>78</v>
      </c>
      <c r="BK151" s="227">
        <f>ROUND(I151*H151,2)</f>
        <v>0</v>
      </c>
      <c r="BL151" s="18" t="s">
        <v>122</v>
      </c>
      <c r="BM151" s="226" t="s">
        <v>257</v>
      </c>
    </row>
    <row r="152" s="13" customFormat="1">
      <c r="A152" s="13"/>
      <c r="B152" s="228"/>
      <c r="C152" s="229"/>
      <c r="D152" s="230" t="s">
        <v>124</v>
      </c>
      <c r="E152" s="231" t="s">
        <v>19</v>
      </c>
      <c r="F152" s="232" t="s">
        <v>258</v>
      </c>
      <c r="G152" s="229"/>
      <c r="H152" s="233">
        <v>38.399999999999999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124</v>
      </c>
      <c r="AU152" s="239" t="s">
        <v>80</v>
      </c>
      <c r="AV152" s="13" t="s">
        <v>80</v>
      </c>
      <c r="AW152" s="13" t="s">
        <v>32</v>
      </c>
      <c r="AX152" s="13" t="s">
        <v>78</v>
      </c>
      <c r="AY152" s="239" t="s">
        <v>115</v>
      </c>
    </row>
    <row r="153" s="12" customFormat="1" ht="22.8" customHeight="1">
      <c r="A153" s="12"/>
      <c r="B153" s="199"/>
      <c r="C153" s="200"/>
      <c r="D153" s="201" t="s">
        <v>69</v>
      </c>
      <c r="E153" s="213" t="s">
        <v>167</v>
      </c>
      <c r="F153" s="213" t="s">
        <v>259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SUM(P154:P162)</f>
        <v>0</v>
      </c>
      <c r="Q153" s="207"/>
      <c r="R153" s="208">
        <f>SUM(R154:R162)</f>
        <v>0</v>
      </c>
      <c r="S153" s="207"/>
      <c r="T153" s="209">
        <f>SUM(T154:T162)</f>
        <v>6.2415000000000003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78</v>
      </c>
      <c r="AT153" s="211" t="s">
        <v>69</v>
      </c>
      <c r="AU153" s="211" t="s">
        <v>78</v>
      </c>
      <c r="AY153" s="210" t="s">
        <v>115</v>
      </c>
      <c r="BK153" s="212">
        <f>SUM(BK154:BK162)</f>
        <v>0</v>
      </c>
    </row>
    <row r="154" s="2" customFormat="1" ht="16.5" customHeight="1">
      <c r="A154" s="39"/>
      <c r="B154" s="40"/>
      <c r="C154" s="215" t="s">
        <v>260</v>
      </c>
      <c r="D154" s="215" t="s">
        <v>117</v>
      </c>
      <c r="E154" s="216" t="s">
        <v>261</v>
      </c>
      <c r="F154" s="217" t="s">
        <v>262</v>
      </c>
      <c r="G154" s="218" t="s">
        <v>134</v>
      </c>
      <c r="H154" s="219">
        <v>0.54200000000000004</v>
      </c>
      <c r="I154" s="220"/>
      <c r="J154" s="221">
        <f>ROUND(I154*H154,2)</f>
        <v>0</v>
      </c>
      <c r="K154" s="217" t="s">
        <v>121</v>
      </c>
      <c r="L154" s="45"/>
      <c r="M154" s="222" t="s">
        <v>19</v>
      </c>
      <c r="N154" s="223" t="s">
        <v>41</v>
      </c>
      <c r="O154" s="85"/>
      <c r="P154" s="224">
        <f>O154*H154</f>
        <v>0</v>
      </c>
      <c r="Q154" s="224">
        <v>0</v>
      </c>
      <c r="R154" s="224">
        <f>Q154*H154</f>
        <v>0</v>
      </c>
      <c r="S154" s="224">
        <v>2.1000000000000001</v>
      </c>
      <c r="T154" s="225">
        <f>S154*H154</f>
        <v>1.1382000000000001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26" t="s">
        <v>122</v>
      </c>
      <c r="AT154" s="226" t="s">
        <v>117</v>
      </c>
      <c r="AU154" s="226" t="s">
        <v>80</v>
      </c>
      <c r="AY154" s="18" t="s">
        <v>115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8" t="s">
        <v>78</v>
      </c>
      <c r="BK154" s="227">
        <f>ROUND(I154*H154,2)</f>
        <v>0</v>
      </c>
      <c r="BL154" s="18" t="s">
        <v>122</v>
      </c>
      <c r="BM154" s="226" t="s">
        <v>263</v>
      </c>
    </row>
    <row r="155" s="15" customFormat="1">
      <c r="A155" s="15"/>
      <c r="B155" s="261"/>
      <c r="C155" s="262"/>
      <c r="D155" s="230" t="s">
        <v>124</v>
      </c>
      <c r="E155" s="263" t="s">
        <v>19</v>
      </c>
      <c r="F155" s="264" t="s">
        <v>264</v>
      </c>
      <c r="G155" s="262"/>
      <c r="H155" s="263" t="s">
        <v>19</v>
      </c>
      <c r="I155" s="265"/>
      <c r="J155" s="262"/>
      <c r="K155" s="262"/>
      <c r="L155" s="266"/>
      <c r="M155" s="267"/>
      <c r="N155" s="268"/>
      <c r="O155" s="268"/>
      <c r="P155" s="268"/>
      <c r="Q155" s="268"/>
      <c r="R155" s="268"/>
      <c r="S155" s="268"/>
      <c r="T155" s="26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0" t="s">
        <v>124</v>
      </c>
      <c r="AU155" s="270" t="s">
        <v>80</v>
      </c>
      <c r="AV155" s="15" t="s">
        <v>78</v>
      </c>
      <c r="AW155" s="15" t="s">
        <v>32</v>
      </c>
      <c r="AX155" s="15" t="s">
        <v>70</v>
      </c>
      <c r="AY155" s="270" t="s">
        <v>115</v>
      </c>
    </row>
    <row r="156" s="13" customFormat="1">
      <c r="A156" s="13"/>
      <c r="B156" s="228"/>
      <c r="C156" s="229"/>
      <c r="D156" s="230" t="s">
        <v>124</v>
      </c>
      <c r="E156" s="231" t="s">
        <v>19</v>
      </c>
      <c r="F156" s="232" t="s">
        <v>265</v>
      </c>
      <c r="G156" s="229"/>
      <c r="H156" s="233">
        <v>0.51200000000000001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124</v>
      </c>
      <c r="AU156" s="239" t="s">
        <v>80</v>
      </c>
      <c r="AV156" s="13" t="s">
        <v>80</v>
      </c>
      <c r="AW156" s="13" t="s">
        <v>32</v>
      </c>
      <c r="AX156" s="13" t="s">
        <v>70</v>
      </c>
      <c r="AY156" s="239" t="s">
        <v>115</v>
      </c>
    </row>
    <row r="157" s="13" customFormat="1">
      <c r="A157" s="13"/>
      <c r="B157" s="228"/>
      <c r="C157" s="229"/>
      <c r="D157" s="230" t="s">
        <v>124</v>
      </c>
      <c r="E157" s="231" t="s">
        <v>19</v>
      </c>
      <c r="F157" s="232" t="s">
        <v>266</v>
      </c>
      <c r="G157" s="229"/>
      <c r="H157" s="233">
        <v>0.029999999999999999</v>
      </c>
      <c r="I157" s="234"/>
      <c r="J157" s="229"/>
      <c r="K157" s="229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124</v>
      </c>
      <c r="AU157" s="239" t="s">
        <v>80</v>
      </c>
      <c r="AV157" s="13" t="s">
        <v>80</v>
      </c>
      <c r="AW157" s="13" t="s">
        <v>32</v>
      </c>
      <c r="AX157" s="13" t="s">
        <v>70</v>
      </c>
      <c r="AY157" s="239" t="s">
        <v>115</v>
      </c>
    </row>
    <row r="158" s="14" customFormat="1">
      <c r="A158" s="14"/>
      <c r="B158" s="240"/>
      <c r="C158" s="241"/>
      <c r="D158" s="230" t="s">
        <v>124</v>
      </c>
      <c r="E158" s="242" t="s">
        <v>19</v>
      </c>
      <c r="F158" s="243" t="s">
        <v>143</v>
      </c>
      <c r="G158" s="241"/>
      <c r="H158" s="244">
        <v>0.54200000000000004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124</v>
      </c>
      <c r="AU158" s="250" t="s">
        <v>80</v>
      </c>
      <c r="AV158" s="14" t="s">
        <v>122</v>
      </c>
      <c r="AW158" s="14" t="s">
        <v>32</v>
      </c>
      <c r="AX158" s="14" t="s">
        <v>78</v>
      </c>
      <c r="AY158" s="250" t="s">
        <v>115</v>
      </c>
    </row>
    <row r="159" s="2" customFormat="1" ht="16.5" customHeight="1">
      <c r="A159" s="39"/>
      <c r="B159" s="40"/>
      <c r="C159" s="215" t="s">
        <v>267</v>
      </c>
      <c r="D159" s="215" t="s">
        <v>117</v>
      </c>
      <c r="E159" s="216" t="s">
        <v>268</v>
      </c>
      <c r="F159" s="217" t="s">
        <v>269</v>
      </c>
      <c r="G159" s="218" t="s">
        <v>165</v>
      </c>
      <c r="H159" s="219">
        <v>69</v>
      </c>
      <c r="I159" s="220"/>
      <c r="J159" s="221">
        <f>ROUND(I159*H159,2)</f>
        <v>0</v>
      </c>
      <c r="K159" s="217" t="s">
        <v>121</v>
      </c>
      <c r="L159" s="45"/>
      <c r="M159" s="222" t="s">
        <v>19</v>
      </c>
      <c r="N159" s="223" t="s">
        <v>41</v>
      </c>
      <c r="O159" s="85"/>
      <c r="P159" s="224">
        <f>O159*H159</f>
        <v>0</v>
      </c>
      <c r="Q159" s="224">
        <v>0</v>
      </c>
      <c r="R159" s="224">
        <f>Q159*H159</f>
        <v>0</v>
      </c>
      <c r="S159" s="224">
        <v>0.065699999999999995</v>
      </c>
      <c r="T159" s="225">
        <f>S159*H159</f>
        <v>4.5332999999999997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122</v>
      </c>
      <c r="AT159" s="226" t="s">
        <v>117</v>
      </c>
      <c r="AU159" s="226" t="s">
        <v>80</v>
      </c>
      <c r="AY159" s="18" t="s">
        <v>115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78</v>
      </c>
      <c r="BK159" s="227">
        <f>ROUND(I159*H159,2)</f>
        <v>0</v>
      </c>
      <c r="BL159" s="18" t="s">
        <v>122</v>
      </c>
      <c r="BM159" s="226" t="s">
        <v>270</v>
      </c>
    </row>
    <row r="160" s="2" customFormat="1" ht="16.5" customHeight="1">
      <c r="A160" s="39"/>
      <c r="B160" s="40"/>
      <c r="C160" s="215" t="s">
        <v>271</v>
      </c>
      <c r="D160" s="215" t="s">
        <v>117</v>
      </c>
      <c r="E160" s="216" t="s">
        <v>272</v>
      </c>
      <c r="F160" s="217" t="s">
        <v>273</v>
      </c>
      <c r="G160" s="218" t="s">
        <v>128</v>
      </c>
      <c r="H160" s="219">
        <v>130</v>
      </c>
      <c r="I160" s="220"/>
      <c r="J160" s="221">
        <f>ROUND(I160*H160,2)</f>
        <v>0</v>
      </c>
      <c r="K160" s="217" t="s">
        <v>121</v>
      </c>
      <c r="L160" s="45"/>
      <c r="M160" s="222" t="s">
        <v>19</v>
      </c>
      <c r="N160" s="223" t="s">
        <v>41</v>
      </c>
      <c r="O160" s="85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6" t="s">
        <v>122</v>
      </c>
      <c r="AT160" s="226" t="s">
        <v>117</v>
      </c>
      <c r="AU160" s="226" t="s">
        <v>80</v>
      </c>
      <c r="AY160" s="18" t="s">
        <v>115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78</v>
      </c>
      <c r="BK160" s="227">
        <f>ROUND(I160*H160,2)</f>
        <v>0</v>
      </c>
      <c r="BL160" s="18" t="s">
        <v>122</v>
      </c>
      <c r="BM160" s="226" t="s">
        <v>274</v>
      </c>
    </row>
    <row r="161" s="13" customFormat="1">
      <c r="A161" s="13"/>
      <c r="B161" s="228"/>
      <c r="C161" s="229"/>
      <c r="D161" s="230" t="s">
        <v>124</v>
      </c>
      <c r="E161" s="231" t="s">
        <v>19</v>
      </c>
      <c r="F161" s="232" t="s">
        <v>275</v>
      </c>
      <c r="G161" s="229"/>
      <c r="H161" s="233">
        <v>130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124</v>
      </c>
      <c r="AU161" s="239" t="s">
        <v>80</v>
      </c>
      <c r="AV161" s="13" t="s">
        <v>80</v>
      </c>
      <c r="AW161" s="13" t="s">
        <v>32</v>
      </c>
      <c r="AX161" s="13" t="s">
        <v>78</v>
      </c>
      <c r="AY161" s="239" t="s">
        <v>115</v>
      </c>
    </row>
    <row r="162" s="2" customFormat="1" ht="16.5" customHeight="1">
      <c r="A162" s="39"/>
      <c r="B162" s="40"/>
      <c r="C162" s="215" t="s">
        <v>276</v>
      </c>
      <c r="D162" s="215" t="s">
        <v>117</v>
      </c>
      <c r="E162" s="216" t="s">
        <v>277</v>
      </c>
      <c r="F162" s="217" t="s">
        <v>278</v>
      </c>
      <c r="G162" s="218" t="s">
        <v>165</v>
      </c>
      <c r="H162" s="219">
        <v>2</v>
      </c>
      <c r="I162" s="220"/>
      <c r="J162" s="221">
        <f>ROUND(I162*H162,2)</f>
        <v>0</v>
      </c>
      <c r="K162" s="217" t="s">
        <v>121</v>
      </c>
      <c r="L162" s="45"/>
      <c r="M162" s="222" t="s">
        <v>19</v>
      </c>
      <c r="N162" s="223" t="s">
        <v>41</v>
      </c>
      <c r="O162" s="85"/>
      <c r="P162" s="224">
        <f>O162*H162</f>
        <v>0</v>
      </c>
      <c r="Q162" s="224">
        <v>0</v>
      </c>
      <c r="R162" s="224">
        <f>Q162*H162</f>
        <v>0</v>
      </c>
      <c r="S162" s="224">
        <v>0.28499999999999998</v>
      </c>
      <c r="T162" s="225">
        <f>S162*H162</f>
        <v>0.56999999999999995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6" t="s">
        <v>122</v>
      </c>
      <c r="AT162" s="226" t="s">
        <v>117</v>
      </c>
      <c r="AU162" s="226" t="s">
        <v>80</v>
      </c>
      <c r="AY162" s="18" t="s">
        <v>115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8" t="s">
        <v>78</v>
      </c>
      <c r="BK162" s="227">
        <f>ROUND(I162*H162,2)</f>
        <v>0</v>
      </c>
      <c r="BL162" s="18" t="s">
        <v>122</v>
      </c>
      <c r="BM162" s="226" t="s">
        <v>279</v>
      </c>
    </row>
    <row r="163" s="12" customFormat="1" ht="22.8" customHeight="1">
      <c r="A163" s="12"/>
      <c r="B163" s="199"/>
      <c r="C163" s="200"/>
      <c r="D163" s="201" t="s">
        <v>69</v>
      </c>
      <c r="E163" s="213" t="s">
        <v>280</v>
      </c>
      <c r="F163" s="213" t="s">
        <v>281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SUM(P164:P167)</f>
        <v>0</v>
      </c>
      <c r="Q163" s="207"/>
      <c r="R163" s="208">
        <f>SUM(R164:R167)</f>
        <v>0</v>
      </c>
      <c r="S163" s="207"/>
      <c r="T163" s="209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78</v>
      </c>
      <c r="AT163" s="211" t="s">
        <v>69</v>
      </c>
      <c r="AU163" s="211" t="s">
        <v>78</v>
      </c>
      <c r="AY163" s="210" t="s">
        <v>115</v>
      </c>
      <c r="BK163" s="212">
        <f>SUM(BK164:BK167)</f>
        <v>0</v>
      </c>
    </row>
    <row r="164" s="2" customFormat="1" ht="16.5" customHeight="1">
      <c r="A164" s="39"/>
      <c r="B164" s="40"/>
      <c r="C164" s="215" t="s">
        <v>282</v>
      </c>
      <c r="D164" s="215" t="s">
        <v>117</v>
      </c>
      <c r="E164" s="216" t="s">
        <v>283</v>
      </c>
      <c r="F164" s="217" t="s">
        <v>284</v>
      </c>
      <c r="G164" s="218" t="s">
        <v>153</v>
      </c>
      <c r="H164" s="219">
        <v>6.242</v>
      </c>
      <c r="I164" s="220"/>
      <c r="J164" s="221">
        <f>ROUND(I164*H164,2)</f>
        <v>0</v>
      </c>
      <c r="K164" s="217" t="s">
        <v>121</v>
      </c>
      <c r="L164" s="45"/>
      <c r="M164" s="222" t="s">
        <v>19</v>
      </c>
      <c r="N164" s="223" t="s">
        <v>41</v>
      </c>
      <c r="O164" s="85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122</v>
      </c>
      <c r="AT164" s="226" t="s">
        <v>117</v>
      </c>
      <c r="AU164" s="226" t="s">
        <v>80</v>
      </c>
      <c r="AY164" s="18" t="s">
        <v>115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78</v>
      </c>
      <c r="BK164" s="227">
        <f>ROUND(I164*H164,2)</f>
        <v>0</v>
      </c>
      <c r="BL164" s="18" t="s">
        <v>122</v>
      </c>
      <c r="BM164" s="226" t="s">
        <v>285</v>
      </c>
    </row>
    <row r="165" s="2" customFormat="1" ht="21.75" customHeight="1">
      <c r="A165" s="39"/>
      <c r="B165" s="40"/>
      <c r="C165" s="215" t="s">
        <v>286</v>
      </c>
      <c r="D165" s="215" t="s">
        <v>117</v>
      </c>
      <c r="E165" s="216" t="s">
        <v>287</v>
      </c>
      <c r="F165" s="217" t="s">
        <v>288</v>
      </c>
      <c r="G165" s="218" t="s">
        <v>153</v>
      </c>
      <c r="H165" s="219">
        <v>49.159999999999997</v>
      </c>
      <c r="I165" s="220"/>
      <c r="J165" s="221">
        <f>ROUND(I165*H165,2)</f>
        <v>0</v>
      </c>
      <c r="K165" s="217" t="s">
        <v>121</v>
      </c>
      <c r="L165" s="45"/>
      <c r="M165" s="222" t="s">
        <v>19</v>
      </c>
      <c r="N165" s="223" t="s">
        <v>41</v>
      </c>
      <c r="O165" s="85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6" t="s">
        <v>122</v>
      </c>
      <c r="AT165" s="226" t="s">
        <v>117</v>
      </c>
      <c r="AU165" s="226" t="s">
        <v>80</v>
      </c>
      <c r="AY165" s="18" t="s">
        <v>115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8" t="s">
        <v>78</v>
      </c>
      <c r="BK165" s="227">
        <f>ROUND(I165*H165,2)</f>
        <v>0</v>
      </c>
      <c r="BL165" s="18" t="s">
        <v>122</v>
      </c>
      <c r="BM165" s="226" t="s">
        <v>289</v>
      </c>
    </row>
    <row r="166" s="13" customFormat="1">
      <c r="A166" s="13"/>
      <c r="B166" s="228"/>
      <c r="C166" s="229"/>
      <c r="D166" s="230" t="s">
        <v>124</v>
      </c>
      <c r="E166" s="231" t="s">
        <v>19</v>
      </c>
      <c r="F166" s="232" t="s">
        <v>290</v>
      </c>
      <c r="G166" s="229"/>
      <c r="H166" s="233">
        <v>49.159999999999997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124</v>
      </c>
      <c r="AU166" s="239" t="s">
        <v>80</v>
      </c>
      <c r="AV166" s="13" t="s">
        <v>80</v>
      </c>
      <c r="AW166" s="13" t="s">
        <v>32</v>
      </c>
      <c r="AX166" s="13" t="s">
        <v>78</v>
      </c>
      <c r="AY166" s="239" t="s">
        <v>115</v>
      </c>
    </row>
    <row r="167" s="2" customFormat="1" ht="21.75" customHeight="1">
      <c r="A167" s="39"/>
      <c r="B167" s="40"/>
      <c r="C167" s="215" t="s">
        <v>291</v>
      </c>
      <c r="D167" s="215" t="s">
        <v>117</v>
      </c>
      <c r="E167" s="216" t="s">
        <v>292</v>
      </c>
      <c r="F167" s="217" t="s">
        <v>293</v>
      </c>
      <c r="G167" s="218" t="s">
        <v>153</v>
      </c>
      <c r="H167" s="219">
        <v>9.8320000000000007</v>
      </c>
      <c r="I167" s="220"/>
      <c r="J167" s="221">
        <f>ROUND(I167*H167,2)</f>
        <v>0</v>
      </c>
      <c r="K167" s="217" t="s">
        <v>121</v>
      </c>
      <c r="L167" s="45"/>
      <c r="M167" s="222" t="s">
        <v>19</v>
      </c>
      <c r="N167" s="223" t="s">
        <v>41</v>
      </c>
      <c r="O167" s="85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122</v>
      </c>
      <c r="AT167" s="226" t="s">
        <v>117</v>
      </c>
      <c r="AU167" s="226" t="s">
        <v>80</v>
      </c>
      <c r="AY167" s="18" t="s">
        <v>115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78</v>
      </c>
      <c r="BK167" s="227">
        <f>ROUND(I167*H167,2)</f>
        <v>0</v>
      </c>
      <c r="BL167" s="18" t="s">
        <v>122</v>
      </c>
      <c r="BM167" s="226" t="s">
        <v>294</v>
      </c>
    </row>
    <row r="168" s="12" customFormat="1" ht="22.8" customHeight="1">
      <c r="A168" s="12"/>
      <c r="B168" s="199"/>
      <c r="C168" s="200"/>
      <c r="D168" s="201" t="s">
        <v>69</v>
      </c>
      <c r="E168" s="213" t="s">
        <v>295</v>
      </c>
      <c r="F168" s="213" t="s">
        <v>296</v>
      </c>
      <c r="G168" s="200"/>
      <c r="H168" s="200"/>
      <c r="I168" s="203"/>
      <c r="J168" s="214">
        <f>BK168</f>
        <v>0</v>
      </c>
      <c r="K168" s="200"/>
      <c r="L168" s="205"/>
      <c r="M168" s="206"/>
      <c r="N168" s="207"/>
      <c r="O168" s="207"/>
      <c r="P168" s="208">
        <f>P169</f>
        <v>0</v>
      </c>
      <c r="Q168" s="207"/>
      <c r="R168" s="208">
        <f>R169</f>
        <v>0</v>
      </c>
      <c r="S168" s="207"/>
      <c r="T168" s="209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0" t="s">
        <v>78</v>
      </c>
      <c r="AT168" s="211" t="s">
        <v>69</v>
      </c>
      <c r="AU168" s="211" t="s">
        <v>78</v>
      </c>
      <c r="AY168" s="210" t="s">
        <v>115</v>
      </c>
      <c r="BK168" s="212">
        <f>BK169</f>
        <v>0</v>
      </c>
    </row>
    <row r="169" s="2" customFormat="1" ht="21.75" customHeight="1">
      <c r="A169" s="39"/>
      <c r="B169" s="40"/>
      <c r="C169" s="215" t="s">
        <v>297</v>
      </c>
      <c r="D169" s="215" t="s">
        <v>117</v>
      </c>
      <c r="E169" s="216" t="s">
        <v>298</v>
      </c>
      <c r="F169" s="217" t="s">
        <v>299</v>
      </c>
      <c r="G169" s="218" t="s">
        <v>153</v>
      </c>
      <c r="H169" s="219">
        <v>35.235999999999997</v>
      </c>
      <c r="I169" s="220"/>
      <c r="J169" s="221">
        <f>ROUND(I169*H169,2)</f>
        <v>0</v>
      </c>
      <c r="K169" s="217" t="s">
        <v>121</v>
      </c>
      <c r="L169" s="45"/>
      <c r="M169" s="222" t="s">
        <v>19</v>
      </c>
      <c r="N169" s="223" t="s">
        <v>41</v>
      </c>
      <c r="O169" s="85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26" t="s">
        <v>122</v>
      </c>
      <c r="AT169" s="226" t="s">
        <v>117</v>
      </c>
      <c r="AU169" s="226" t="s">
        <v>80</v>
      </c>
      <c r="AY169" s="18" t="s">
        <v>115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8" t="s">
        <v>78</v>
      </c>
      <c r="BK169" s="227">
        <f>ROUND(I169*H169,2)</f>
        <v>0</v>
      </c>
      <c r="BL169" s="18" t="s">
        <v>122</v>
      </c>
      <c r="BM169" s="226" t="s">
        <v>300</v>
      </c>
    </row>
    <row r="170" s="12" customFormat="1" ht="25.92" customHeight="1">
      <c r="A170" s="12"/>
      <c r="B170" s="199"/>
      <c r="C170" s="200"/>
      <c r="D170" s="201" t="s">
        <v>69</v>
      </c>
      <c r="E170" s="202" t="s">
        <v>301</v>
      </c>
      <c r="F170" s="202" t="s">
        <v>302</v>
      </c>
      <c r="G170" s="200"/>
      <c r="H170" s="200"/>
      <c r="I170" s="203"/>
      <c r="J170" s="204">
        <f>BK170</f>
        <v>0</v>
      </c>
      <c r="K170" s="200"/>
      <c r="L170" s="205"/>
      <c r="M170" s="206"/>
      <c r="N170" s="207"/>
      <c r="O170" s="207"/>
      <c r="P170" s="208">
        <f>P171</f>
        <v>0</v>
      </c>
      <c r="Q170" s="207"/>
      <c r="R170" s="208">
        <f>R171</f>
        <v>0</v>
      </c>
      <c r="S170" s="207"/>
      <c r="T170" s="209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80</v>
      </c>
      <c r="AT170" s="211" t="s">
        <v>69</v>
      </c>
      <c r="AU170" s="211" t="s">
        <v>70</v>
      </c>
      <c r="AY170" s="210" t="s">
        <v>115</v>
      </c>
      <c r="BK170" s="212">
        <f>BK171</f>
        <v>0</v>
      </c>
    </row>
    <row r="171" s="12" customFormat="1" ht="22.8" customHeight="1">
      <c r="A171" s="12"/>
      <c r="B171" s="199"/>
      <c r="C171" s="200"/>
      <c r="D171" s="201" t="s">
        <v>69</v>
      </c>
      <c r="E171" s="213" t="s">
        <v>303</v>
      </c>
      <c r="F171" s="213" t="s">
        <v>304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SUM(P172:P176)</f>
        <v>0</v>
      </c>
      <c r="Q171" s="207"/>
      <c r="R171" s="208">
        <f>SUM(R172:R176)</f>
        <v>0</v>
      </c>
      <c r="S171" s="207"/>
      <c r="T171" s="209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80</v>
      </c>
      <c r="AT171" s="211" t="s">
        <v>69</v>
      </c>
      <c r="AU171" s="211" t="s">
        <v>78</v>
      </c>
      <c r="AY171" s="210" t="s">
        <v>115</v>
      </c>
      <c r="BK171" s="212">
        <f>SUM(BK172:BK176)</f>
        <v>0</v>
      </c>
    </row>
    <row r="172" s="2" customFormat="1" ht="16.5" customHeight="1">
      <c r="A172" s="39"/>
      <c r="B172" s="40"/>
      <c r="C172" s="215" t="s">
        <v>305</v>
      </c>
      <c r="D172" s="215" t="s">
        <v>117</v>
      </c>
      <c r="E172" s="216" t="s">
        <v>306</v>
      </c>
      <c r="F172" s="217" t="s">
        <v>307</v>
      </c>
      <c r="G172" s="218" t="s">
        <v>128</v>
      </c>
      <c r="H172" s="219">
        <v>70</v>
      </c>
      <c r="I172" s="220"/>
      <c r="J172" s="221">
        <f>ROUND(I172*H172,2)</f>
        <v>0</v>
      </c>
      <c r="K172" s="217" t="s">
        <v>19</v>
      </c>
      <c r="L172" s="45"/>
      <c r="M172" s="222" t="s">
        <v>19</v>
      </c>
      <c r="N172" s="223" t="s">
        <v>41</v>
      </c>
      <c r="O172" s="85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6" t="s">
        <v>202</v>
      </c>
      <c r="AT172" s="226" t="s">
        <v>117</v>
      </c>
      <c r="AU172" s="226" t="s">
        <v>80</v>
      </c>
      <c r="AY172" s="18" t="s">
        <v>115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8" t="s">
        <v>78</v>
      </c>
      <c r="BK172" s="227">
        <f>ROUND(I172*H172,2)</f>
        <v>0</v>
      </c>
      <c r="BL172" s="18" t="s">
        <v>202</v>
      </c>
      <c r="BM172" s="226" t="s">
        <v>308</v>
      </c>
    </row>
    <row r="173" s="2" customFormat="1" ht="16.5" customHeight="1">
      <c r="A173" s="39"/>
      <c r="B173" s="40"/>
      <c r="C173" s="215" t="s">
        <v>309</v>
      </c>
      <c r="D173" s="215" t="s">
        <v>117</v>
      </c>
      <c r="E173" s="216" t="s">
        <v>310</v>
      </c>
      <c r="F173" s="217" t="s">
        <v>311</v>
      </c>
      <c r="G173" s="218" t="s">
        <v>165</v>
      </c>
      <c r="H173" s="219">
        <v>1</v>
      </c>
      <c r="I173" s="220"/>
      <c r="J173" s="221">
        <f>ROUND(I173*H173,2)</f>
        <v>0</v>
      </c>
      <c r="K173" s="217" t="s">
        <v>19</v>
      </c>
      <c r="L173" s="45"/>
      <c r="M173" s="222" t="s">
        <v>19</v>
      </c>
      <c r="N173" s="223" t="s">
        <v>41</v>
      </c>
      <c r="O173" s="85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6" t="s">
        <v>202</v>
      </c>
      <c r="AT173" s="226" t="s">
        <v>117</v>
      </c>
      <c r="AU173" s="226" t="s">
        <v>80</v>
      </c>
      <c r="AY173" s="18" t="s">
        <v>115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8" t="s">
        <v>78</v>
      </c>
      <c r="BK173" s="227">
        <f>ROUND(I173*H173,2)</f>
        <v>0</v>
      </c>
      <c r="BL173" s="18" t="s">
        <v>202</v>
      </c>
      <c r="BM173" s="226" t="s">
        <v>312</v>
      </c>
    </row>
    <row r="174" s="2" customFormat="1" ht="16.5" customHeight="1">
      <c r="A174" s="39"/>
      <c r="B174" s="40"/>
      <c r="C174" s="215" t="s">
        <v>313</v>
      </c>
      <c r="D174" s="215" t="s">
        <v>117</v>
      </c>
      <c r="E174" s="216" t="s">
        <v>314</v>
      </c>
      <c r="F174" s="217" t="s">
        <v>315</v>
      </c>
      <c r="G174" s="218" t="s">
        <v>165</v>
      </c>
      <c r="H174" s="219">
        <v>1</v>
      </c>
      <c r="I174" s="220"/>
      <c r="J174" s="221">
        <f>ROUND(I174*H174,2)</f>
        <v>0</v>
      </c>
      <c r="K174" s="217" t="s">
        <v>19</v>
      </c>
      <c r="L174" s="45"/>
      <c r="M174" s="222" t="s">
        <v>19</v>
      </c>
      <c r="N174" s="223" t="s">
        <v>41</v>
      </c>
      <c r="O174" s="85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26" t="s">
        <v>202</v>
      </c>
      <c r="AT174" s="226" t="s">
        <v>117</v>
      </c>
      <c r="AU174" s="226" t="s">
        <v>80</v>
      </c>
      <c r="AY174" s="18" t="s">
        <v>115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8" t="s">
        <v>78</v>
      </c>
      <c r="BK174" s="227">
        <f>ROUND(I174*H174,2)</f>
        <v>0</v>
      </c>
      <c r="BL174" s="18" t="s">
        <v>202</v>
      </c>
      <c r="BM174" s="226" t="s">
        <v>316</v>
      </c>
    </row>
    <row r="175" s="2" customFormat="1" ht="16.5" customHeight="1">
      <c r="A175" s="39"/>
      <c r="B175" s="40"/>
      <c r="C175" s="215" t="s">
        <v>317</v>
      </c>
      <c r="D175" s="215" t="s">
        <v>117</v>
      </c>
      <c r="E175" s="216" t="s">
        <v>318</v>
      </c>
      <c r="F175" s="217" t="s">
        <v>319</v>
      </c>
      <c r="G175" s="218" t="s">
        <v>128</v>
      </c>
      <c r="H175" s="219">
        <v>10</v>
      </c>
      <c r="I175" s="220"/>
      <c r="J175" s="221">
        <f>ROUND(I175*H175,2)</f>
        <v>0</v>
      </c>
      <c r="K175" s="217" t="s">
        <v>19</v>
      </c>
      <c r="L175" s="45"/>
      <c r="M175" s="222" t="s">
        <v>19</v>
      </c>
      <c r="N175" s="223" t="s">
        <v>41</v>
      </c>
      <c r="O175" s="85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26" t="s">
        <v>202</v>
      </c>
      <c r="AT175" s="226" t="s">
        <v>117</v>
      </c>
      <c r="AU175" s="226" t="s">
        <v>80</v>
      </c>
      <c r="AY175" s="18" t="s">
        <v>115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8" t="s">
        <v>78</v>
      </c>
      <c r="BK175" s="227">
        <f>ROUND(I175*H175,2)</f>
        <v>0</v>
      </c>
      <c r="BL175" s="18" t="s">
        <v>202</v>
      </c>
      <c r="BM175" s="226" t="s">
        <v>320</v>
      </c>
    </row>
    <row r="176" s="2" customFormat="1" ht="16.5" customHeight="1">
      <c r="A176" s="39"/>
      <c r="B176" s="40"/>
      <c r="C176" s="251" t="s">
        <v>321</v>
      </c>
      <c r="D176" s="251" t="s">
        <v>150</v>
      </c>
      <c r="E176" s="252" t="s">
        <v>322</v>
      </c>
      <c r="F176" s="253" t="s">
        <v>323</v>
      </c>
      <c r="G176" s="254" t="s">
        <v>128</v>
      </c>
      <c r="H176" s="255">
        <v>55</v>
      </c>
      <c r="I176" s="256"/>
      <c r="J176" s="257">
        <f>ROUND(I176*H176,2)</f>
        <v>0</v>
      </c>
      <c r="K176" s="253" t="s">
        <v>19</v>
      </c>
      <c r="L176" s="258"/>
      <c r="M176" s="259" t="s">
        <v>19</v>
      </c>
      <c r="N176" s="260" t="s">
        <v>41</v>
      </c>
      <c r="O176" s="85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6" t="s">
        <v>276</v>
      </c>
      <c r="AT176" s="226" t="s">
        <v>150</v>
      </c>
      <c r="AU176" s="226" t="s">
        <v>80</v>
      </c>
      <c r="AY176" s="18" t="s">
        <v>115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8" t="s">
        <v>78</v>
      </c>
      <c r="BK176" s="227">
        <f>ROUND(I176*H176,2)</f>
        <v>0</v>
      </c>
      <c r="BL176" s="18" t="s">
        <v>202</v>
      </c>
      <c r="BM176" s="226" t="s">
        <v>324</v>
      </c>
    </row>
    <row r="177" s="12" customFormat="1" ht="25.92" customHeight="1">
      <c r="A177" s="12"/>
      <c r="B177" s="199"/>
      <c r="C177" s="200"/>
      <c r="D177" s="201" t="s">
        <v>69</v>
      </c>
      <c r="E177" s="202" t="s">
        <v>325</v>
      </c>
      <c r="F177" s="202" t="s">
        <v>326</v>
      </c>
      <c r="G177" s="200"/>
      <c r="H177" s="200"/>
      <c r="I177" s="203"/>
      <c r="J177" s="204">
        <f>BK177</f>
        <v>0</v>
      </c>
      <c r="K177" s="200"/>
      <c r="L177" s="205"/>
      <c r="M177" s="206"/>
      <c r="N177" s="207"/>
      <c r="O177" s="207"/>
      <c r="P177" s="208">
        <f>P178+P181</f>
        <v>0</v>
      </c>
      <c r="Q177" s="207"/>
      <c r="R177" s="208">
        <f>R178+R181</f>
        <v>0</v>
      </c>
      <c r="S177" s="207"/>
      <c r="T177" s="209">
        <f>T178+T181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144</v>
      </c>
      <c r="AT177" s="211" t="s">
        <v>69</v>
      </c>
      <c r="AU177" s="211" t="s">
        <v>70</v>
      </c>
      <c r="AY177" s="210" t="s">
        <v>115</v>
      </c>
      <c r="BK177" s="212">
        <f>BK178+BK181</f>
        <v>0</v>
      </c>
    </row>
    <row r="178" s="12" customFormat="1" ht="22.8" customHeight="1">
      <c r="A178" s="12"/>
      <c r="B178" s="199"/>
      <c r="C178" s="200"/>
      <c r="D178" s="201" t="s">
        <v>69</v>
      </c>
      <c r="E178" s="213" t="s">
        <v>327</v>
      </c>
      <c r="F178" s="213" t="s">
        <v>328</v>
      </c>
      <c r="G178" s="200"/>
      <c r="H178" s="200"/>
      <c r="I178" s="203"/>
      <c r="J178" s="214">
        <f>BK178</f>
        <v>0</v>
      </c>
      <c r="K178" s="200"/>
      <c r="L178" s="205"/>
      <c r="M178" s="206"/>
      <c r="N178" s="207"/>
      <c r="O178" s="207"/>
      <c r="P178" s="208">
        <f>SUM(P179:P180)</f>
        <v>0</v>
      </c>
      <c r="Q178" s="207"/>
      <c r="R178" s="208">
        <f>SUM(R179:R180)</f>
        <v>0</v>
      </c>
      <c r="S178" s="207"/>
      <c r="T178" s="209">
        <f>SUM(T179:T180)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0" t="s">
        <v>144</v>
      </c>
      <c r="AT178" s="211" t="s">
        <v>69</v>
      </c>
      <c r="AU178" s="211" t="s">
        <v>78</v>
      </c>
      <c r="AY178" s="210" t="s">
        <v>115</v>
      </c>
      <c r="BK178" s="212">
        <f>SUM(BK179:BK180)</f>
        <v>0</v>
      </c>
    </row>
    <row r="179" s="2" customFormat="1" ht="16.5" customHeight="1">
      <c r="A179" s="39"/>
      <c r="B179" s="40"/>
      <c r="C179" s="215" t="s">
        <v>329</v>
      </c>
      <c r="D179" s="215" t="s">
        <v>117</v>
      </c>
      <c r="E179" s="216" t="s">
        <v>330</v>
      </c>
      <c r="F179" s="217" t="s">
        <v>331</v>
      </c>
      <c r="G179" s="218" t="s">
        <v>332</v>
      </c>
      <c r="H179" s="219">
        <v>1</v>
      </c>
      <c r="I179" s="220"/>
      <c r="J179" s="221">
        <f>ROUND(I179*H179,2)</f>
        <v>0</v>
      </c>
      <c r="K179" s="217" t="s">
        <v>19</v>
      </c>
      <c r="L179" s="45"/>
      <c r="M179" s="222" t="s">
        <v>19</v>
      </c>
      <c r="N179" s="223" t="s">
        <v>41</v>
      </c>
      <c r="O179" s="85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6" t="s">
        <v>333</v>
      </c>
      <c r="AT179" s="226" t="s">
        <v>117</v>
      </c>
      <c r="AU179" s="226" t="s">
        <v>80</v>
      </c>
      <c r="AY179" s="18" t="s">
        <v>115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8" t="s">
        <v>78</v>
      </c>
      <c r="BK179" s="227">
        <f>ROUND(I179*H179,2)</f>
        <v>0</v>
      </c>
      <c r="BL179" s="18" t="s">
        <v>333</v>
      </c>
      <c r="BM179" s="226" t="s">
        <v>334</v>
      </c>
    </row>
    <row r="180" s="2" customFormat="1" ht="21.75" customHeight="1">
      <c r="A180" s="39"/>
      <c r="B180" s="40"/>
      <c r="C180" s="215" t="s">
        <v>335</v>
      </c>
      <c r="D180" s="215" t="s">
        <v>117</v>
      </c>
      <c r="E180" s="216" t="s">
        <v>336</v>
      </c>
      <c r="F180" s="217" t="s">
        <v>337</v>
      </c>
      <c r="G180" s="218" t="s">
        <v>332</v>
      </c>
      <c r="H180" s="219">
        <v>1</v>
      </c>
      <c r="I180" s="220"/>
      <c r="J180" s="221">
        <f>ROUND(I180*H180,2)</f>
        <v>0</v>
      </c>
      <c r="K180" s="217" t="s">
        <v>19</v>
      </c>
      <c r="L180" s="45"/>
      <c r="M180" s="222" t="s">
        <v>19</v>
      </c>
      <c r="N180" s="223" t="s">
        <v>41</v>
      </c>
      <c r="O180" s="85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26" t="s">
        <v>333</v>
      </c>
      <c r="AT180" s="226" t="s">
        <v>117</v>
      </c>
      <c r="AU180" s="226" t="s">
        <v>80</v>
      </c>
      <c r="AY180" s="18" t="s">
        <v>115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8" t="s">
        <v>78</v>
      </c>
      <c r="BK180" s="227">
        <f>ROUND(I180*H180,2)</f>
        <v>0</v>
      </c>
      <c r="BL180" s="18" t="s">
        <v>333</v>
      </c>
      <c r="BM180" s="226" t="s">
        <v>338</v>
      </c>
    </row>
    <row r="181" s="12" customFormat="1" ht="22.8" customHeight="1">
      <c r="A181" s="12"/>
      <c r="B181" s="199"/>
      <c r="C181" s="200"/>
      <c r="D181" s="201" t="s">
        <v>69</v>
      </c>
      <c r="E181" s="213" t="s">
        <v>339</v>
      </c>
      <c r="F181" s="213" t="s">
        <v>340</v>
      </c>
      <c r="G181" s="200"/>
      <c r="H181" s="200"/>
      <c r="I181" s="203"/>
      <c r="J181" s="214">
        <f>BK181</f>
        <v>0</v>
      </c>
      <c r="K181" s="200"/>
      <c r="L181" s="205"/>
      <c r="M181" s="206"/>
      <c r="N181" s="207"/>
      <c r="O181" s="207"/>
      <c r="P181" s="208">
        <f>P182</f>
        <v>0</v>
      </c>
      <c r="Q181" s="207"/>
      <c r="R181" s="208">
        <f>R182</f>
        <v>0</v>
      </c>
      <c r="S181" s="207"/>
      <c r="T181" s="209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0" t="s">
        <v>144</v>
      </c>
      <c r="AT181" s="211" t="s">
        <v>69</v>
      </c>
      <c r="AU181" s="211" t="s">
        <v>78</v>
      </c>
      <c r="AY181" s="210" t="s">
        <v>115</v>
      </c>
      <c r="BK181" s="212">
        <f>BK182</f>
        <v>0</v>
      </c>
    </row>
    <row r="182" s="2" customFormat="1" ht="16.5" customHeight="1">
      <c r="A182" s="39"/>
      <c r="B182" s="40"/>
      <c r="C182" s="215" t="s">
        <v>341</v>
      </c>
      <c r="D182" s="215" t="s">
        <v>117</v>
      </c>
      <c r="E182" s="216" t="s">
        <v>342</v>
      </c>
      <c r="F182" s="217" t="s">
        <v>340</v>
      </c>
      <c r="G182" s="218" t="s">
        <v>332</v>
      </c>
      <c r="H182" s="219">
        <v>1</v>
      </c>
      <c r="I182" s="220"/>
      <c r="J182" s="221">
        <f>ROUND(I182*H182,2)</f>
        <v>0</v>
      </c>
      <c r="K182" s="217" t="s">
        <v>19</v>
      </c>
      <c r="L182" s="45"/>
      <c r="M182" s="271" t="s">
        <v>19</v>
      </c>
      <c r="N182" s="272" t="s">
        <v>41</v>
      </c>
      <c r="O182" s="273"/>
      <c r="P182" s="274">
        <f>O182*H182</f>
        <v>0</v>
      </c>
      <c r="Q182" s="274">
        <v>0</v>
      </c>
      <c r="R182" s="274">
        <f>Q182*H182</f>
        <v>0</v>
      </c>
      <c r="S182" s="274">
        <v>0</v>
      </c>
      <c r="T182" s="27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26" t="s">
        <v>333</v>
      </c>
      <c r="AT182" s="226" t="s">
        <v>117</v>
      </c>
      <c r="AU182" s="226" t="s">
        <v>80</v>
      </c>
      <c r="AY182" s="18" t="s">
        <v>115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8" t="s">
        <v>78</v>
      </c>
      <c r="BK182" s="227">
        <f>ROUND(I182*H182,2)</f>
        <v>0</v>
      </c>
      <c r="BL182" s="18" t="s">
        <v>333</v>
      </c>
      <c r="BM182" s="226" t="s">
        <v>343</v>
      </c>
    </row>
    <row r="183" s="2" customFormat="1" ht="6.96" customHeight="1">
      <c r="A183" s="39"/>
      <c r="B183" s="60"/>
      <c r="C183" s="61"/>
      <c r="D183" s="61"/>
      <c r="E183" s="61"/>
      <c r="F183" s="61"/>
      <c r="G183" s="61"/>
      <c r="H183" s="61"/>
      <c r="I183" s="163"/>
      <c r="J183" s="61"/>
      <c r="K183" s="61"/>
      <c r="L183" s="45"/>
      <c r="M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</row>
  </sheetData>
  <sheetProtection sheet="1" autoFilter="0" formatColumns="0" formatRows="0" objects="1" scenarios="1" spinCount="100000" saltValue="u+yWly7lXeRhIfandJwZjP/VOJibLbi0MzkdzfeZi15uLTFylQJeYWzX1a6JOk4MAXgqcfR3/KXsyTYbb0ODLg==" hashValue="7cJp/qi/zudhmQcJDY+tEd3pmrXKmKFC8ypkmf7osr3PD80pwWXFrZonYplyszvmcvYJDWUhPFPSGGrvLkfnjg==" algorithmName="SHA-512" password="CC35"/>
  <autoFilter ref="C90:K182"/>
  <mergeCells count="9">
    <mergeCell ref="E7:H7"/>
    <mergeCell ref="E9:H9"/>
    <mergeCell ref="E18:H18"/>
    <mergeCell ref="E27:H27"/>
    <mergeCell ref="E48:H48"/>
    <mergeCell ref="E50:H50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6" customWidth="1"/>
    <col min="2" max="2" width="1.667969" style="276" customWidth="1"/>
    <col min="3" max="4" width="5" style="276" customWidth="1"/>
    <col min="5" max="5" width="11.66016" style="276" customWidth="1"/>
    <col min="6" max="6" width="9.160156" style="276" customWidth="1"/>
    <col min="7" max="7" width="5" style="276" customWidth="1"/>
    <col min="8" max="8" width="77.83203" style="276" customWidth="1"/>
    <col min="9" max="10" width="20" style="276" customWidth="1"/>
    <col min="11" max="11" width="1.667969" style="276" customWidth="1"/>
  </cols>
  <sheetData>
    <row r="1" s="1" customFormat="1" ht="37.5" customHeight="1"/>
    <row r="2" s="1" customFormat="1" ht="7.5" customHeight="1">
      <c r="B2" s="277"/>
      <c r="C2" s="278"/>
      <c r="D2" s="278"/>
      <c r="E2" s="278"/>
      <c r="F2" s="278"/>
      <c r="G2" s="278"/>
      <c r="H2" s="278"/>
      <c r="I2" s="278"/>
      <c r="J2" s="278"/>
      <c r="K2" s="279"/>
    </row>
    <row r="3" s="16" customFormat="1" ht="45" customHeight="1">
      <c r="B3" s="280"/>
      <c r="C3" s="281" t="s">
        <v>344</v>
      </c>
      <c r="D3" s="281"/>
      <c r="E3" s="281"/>
      <c r="F3" s="281"/>
      <c r="G3" s="281"/>
      <c r="H3" s="281"/>
      <c r="I3" s="281"/>
      <c r="J3" s="281"/>
      <c r="K3" s="282"/>
    </row>
    <row r="4" s="1" customFormat="1" ht="25.5" customHeight="1">
      <c r="B4" s="283"/>
      <c r="C4" s="284" t="s">
        <v>345</v>
      </c>
      <c r="D4" s="284"/>
      <c r="E4" s="284"/>
      <c r="F4" s="284"/>
      <c r="G4" s="284"/>
      <c r="H4" s="284"/>
      <c r="I4" s="284"/>
      <c r="J4" s="284"/>
      <c r="K4" s="285"/>
    </row>
    <row r="5" s="1" customFormat="1" ht="5.25" customHeight="1">
      <c r="B5" s="283"/>
      <c r="C5" s="286"/>
      <c r="D5" s="286"/>
      <c r="E5" s="286"/>
      <c r="F5" s="286"/>
      <c r="G5" s="286"/>
      <c r="H5" s="286"/>
      <c r="I5" s="286"/>
      <c r="J5" s="286"/>
      <c r="K5" s="285"/>
    </row>
    <row r="6" s="1" customFormat="1" ht="15" customHeight="1">
      <c r="B6" s="283"/>
      <c r="C6" s="287" t="s">
        <v>346</v>
      </c>
      <c r="D6" s="287"/>
      <c r="E6" s="287"/>
      <c r="F6" s="287"/>
      <c r="G6" s="287"/>
      <c r="H6" s="287"/>
      <c r="I6" s="287"/>
      <c r="J6" s="287"/>
      <c r="K6" s="285"/>
    </row>
    <row r="7" s="1" customFormat="1" ht="15" customHeight="1">
      <c r="B7" s="288"/>
      <c r="C7" s="287" t="s">
        <v>347</v>
      </c>
      <c r="D7" s="287"/>
      <c r="E7" s="287"/>
      <c r="F7" s="287"/>
      <c r="G7" s="287"/>
      <c r="H7" s="287"/>
      <c r="I7" s="287"/>
      <c r="J7" s="287"/>
      <c r="K7" s="285"/>
    </row>
    <row r="8" s="1" customFormat="1" ht="12.75" customHeight="1">
      <c r="B8" s="288"/>
      <c r="C8" s="287"/>
      <c r="D8" s="287"/>
      <c r="E8" s="287"/>
      <c r="F8" s="287"/>
      <c r="G8" s="287"/>
      <c r="H8" s="287"/>
      <c r="I8" s="287"/>
      <c r="J8" s="287"/>
      <c r="K8" s="285"/>
    </row>
    <row r="9" s="1" customFormat="1" ht="15" customHeight="1">
      <c r="B9" s="288"/>
      <c r="C9" s="287" t="s">
        <v>348</v>
      </c>
      <c r="D9" s="287"/>
      <c r="E9" s="287"/>
      <c r="F9" s="287"/>
      <c r="G9" s="287"/>
      <c r="H9" s="287"/>
      <c r="I9" s="287"/>
      <c r="J9" s="287"/>
      <c r="K9" s="285"/>
    </row>
    <row r="10" s="1" customFormat="1" ht="15" customHeight="1">
      <c r="B10" s="288"/>
      <c r="C10" s="287"/>
      <c r="D10" s="287" t="s">
        <v>349</v>
      </c>
      <c r="E10" s="287"/>
      <c r="F10" s="287"/>
      <c r="G10" s="287"/>
      <c r="H10" s="287"/>
      <c r="I10" s="287"/>
      <c r="J10" s="287"/>
      <c r="K10" s="285"/>
    </row>
    <row r="11" s="1" customFormat="1" ht="15" customHeight="1">
      <c r="B11" s="288"/>
      <c r="C11" s="289"/>
      <c r="D11" s="287" t="s">
        <v>350</v>
      </c>
      <c r="E11" s="287"/>
      <c r="F11" s="287"/>
      <c r="G11" s="287"/>
      <c r="H11" s="287"/>
      <c r="I11" s="287"/>
      <c r="J11" s="287"/>
      <c r="K11" s="285"/>
    </row>
    <row r="12" s="1" customFormat="1" ht="15" customHeight="1">
      <c r="B12" s="288"/>
      <c r="C12" s="289"/>
      <c r="D12" s="287"/>
      <c r="E12" s="287"/>
      <c r="F12" s="287"/>
      <c r="G12" s="287"/>
      <c r="H12" s="287"/>
      <c r="I12" s="287"/>
      <c r="J12" s="287"/>
      <c r="K12" s="285"/>
    </row>
    <row r="13" s="1" customFormat="1" ht="15" customHeight="1">
      <c r="B13" s="288"/>
      <c r="C13" s="289"/>
      <c r="D13" s="290" t="s">
        <v>351</v>
      </c>
      <c r="E13" s="287"/>
      <c r="F13" s="287"/>
      <c r="G13" s="287"/>
      <c r="H13" s="287"/>
      <c r="I13" s="287"/>
      <c r="J13" s="287"/>
      <c r="K13" s="285"/>
    </row>
    <row r="14" s="1" customFormat="1" ht="12.75" customHeight="1">
      <c r="B14" s="288"/>
      <c r="C14" s="289"/>
      <c r="D14" s="289"/>
      <c r="E14" s="289"/>
      <c r="F14" s="289"/>
      <c r="G14" s="289"/>
      <c r="H14" s="289"/>
      <c r="I14" s="289"/>
      <c r="J14" s="289"/>
      <c r="K14" s="285"/>
    </row>
    <row r="15" s="1" customFormat="1" ht="15" customHeight="1">
      <c r="B15" s="288"/>
      <c r="C15" s="289"/>
      <c r="D15" s="287" t="s">
        <v>352</v>
      </c>
      <c r="E15" s="287"/>
      <c r="F15" s="287"/>
      <c r="G15" s="287"/>
      <c r="H15" s="287"/>
      <c r="I15" s="287"/>
      <c r="J15" s="287"/>
      <c r="K15" s="285"/>
    </row>
    <row r="16" s="1" customFormat="1" ht="15" customHeight="1">
      <c r="B16" s="288"/>
      <c r="C16" s="289"/>
      <c r="D16" s="287" t="s">
        <v>353</v>
      </c>
      <c r="E16" s="287"/>
      <c r="F16" s="287"/>
      <c r="G16" s="287"/>
      <c r="H16" s="287"/>
      <c r="I16" s="287"/>
      <c r="J16" s="287"/>
      <c r="K16" s="285"/>
    </row>
    <row r="17" s="1" customFormat="1" ht="15" customHeight="1">
      <c r="B17" s="288"/>
      <c r="C17" s="289"/>
      <c r="D17" s="287" t="s">
        <v>354</v>
      </c>
      <c r="E17" s="287"/>
      <c r="F17" s="287"/>
      <c r="G17" s="287"/>
      <c r="H17" s="287"/>
      <c r="I17" s="287"/>
      <c r="J17" s="287"/>
      <c r="K17" s="285"/>
    </row>
    <row r="18" s="1" customFormat="1" ht="15" customHeight="1">
      <c r="B18" s="288"/>
      <c r="C18" s="289"/>
      <c r="D18" s="289"/>
      <c r="E18" s="291" t="s">
        <v>77</v>
      </c>
      <c r="F18" s="287" t="s">
        <v>355</v>
      </c>
      <c r="G18" s="287"/>
      <c r="H18" s="287"/>
      <c r="I18" s="287"/>
      <c r="J18" s="287"/>
      <c r="K18" s="285"/>
    </row>
    <row r="19" s="1" customFormat="1" ht="15" customHeight="1">
      <c r="B19" s="288"/>
      <c r="C19" s="289"/>
      <c r="D19" s="289"/>
      <c r="E19" s="291" t="s">
        <v>356</v>
      </c>
      <c r="F19" s="287" t="s">
        <v>357</v>
      </c>
      <c r="G19" s="287"/>
      <c r="H19" s="287"/>
      <c r="I19" s="287"/>
      <c r="J19" s="287"/>
      <c r="K19" s="285"/>
    </row>
    <row r="20" s="1" customFormat="1" ht="15" customHeight="1">
      <c r="B20" s="288"/>
      <c r="C20" s="289"/>
      <c r="D20" s="289"/>
      <c r="E20" s="291" t="s">
        <v>358</v>
      </c>
      <c r="F20" s="287" t="s">
        <v>359</v>
      </c>
      <c r="G20" s="287"/>
      <c r="H20" s="287"/>
      <c r="I20" s="287"/>
      <c r="J20" s="287"/>
      <c r="K20" s="285"/>
    </row>
    <row r="21" s="1" customFormat="1" ht="15" customHeight="1">
      <c r="B21" s="288"/>
      <c r="C21" s="289"/>
      <c r="D21" s="289"/>
      <c r="E21" s="291" t="s">
        <v>360</v>
      </c>
      <c r="F21" s="287" t="s">
        <v>361</v>
      </c>
      <c r="G21" s="287"/>
      <c r="H21" s="287"/>
      <c r="I21" s="287"/>
      <c r="J21" s="287"/>
      <c r="K21" s="285"/>
    </row>
    <row r="22" s="1" customFormat="1" ht="15" customHeight="1">
      <c r="B22" s="288"/>
      <c r="C22" s="289"/>
      <c r="D22" s="289"/>
      <c r="E22" s="291" t="s">
        <v>362</v>
      </c>
      <c r="F22" s="287" t="s">
        <v>363</v>
      </c>
      <c r="G22" s="287"/>
      <c r="H22" s="287"/>
      <c r="I22" s="287"/>
      <c r="J22" s="287"/>
      <c r="K22" s="285"/>
    </row>
    <row r="23" s="1" customFormat="1" ht="15" customHeight="1">
      <c r="B23" s="288"/>
      <c r="C23" s="289"/>
      <c r="D23" s="289"/>
      <c r="E23" s="291" t="s">
        <v>364</v>
      </c>
      <c r="F23" s="287" t="s">
        <v>365</v>
      </c>
      <c r="G23" s="287"/>
      <c r="H23" s="287"/>
      <c r="I23" s="287"/>
      <c r="J23" s="287"/>
      <c r="K23" s="285"/>
    </row>
    <row r="24" s="1" customFormat="1" ht="12.75" customHeight="1">
      <c r="B24" s="288"/>
      <c r="C24" s="289"/>
      <c r="D24" s="289"/>
      <c r="E24" s="289"/>
      <c r="F24" s="289"/>
      <c r="G24" s="289"/>
      <c r="H24" s="289"/>
      <c r="I24" s="289"/>
      <c r="J24" s="289"/>
      <c r="K24" s="285"/>
    </row>
    <row r="25" s="1" customFormat="1" ht="15" customHeight="1">
      <c r="B25" s="288"/>
      <c r="C25" s="287" t="s">
        <v>366</v>
      </c>
      <c r="D25" s="287"/>
      <c r="E25" s="287"/>
      <c r="F25" s="287"/>
      <c r="G25" s="287"/>
      <c r="H25" s="287"/>
      <c r="I25" s="287"/>
      <c r="J25" s="287"/>
      <c r="K25" s="285"/>
    </row>
    <row r="26" s="1" customFormat="1" ht="15" customHeight="1">
      <c r="B26" s="288"/>
      <c r="C26" s="287" t="s">
        <v>367</v>
      </c>
      <c r="D26" s="287"/>
      <c r="E26" s="287"/>
      <c r="F26" s="287"/>
      <c r="G26" s="287"/>
      <c r="H26" s="287"/>
      <c r="I26" s="287"/>
      <c r="J26" s="287"/>
      <c r="K26" s="285"/>
    </row>
    <row r="27" s="1" customFormat="1" ht="15" customHeight="1">
      <c r="B27" s="288"/>
      <c r="C27" s="287"/>
      <c r="D27" s="287" t="s">
        <v>368</v>
      </c>
      <c r="E27" s="287"/>
      <c r="F27" s="287"/>
      <c r="G27" s="287"/>
      <c r="H27" s="287"/>
      <c r="I27" s="287"/>
      <c r="J27" s="287"/>
      <c r="K27" s="285"/>
    </row>
    <row r="28" s="1" customFormat="1" ht="15" customHeight="1">
      <c r="B28" s="288"/>
      <c r="C28" s="289"/>
      <c r="D28" s="287" t="s">
        <v>369</v>
      </c>
      <c r="E28" s="287"/>
      <c r="F28" s="287"/>
      <c r="G28" s="287"/>
      <c r="H28" s="287"/>
      <c r="I28" s="287"/>
      <c r="J28" s="287"/>
      <c r="K28" s="285"/>
    </row>
    <row r="29" s="1" customFormat="1" ht="12.75" customHeight="1">
      <c r="B29" s="288"/>
      <c r="C29" s="289"/>
      <c r="D29" s="289"/>
      <c r="E29" s="289"/>
      <c r="F29" s="289"/>
      <c r="G29" s="289"/>
      <c r="H29" s="289"/>
      <c r="I29" s="289"/>
      <c r="J29" s="289"/>
      <c r="K29" s="285"/>
    </row>
    <row r="30" s="1" customFormat="1" ht="15" customHeight="1">
      <c r="B30" s="288"/>
      <c r="C30" s="289"/>
      <c r="D30" s="287" t="s">
        <v>370</v>
      </c>
      <c r="E30" s="287"/>
      <c r="F30" s="287"/>
      <c r="G30" s="287"/>
      <c r="H30" s="287"/>
      <c r="I30" s="287"/>
      <c r="J30" s="287"/>
      <c r="K30" s="285"/>
    </row>
    <row r="31" s="1" customFormat="1" ht="15" customHeight="1">
      <c r="B31" s="288"/>
      <c r="C31" s="289"/>
      <c r="D31" s="287" t="s">
        <v>371</v>
      </c>
      <c r="E31" s="287"/>
      <c r="F31" s="287"/>
      <c r="G31" s="287"/>
      <c r="H31" s="287"/>
      <c r="I31" s="287"/>
      <c r="J31" s="287"/>
      <c r="K31" s="285"/>
    </row>
    <row r="32" s="1" customFormat="1" ht="12.75" customHeight="1">
      <c r="B32" s="288"/>
      <c r="C32" s="289"/>
      <c r="D32" s="289"/>
      <c r="E32" s="289"/>
      <c r="F32" s="289"/>
      <c r="G32" s="289"/>
      <c r="H32" s="289"/>
      <c r="I32" s="289"/>
      <c r="J32" s="289"/>
      <c r="K32" s="285"/>
    </row>
    <row r="33" s="1" customFormat="1" ht="15" customHeight="1">
      <c r="B33" s="288"/>
      <c r="C33" s="289"/>
      <c r="D33" s="287" t="s">
        <v>372</v>
      </c>
      <c r="E33" s="287"/>
      <c r="F33" s="287"/>
      <c r="G33" s="287"/>
      <c r="H33" s="287"/>
      <c r="I33" s="287"/>
      <c r="J33" s="287"/>
      <c r="K33" s="285"/>
    </row>
    <row r="34" s="1" customFormat="1" ht="15" customHeight="1">
      <c r="B34" s="288"/>
      <c r="C34" s="289"/>
      <c r="D34" s="287" t="s">
        <v>373</v>
      </c>
      <c r="E34" s="287"/>
      <c r="F34" s="287"/>
      <c r="G34" s="287"/>
      <c r="H34" s="287"/>
      <c r="I34" s="287"/>
      <c r="J34" s="287"/>
      <c r="K34" s="285"/>
    </row>
    <row r="35" s="1" customFormat="1" ht="15" customHeight="1">
      <c r="B35" s="288"/>
      <c r="C35" s="289"/>
      <c r="D35" s="287" t="s">
        <v>374</v>
      </c>
      <c r="E35" s="287"/>
      <c r="F35" s="287"/>
      <c r="G35" s="287"/>
      <c r="H35" s="287"/>
      <c r="I35" s="287"/>
      <c r="J35" s="287"/>
      <c r="K35" s="285"/>
    </row>
    <row r="36" s="1" customFormat="1" ht="15" customHeight="1">
      <c r="B36" s="288"/>
      <c r="C36" s="289"/>
      <c r="D36" s="287"/>
      <c r="E36" s="290" t="s">
        <v>101</v>
      </c>
      <c r="F36" s="287"/>
      <c r="G36" s="287" t="s">
        <v>375</v>
      </c>
      <c r="H36" s="287"/>
      <c r="I36" s="287"/>
      <c r="J36" s="287"/>
      <c r="K36" s="285"/>
    </row>
    <row r="37" s="1" customFormat="1" ht="30.75" customHeight="1">
      <c r="B37" s="288"/>
      <c r="C37" s="289"/>
      <c r="D37" s="287"/>
      <c r="E37" s="290" t="s">
        <v>376</v>
      </c>
      <c r="F37" s="287"/>
      <c r="G37" s="287" t="s">
        <v>377</v>
      </c>
      <c r="H37" s="287"/>
      <c r="I37" s="287"/>
      <c r="J37" s="287"/>
      <c r="K37" s="285"/>
    </row>
    <row r="38" s="1" customFormat="1" ht="15" customHeight="1">
      <c r="B38" s="288"/>
      <c r="C38" s="289"/>
      <c r="D38" s="287"/>
      <c r="E38" s="290" t="s">
        <v>51</v>
      </c>
      <c r="F38" s="287"/>
      <c r="G38" s="287" t="s">
        <v>378</v>
      </c>
      <c r="H38" s="287"/>
      <c r="I38" s="287"/>
      <c r="J38" s="287"/>
      <c r="K38" s="285"/>
    </row>
    <row r="39" s="1" customFormat="1" ht="15" customHeight="1">
      <c r="B39" s="288"/>
      <c r="C39" s="289"/>
      <c r="D39" s="287"/>
      <c r="E39" s="290" t="s">
        <v>52</v>
      </c>
      <c r="F39" s="287"/>
      <c r="G39" s="287" t="s">
        <v>379</v>
      </c>
      <c r="H39" s="287"/>
      <c r="I39" s="287"/>
      <c r="J39" s="287"/>
      <c r="K39" s="285"/>
    </row>
    <row r="40" s="1" customFormat="1" ht="15" customHeight="1">
      <c r="B40" s="288"/>
      <c r="C40" s="289"/>
      <c r="D40" s="287"/>
      <c r="E40" s="290" t="s">
        <v>102</v>
      </c>
      <c r="F40" s="287"/>
      <c r="G40" s="287" t="s">
        <v>380</v>
      </c>
      <c r="H40" s="287"/>
      <c r="I40" s="287"/>
      <c r="J40" s="287"/>
      <c r="K40" s="285"/>
    </row>
    <row r="41" s="1" customFormat="1" ht="15" customHeight="1">
      <c r="B41" s="288"/>
      <c r="C41" s="289"/>
      <c r="D41" s="287"/>
      <c r="E41" s="290" t="s">
        <v>103</v>
      </c>
      <c r="F41" s="287"/>
      <c r="G41" s="287" t="s">
        <v>381</v>
      </c>
      <c r="H41" s="287"/>
      <c r="I41" s="287"/>
      <c r="J41" s="287"/>
      <c r="K41" s="285"/>
    </row>
    <row r="42" s="1" customFormat="1" ht="15" customHeight="1">
      <c r="B42" s="288"/>
      <c r="C42" s="289"/>
      <c r="D42" s="287"/>
      <c r="E42" s="290" t="s">
        <v>382</v>
      </c>
      <c r="F42" s="287"/>
      <c r="G42" s="287" t="s">
        <v>383</v>
      </c>
      <c r="H42" s="287"/>
      <c r="I42" s="287"/>
      <c r="J42" s="287"/>
      <c r="K42" s="285"/>
    </row>
    <row r="43" s="1" customFormat="1" ht="15" customHeight="1">
      <c r="B43" s="288"/>
      <c r="C43" s="289"/>
      <c r="D43" s="287"/>
      <c r="E43" s="290"/>
      <c r="F43" s="287"/>
      <c r="G43" s="287" t="s">
        <v>384</v>
      </c>
      <c r="H43" s="287"/>
      <c r="I43" s="287"/>
      <c r="J43" s="287"/>
      <c r="K43" s="285"/>
    </row>
    <row r="44" s="1" customFormat="1" ht="15" customHeight="1">
      <c r="B44" s="288"/>
      <c r="C44" s="289"/>
      <c r="D44" s="287"/>
      <c r="E44" s="290" t="s">
        <v>385</v>
      </c>
      <c r="F44" s="287"/>
      <c r="G44" s="287" t="s">
        <v>386</v>
      </c>
      <c r="H44" s="287"/>
      <c r="I44" s="287"/>
      <c r="J44" s="287"/>
      <c r="K44" s="285"/>
    </row>
    <row r="45" s="1" customFormat="1" ht="15" customHeight="1">
      <c r="B45" s="288"/>
      <c r="C45" s="289"/>
      <c r="D45" s="287"/>
      <c r="E45" s="290" t="s">
        <v>105</v>
      </c>
      <c r="F45" s="287"/>
      <c r="G45" s="287" t="s">
        <v>387</v>
      </c>
      <c r="H45" s="287"/>
      <c r="I45" s="287"/>
      <c r="J45" s="287"/>
      <c r="K45" s="285"/>
    </row>
    <row r="46" s="1" customFormat="1" ht="12.75" customHeight="1">
      <c r="B46" s="288"/>
      <c r="C46" s="289"/>
      <c r="D46" s="287"/>
      <c r="E46" s="287"/>
      <c r="F46" s="287"/>
      <c r="G46" s="287"/>
      <c r="H46" s="287"/>
      <c r="I46" s="287"/>
      <c r="J46" s="287"/>
      <c r="K46" s="285"/>
    </row>
    <row r="47" s="1" customFormat="1" ht="15" customHeight="1">
      <c r="B47" s="288"/>
      <c r="C47" s="289"/>
      <c r="D47" s="287" t="s">
        <v>388</v>
      </c>
      <c r="E47" s="287"/>
      <c r="F47" s="287"/>
      <c r="G47" s="287"/>
      <c r="H47" s="287"/>
      <c r="I47" s="287"/>
      <c r="J47" s="287"/>
      <c r="K47" s="285"/>
    </row>
    <row r="48" s="1" customFormat="1" ht="15" customHeight="1">
      <c r="B48" s="288"/>
      <c r="C48" s="289"/>
      <c r="D48" s="289"/>
      <c r="E48" s="287" t="s">
        <v>389</v>
      </c>
      <c r="F48" s="287"/>
      <c r="G48" s="287"/>
      <c r="H48" s="287"/>
      <c r="I48" s="287"/>
      <c r="J48" s="287"/>
      <c r="K48" s="285"/>
    </row>
    <row r="49" s="1" customFormat="1" ht="15" customHeight="1">
      <c r="B49" s="288"/>
      <c r="C49" s="289"/>
      <c r="D49" s="289"/>
      <c r="E49" s="287" t="s">
        <v>390</v>
      </c>
      <c r="F49" s="287"/>
      <c r="G49" s="287"/>
      <c r="H49" s="287"/>
      <c r="I49" s="287"/>
      <c r="J49" s="287"/>
      <c r="K49" s="285"/>
    </row>
    <row r="50" s="1" customFormat="1" ht="15" customHeight="1">
      <c r="B50" s="288"/>
      <c r="C50" s="289"/>
      <c r="D50" s="289"/>
      <c r="E50" s="287" t="s">
        <v>391</v>
      </c>
      <c r="F50" s="287"/>
      <c r="G50" s="287"/>
      <c r="H50" s="287"/>
      <c r="I50" s="287"/>
      <c r="J50" s="287"/>
      <c r="K50" s="285"/>
    </row>
    <row r="51" s="1" customFormat="1" ht="15" customHeight="1">
      <c r="B51" s="288"/>
      <c r="C51" s="289"/>
      <c r="D51" s="287" t="s">
        <v>392</v>
      </c>
      <c r="E51" s="287"/>
      <c r="F51" s="287"/>
      <c r="G51" s="287"/>
      <c r="H51" s="287"/>
      <c r="I51" s="287"/>
      <c r="J51" s="287"/>
      <c r="K51" s="285"/>
    </row>
    <row r="52" s="1" customFormat="1" ht="25.5" customHeight="1">
      <c r="B52" s="283"/>
      <c r="C52" s="284" t="s">
        <v>393</v>
      </c>
      <c r="D52" s="284"/>
      <c r="E52" s="284"/>
      <c r="F52" s="284"/>
      <c r="G52" s="284"/>
      <c r="H52" s="284"/>
      <c r="I52" s="284"/>
      <c r="J52" s="284"/>
      <c r="K52" s="285"/>
    </row>
    <row r="53" s="1" customFormat="1" ht="5.25" customHeight="1">
      <c r="B53" s="283"/>
      <c r="C53" s="286"/>
      <c r="D53" s="286"/>
      <c r="E53" s="286"/>
      <c r="F53" s="286"/>
      <c r="G53" s="286"/>
      <c r="H53" s="286"/>
      <c r="I53" s="286"/>
      <c r="J53" s="286"/>
      <c r="K53" s="285"/>
    </row>
    <row r="54" s="1" customFormat="1" ht="15" customHeight="1">
      <c r="B54" s="283"/>
      <c r="C54" s="287" t="s">
        <v>394</v>
      </c>
      <c r="D54" s="287"/>
      <c r="E54" s="287"/>
      <c r="F54" s="287"/>
      <c r="G54" s="287"/>
      <c r="H54" s="287"/>
      <c r="I54" s="287"/>
      <c r="J54" s="287"/>
      <c r="K54" s="285"/>
    </row>
    <row r="55" s="1" customFormat="1" ht="15" customHeight="1">
      <c r="B55" s="283"/>
      <c r="C55" s="287" t="s">
        <v>395</v>
      </c>
      <c r="D55" s="287"/>
      <c r="E55" s="287"/>
      <c r="F55" s="287"/>
      <c r="G55" s="287"/>
      <c r="H55" s="287"/>
      <c r="I55" s="287"/>
      <c r="J55" s="287"/>
      <c r="K55" s="285"/>
    </row>
    <row r="56" s="1" customFormat="1" ht="12.75" customHeight="1">
      <c r="B56" s="283"/>
      <c r="C56" s="287"/>
      <c r="D56" s="287"/>
      <c r="E56" s="287"/>
      <c r="F56" s="287"/>
      <c r="G56" s="287"/>
      <c r="H56" s="287"/>
      <c r="I56" s="287"/>
      <c r="J56" s="287"/>
      <c r="K56" s="285"/>
    </row>
    <row r="57" s="1" customFormat="1" ht="15" customHeight="1">
      <c r="B57" s="283"/>
      <c r="C57" s="287" t="s">
        <v>396</v>
      </c>
      <c r="D57" s="287"/>
      <c r="E57" s="287"/>
      <c r="F57" s="287"/>
      <c r="G57" s="287"/>
      <c r="H57" s="287"/>
      <c r="I57" s="287"/>
      <c r="J57" s="287"/>
      <c r="K57" s="285"/>
    </row>
    <row r="58" s="1" customFormat="1" ht="15" customHeight="1">
      <c r="B58" s="283"/>
      <c r="C58" s="289"/>
      <c r="D58" s="287" t="s">
        <v>397</v>
      </c>
      <c r="E58" s="287"/>
      <c r="F58" s="287"/>
      <c r="G58" s="287"/>
      <c r="H58" s="287"/>
      <c r="I58" s="287"/>
      <c r="J58" s="287"/>
      <c r="K58" s="285"/>
    </row>
    <row r="59" s="1" customFormat="1" ht="15" customHeight="1">
      <c r="B59" s="283"/>
      <c r="C59" s="289"/>
      <c r="D59" s="287" t="s">
        <v>398</v>
      </c>
      <c r="E59" s="287"/>
      <c r="F59" s="287"/>
      <c r="G59" s="287"/>
      <c r="H59" s="287"/>
      <c r="I59" s="287"/>
      <c r="J59" s="287"/>
      <c r="K59" s="285"/>
    </row>
    <row r="60" s="1" customFormat="1" ht="15" customHeight="1">
      <c r="B60" s="283"/>
      <c r="C60" s="289"/>
      <c r="D60" s="287" t="s">
        <v>399</v>
      </c>
      <c r="E60" s="287"/>
      <c r="F60" s="287"/>
      <c r="G60" s="287"/>
      <c r="H60" s="287"/>
      <c r="I60" s="287"/>
      <c r="J60" s="287"/>
      <c r="K60" s="285"/>
    </row>
    <row r="61" s="1" customFormat="1" ht="15" customHeight="1">
      <c r="B61" s="283"/>
      <c r="C61" s="289"/>
      <c r="D61" s="287" t="s">
        <v>400</v>
      </c>
      <c r="E61" s="287"/>
      <c r="F61" s="287"/>
      <c r="G61" s="287"/>
      <c r="H61" s="287"/>
      <c r="I61" s="287"/>
      <c r="J61" s="287"/>
      <c r="K61" s="285"/>
    </row>
    <row r="62" s="1" customFormat="1" ht="15" customHeight="1">
      <c r="B62" s="283"/>
      <c r="C62" s="289"/>
      <c r="D62" s="292" t="s">
        <v>401</v>
      </c>
      <c r="E62" s="292"/>
      <c r="F62" s="292"/>
      <c r="G62" s="292"/>
      <c r="H62" s="292"/>
      <c r="I62" s="292"/>
      <c r="J62" s="292"/>
      <c r="K62" s="285"/>
    </row>
    <row r="63" s="1" customFormat="1" ht="15" customHeight="1">
      <c r="B63" s="283"/>
      <c r="C63" s="289"/>
      <c r="D63" s="287" t="s">
        <v>402</v>
      </c>
      <c r="E63" s="287"/>
      <c r="F63" s="287"/>
      <c r="G63" s="287"/>
      <c r="H63" s="287"/>
      <c r="I63" s="287"/>
      <c r="J63" s="287"/>
      <c r="K63" s="285"/>
    </row>
    <row r="64" s="1" customFormat="1" ht="12.75" customHeight="1">
      <c r="B64" s="283"/>
      <c r="C64" s="289"/>
      <c r="D64" s="289"/>
      <c r="E64" s="293"/>
      <c r="F64" s="289"/>
      <c r="G64" s="289"/>
      <c r="H64" s="289"/>
      <c r="I64" s="289"/>
      <c r="J64" s="289"/>
      <c r="K64" s="285"/>
    </row>
    <row r="65" s="1" customFormat="1" ht="15" customHeight="1">
      <c r="B65" s="283"/>
      <c r="C65" s="289"/>
      <c r="D65" s="287" t="s">
        <v>403</v>
      </c>
      <c r="E65" s="287"/>
      <c r="F65" s="287"/>
      <c r="G65" s="287"/>
      <c r="H65" s="287"/>
      <c r="I65" s="287"/>
      <c r="J65" s="287"/>
      <c r="K65" s="285"/>
    </row>
    <row r="66" s="1" customFormat="1" ht="15" customHeight="1">
      <c r="B66" s="283"/>
      <c r="C66" s="289"/>
      <c r="D66" s="292" t="s">
        <v>404</v>
      </c>
      <c r="E66" s="292"/>
      <c r="F66" s="292"/>
      <c r="G66" s="292"/>
      <c r="H66" s="292"/>
      <c r="I66" s="292"/>
      <c r="J66" s="292"/>
      <c r="K66" s="285"/>
    </row>
    <row r="67" s="1" customFormat="1" ht="15" customHeight="1">
      <c r="B67" s="283"/>
      <c r="C67" s="289"/>
      <c r="D67" s="287" t="s">
        <v>405</v>
      </c>
      <c r="E67" s="287"/>
      <c r="F67" s="287"/>
      <c r="G67" s="287"/>
      <c r="H67" s="287"/>
      <c r="I67" s="287"/>
      <c r="J67" s="287"/>
      <c r="K67" s="285"/>
    </row>
    <row r="68" s="1" customFormat="1" ht="15" customHeight="1">
      <c r="B68" s="283"/>
      <c r="C68" s="289"/>
      <c r="D68" s="287" t="s">
        <v>406</v>
      </c>
      <c r="E68" s="287"/>
      <c r="F68" s="287"/>
      <c r="G68" s="287"/>
      <c r="H68" s="287"/>
      <c r="I68" s="287"/>
      <c r="J68" s="287"/>
      <c r="K68" s="285"/>
    </row>
    <row r="69" s="1" customFormat="1" ht="15" customHeight="1">
      <c r="B69" s="283"/>
      <c r="C69" s="289"/>
      <c r="D69" s="287" t="s">
        <v>407</v>
      </c>
      <c r="E69" s="287"/>
      <c r="F69" s="287"/>
      <c r="G69" s="287"/>
      <c r="H69" s="287"/>
      <c r="I69" s="287"/>
      <c r="J69" s="287"/>
      <c r="K69" s="285"/>
    </row>
    <row r="70" s="1" customFormat="1" ht="15" customHeight="1">
      <c r="B70" s="283"/>
      <c r="C70" s="289"/>
      <c r="D70" s="287" t="s">
        <v>408</v>
      </c>
      <c r="E70" s="287"/>
      <c r="F70" s="287"/>
      <c r="G70" s="287"/>
      <c r="H70" s="287"/>
      <c r="I70" s="287"/>
      <c r="J70" s="287"/>
      <c r="K70" s="285"/>
    </row>
    <row r="71" s="1" customFormat="1" ht="12.75" customHeight="1">
      <c r="B71" s="294"/>
      <c r="C71" s="295"/>
      <c r="D71" s="295"/>
      <c r="E71" s="295"/>
      <c r="F71" s="295"/>
      <c r="G71" s="295"/>
      <c r="H71" s="295"/>
      <c r="I71" s="295"/>
      <c r="J71" s="295"/>
      <c r="K71" s="296"/>
    </row>
    <row r="72" s="1" customFormat="1" ht="18.75" customHeight="1">
      <c r="B72" s="297"/>
      <c r="C72" s="297"/>
      <c r="D72" s="297"/>
      <c r="E72" s="297"/>
      <c r="F72" s="297"/>
      <c r="G72" s="297"/>
      <c r="H72" s="297"/>
      <c r="I72" s="297"/>
      <c r="J72" s="297"/>
      <c r="K72" s="298"/>
    </row>
    <row r="73" s="1" customFormat="1" ht="18.75" customHeight="1">
      <c r="B73" s="298"/>
      <c r="C73" s="298"/>
      <c r="D73" s="298"/>
      <c r="E73" s="298"/>
      <c r="F73" s="298"/>
      <c r="G73" s="298"/>
      <c r="H73" s="298"/>
      <c r="I73" s="298"/>
      <c r="J73" s="298"/>
      <c r="K73" s="298"/>
    </row>
    <row r="74" s="1" customFormat="1" ht="7.5" customHeight="1">
      <c r="B74" s="299"/>
      <c r="C74" s="300"/>
      <c r="D74" s="300"/>
      <c r="E74" s="300"/>
      <c r="F74" s="300"/>
      <c r="G74" s="300"/>
      <c r="H74" s="300"/>
      <c r="I74" s="300"/>
      <c r="J74" s="300"/>
      <c r="K74" s="301"/>
    </row>
    <row r="75" s="1" customFormat="1" ht="45" customHeight="1">
      <c r="B75" s="302"/>
      <c r="C75" s="303" t="s">
        <v>409</v>
      </c>
      <c r="D75" s="303"/>
      <c r="E75" s="303"/>
      <c r="F75" s="303"/>
      <c r="G75" s="303"/>
      <c r="H75" s="303"/>
      <c r="I75" s="303"/>
      <c r="J75" s="303"/>
      <c r="K75" s="304"/>
    </row>
    <row r="76" s="1" customFormat="1" ht="17.25" customHeight="1">
      <c r="B76" s="302"/>
      <c r="C76" s="305" t="s">
        <v>410</v>
      </c>
      <c r="D76" s="305"/>
      <c r="E76" s="305"/>
      <c r="F76" s="305" t="s">
        <v>411</v>
      </c>
      <c r="G76" s="306"/>
      <c r="H76" s="305" t="s">
        <v>52</v>
      </c>
      <c r="I76" s="305" t="s">
        <v>55</v>
      </c>
      <c r="J76" s="305" t="s">
        <v>412</v>
      </c>
      <c r="K76" s="304"/>
    </row>
    <row r="77" s="1" customFormat="1" ht="17.25" customHeight="1">
      <c r="B77" s="302"/>
      <c r="C77" s="307" t="s">
        <v>413</v>
      </c>
      <c r="D77" s="307"/>
      <c r="E77" s="307"/>
      <c r="F77" s="308" t="s">
        <v>414</v>
      </c>
      <c r="G77" s="309"/>
      <c r="H77" s="307"/>
      <c r="I77" s="307"/>
      <c r="J77" s="307" t="s">
        <v>415</v>
      </c>
      <c r="K77" s="304"/>
    </row>
    <row r="78" s="1" customFormat="1" ht="5.25" customHeight="1">
      <c r="B78" s="302"/>
      <c r="C78" s="310"/>
      <c r="D78" s="310"/>
      <c r="E78" s="310"/>
      <c r="F78" s="310"/>
      <c r="G78" s="311"/>
      <c r="H78" s="310"/>
      <c r="I78" s="310"/>
      <c r="J78" s="310"/>
      <c r="K78" s="304"/>
    </row>
    <row r="79" s="1" customFormat="1" ht="15" customHeight="1">
      <c r="B79" s="302"/>
      <c r="C79" s="290" t="s">
        <v>51</v>
      </c>
      <c r="D79" s="310"/>
      <c r="E79" s="310"/>
      <c r="F79" s="312" t="s">
        <v>416</v>
      </c>
      <c r="G79" s="311"/>
      <c r="H79" s="290" t="s">
        <v>417</v>
      </c>
      <c r="I79" s="290" t="s">
        <v>418</v>
      </c>
      <c r="J79" s="290">
        <v>20</v>
      </c>
      <c r="K79" s="304"/>
    </row>
    <row r="80" s="1" customFormat="1" ht="15" customHeight="1">
      <c r="B80" s="302"/>
      <c r="C80" s="290" t="s">
        <v>419</v>
      </c>
      <c r="D80" s="290"/>
      <c r="E80" s="290"/>
      <c r="F80" s="312" t="s">
        <v>416</v>
      </c>
      <c r="G80" s="311"/>
      <c r="H80" s="290" t="s">
        <v>420</v>
      </c>
      <c r="I80" s="290" t="s">
        <v>418</v>
      </c>
      <c r="J80" s="290">
        <v>120</v>
      </c>
      <c r="K80" s="304"/>
    </row>
    <row r="81" s="1" customFormat="1" ht="15" customHeight="1">
      <c r="B81" s="313"/>
      <c r="C81" s="290" t="s">
        <v>421</v>
      </c>
      <c r="D81" s="290"/>
      <c r="E81" s="290"/>
      <c r="F81" s="312" t="s">
        <v>422</v>
      </c>
      <c r="G81" s="311"/>
      <c r="H81" s="290" t="s">
        <v>423</v>
      </c>
      <c r="I81" s="290" t="s">
        <v>418</v>
      </c>
      <c r="J81" s="290">
        <v>50</v>
      </c>
      <c r="K81" s="304"/>
    </row>
    <row r="82" s="1" customFormat="1" ht="15" customHeight="1">
      <c r="B82" s="313"/>
      <c r="C82" s="290" t="s">
        <v>424</v>
      </c>
      <c r="D82" s="290"/>
      <c r="E82" s="290"/>
      <c r="F82" s="312" t="s">
        <v>416</v>
      </c>
      <c r="G82" s="311"/>
      <c r="H82" s="290" t="s">
        <v>425</v>
      </c>
      <c r="I82" s="290" t="s">
        <v>426</v>
      </c>
      <c r="J82" s="290"/>
      <c r="K82" s="304"/>
    </row>
    <row r="83" s="1" customFormat="1" ht="15" customHeight="1">
      <c r="B83" s="313"/>
      <c r="C83" s="314" t="s">
        <v>427</v>
      </c>
      <c r="D83" s="314"/>
      <c r="E83" s="314"/>
      <c r="F83" s="315" t="s">
        <v>422</v>
      </c>
      <c r="G83" s="314"/>
      <c r="H83" s="314" t="s">
        <v>428</v>
      </c>
      <c r="I83" s="314" t="s">
        <v>418</v>
      </c>
      <c r="J83" s="314">
        <v>15</v>
      </c>
      <c r="K83" s="304"/>
    </row>
    <row r="84" s="1" customFormat="1" ht="15" customHeight="1">
      <c r="B84" s="313"/>
      <c r="C84" s="314" t="s">
        <v>429</v>
      </c>
      <c r="D84" s="314"/>
      <c r="E84" s="314"/>
      <c r="F84" s="315" t="s">
        <v>422</v>
      </c>
      <c r="G84" s="314"/>
      <c r="H84" s="314" t="s">
        <v>430</v>
      </c>
      <c r="I84" s="314" t="s">
        <v>418</v>
      </c>
      <c r="J84" s="314">
        <v>15</v>
      </c>
      <c r="K84" s="304"/>
    </row>
    <row r="85" s="1" customFormat="1" ht="15" customHeight="1">
      <c r="B85" s="313"/>
      <c r="C85" s="314" t="s">
        <v>431</v>
      </c>
      <c r="D85" s="314"/>
      <c r="E85" s="314"/>
      <c r="F85" s="315" t="s">
        <v>422</v>
      </c>
      <c r="G85" s="314"/>
      <c r="H85" s="314" t="s">
        <v>432</v>
      </c>
      <c r="I85" s="314" t="s">
        <v>418</v>
      </c>
      <c r="J85" s="314">
        <v>20</v>
      </c>
      <c r="K85" s="304"/>
    </row>
    <row r="86" s="1" customFormat="1" ht="15" customHeight="1">
      <c r="B86" s="313"/>
      <c r="C86" s="314" t="s">
        <v>433</v>
      </c>
      <c r="D86" s="314"/>
      <c r="E86" s="314"/>
      <c r="F86" s="315" t="s">
        <v>422</v>
      </c>
      <c r="G86" s="314"/>
      <c r="H86" s="314" t="s">
        <v>434</v>
      </c>
      <c r="I86" s="314" t="s">
        <v>418</v>
      </c>
      <c r="J86" s="314">
        <v>20</v>
      </c>
      <c r="K86" s="304"/>
    </row>
    <row r="87" s="1" customFormat="1" ht="15" customHeight="1">
      <c r="B87" s="313"/>
      <c r="C87" s="290" t="s">
        <v>435</v>
      </c>
      <c r="D87" s="290"/>
      <c r="E87" s="290"/>
      <c r="F87" s="312" t="s">
        <v>422</v>
      </c>
      <c r="G87" s="311"/>
      <c r="H87" s="290" t="s">
        <v>436</v>
      </c>
      <c r="I87" s="290" t="s">
        <v>418</v>
      </c>
      <c r="J87" s="290">
        <v>50</v>
      </c>
      <c r="K87" s="304"/>
    </row>
    <row r="88" s="1" customFormat="1" ht="15" customHeight="1">
      <c r="B88" s="313"/>
      <c r="C88" s="290" t="s">
        <v>437</v>
      </c>
      <c r="D88" s="290"/>
      <c r="E88" s="290"/>
      <c r="F88" s="312" t="s">
        <v>422</v>
      </c>
      <c r="G88" s="311"/>
      <c r="H88" s="290" t="s">
        <v>438</v>
      </c>
      <c r="I88" s="290" t="s">
        <v>418</v>
      </c>
      <c r="J88" s="290">
        <v>20</v>
      </c>
      <c r="K88" s="304"/>
    </row>
    <row r="89" s="1" customFormat="1" ht="15" customHeight="1">
      <c r="B89" s="313"/>
      <c r="C89" s="290" t="s">
        <v>439</v>
      </c>
      <c r="D89" s="290"/>
      <c r="E89" s="290"/>
      <c r="F89" s="312" t="s">
        <v>422</v>
      </c>
      <c r="G89" s="311"/>
      <c r="H89" s="290" t="s">
        <v>440</v>
      </c>
      <c r="I89" s="290" t="s">
        <v>418</v>
      </c>
      <c r="J89" s="290">
        <v>20</v>
      </c>
      <c r="K89" s="304"/>
    </row>
    <row r="90" s="1" customFormat="1" ht="15" customHeight="1">
      <c r="B90" s="313"/>
      <c r="C90" s="290" t="s">
        <v>441</v>
      </c>
      <c r="D90" s="290"/>
      <c r="E90" s="290"/>
      <c r="F90" s="312" t="s">
        <v>422</v>
      </c>
      <c r="G90" s="311"/>
      <c r="H90" s="290" t="s">
        <v>442</v>
      </c>
      <c r="I90" s="290" t="s">
        <v>418</v>
      </c>
      <c r="J90" s="290">
        <v>50</v>
      </c>
      <c r="K90" s="304"/>
    </row>
    <row r="91" s="1" customFormat="1" ht="15" customHeight="1">
      <c r="B91" s="313"/>
      <c r="C91" s="290" t="s">
        <v>443</v>
      </c>
      <c r="D91" s="290"/>
      <c r="E91" s="290"/>
      <c r="F91" s="312" t="s">
        <v>422</v>
      </c>
      <c r="G91" s="311"/>
      <c r="H91" s="290" t="s">
        <v>443</v>
      </c>
      <c r="I91" s="290" t="s">
        <v>418</v>
      </c>
      <c r="J91" s="290">
        <v>50</v>
      </c>
      <c r="K91" s="304"/>
    </row>
    <row r="92" s="1" customFormat="1" ht="15" customHeight="1">
      <c r="B92" s="313"/>
      <c r="C92" s="290" t="s">
        <v>444</v>
      </c>
      <c r="D92" s="290"/>
      <c r="E92" s="290"/>
      <c r="F92" s="312" t="s">
        <v>422</v>
      </c>
      <c r="G92" s="311"/>
      <c r="H92" s="290" t="s">
        <v>445</v>
      </c>
      <c r="I92" s="290" t="s">
        <v>418</v>
      </c>
      <c r="J92" s="290">
        <v>255</v>
      </c>
      <c r="K92" s="304"/>
    </row>
    <row r="93" s="1" customFormat="1" ht="15" customHeight="1">
      <c r="B93" s="313"/>
      <c r="C93" s="290" t="s">
        <v>446</v>
      </c>
      <c r="D93" s="290"/>
      <c r="E93" s="290"/>
      <c r="F93" s="312" t="s">
        <v>416</v>
      </c>
      <c r="G93" s="311"/>
      <c r="H93" s="290" t="s">
        <v>447</v>
      </c>
      <c r="I93" s="290" t="s">
        <v>448</v>
      </c>
      <c r="J93" s="290"/>
      <c r="K93" s="304"/>
    </row>
    <row r="94" s="1" customFormat="1" ht="15" customHeight="1">
      <c r="B94" s="313"/>
      <c r="C94" s="290" t="s">
        <v>449</v>
      </c>
      <c r="D94" s="290"/>
      <c r="E94" s="290"/>
      <c r="F94" s="312" t="s">
        <v>416</v>
      </c>
      <c r="G94" s="311"/>
      <c r="H94" s="290" t="s">
        <v>450</v>
      </c>
      <c r="I94" s="290" t="s">
        <v>451</v>
      </c>
      <c r="J94" s="290"/>
      <c r="K94" s="304"/>
    </row>
    <row r="95" s="1" customFormat="1" ht="15" customHeight="1">
      <c r="B95" s="313"/>
      <c r="C95" s="290" t="s">
        <v>452</v>
      </c>
      <c r="D95" s="290"/>
      <c r="E95" s="290"/>
      <c r="F95" s="312" t="s">
        <v>416</v>
      </c>
      <c r="G95" s="311"/>
      <c r="H95" s="290" t="s">
        <v>452</v>
      </c>
      <c r="I95" s="290" t="s">
        <v>451</v>
      </c>
      <c r="J95" s="290"/>
      <c r="K95" s="304"/>
    </row>
    <row r="96" s="1" customFormat="1" ht="15" customHeight="1">
      <c r="B96" s="313"/>
      <c r="C96" s="290" t="s">
        <v>36</v>
      </c>
      <c r="D96" s="290"/>
      <c r="E96" s="290"/>
      <c r="F96" s="312" t="s">
        <v>416</v>
      </c>
      <c r="G96" s="311"/>
      <c r="H96" s="290" t="s">
        <v>453</v>
      </c>
      <c r="I96" s="290" t="s">
        <v>451</v>
      </c>
      <c r="J96" s="290"/>
      <c r="K96" s="304"/>
    </row>
    <row r="97" s="1" customFormat="1" ht="15" customHeight="1">
      <c r="B97" s="313"/>
      <c r="C97" s="290" t="s">
        <v>46</v>
      </c>
      <c r="D97" s="290"/>
      <c r="E97" s="290"/>
      <c r="F97" s="312" t="s">
        <v>416</v>
      </c>
      <c r="G97" s="311"/>
      <c r="H97" s="290" t="s">
        <v>454</v>
      </c>
      <c r="I97" s="290" t="s">
        <v>451</v>
      </c>
      <c r="J97" s="290"/>
      <c r="K97" s="304"/>
    </row>
    <row r="98" s="1" customFormat="1" ht="15" customHeight="1">
      <c r="B98" s="316"/>
      <c r="C98" s="317"/>
      <c r="D98" s="317"/>
      <c r="E98" s="317"/>
      <c r="F98" s="317"/>
      <c r="G98" s="317"/>
      <c r="H98" s="317"/>
      <c r="I98" s="317"/>
      <c r="J98" s="317"/>
      <c r="K98" s="318"/>
    </row>
    <row r="99" s="1" customFormat="1" ht="18.75" customHeight="1">
      <c r="B99" s="319"/>
      <c r="C99" s="320"/>
      <c r="D99" s="320"/>
      <c r="E99" s="320"/>
      <c r="F99" s="320"/>
      <c r="G99" s="320"/>
      <c r="H99" s="320"/>
      <c r="I99" s="320"/>
      <c r="J99" s="320"/>
      <c r="K99" s="319"/>
    </row>
    <row r="100" s="1" customFormat="1" ht="18.75" customHeight="1">
      <c r="B100" s="298"/>
      <c r="C100" s="298"/>
      <c r="D100" s="298"/>
      <c r="E100" s="298"/>
      <c r="F100" s="298"/>
      <c r="G100" s="298"/>
      <c r="H100" s="298"/>
      <c r="I100" s="298"/>
      <c r="J100" s="298"/>
      <c r="K100" s="298"/>
    </row>
    <row r="101" s="1" customFormat="1" ht="7.5" customHeight="1">
      <c r="B101" s="299"/>
      <c r="C101" s="300"/>
      <c r="D101" s="300"/>
      <c r="E101" s="300"/>
      <c r="F101" s="300"/>
      <c r="G101" s="300"/>
      <c r="H101" s="300"/>
      <c r="I101" s="300"/>
      <c r="J101" s="300"/>
      <c r="K101" s="301"/>
    </row>
    <row r="102" s="1" customFormat="1" ht="45" customHeight="1">
      <c r="B102" s="302"/>
      <c r="C102" s="303" t="s">
        <v>455</v>
      </c>
      <c r="D102" s="303"/>
      <c r="E102" s="303"/>
      <c r="F102" s="303"/>
      <c r="G102" s="303"/>
      <c r="H102" s="303"/>
      <c r="I102" s="303"/>
      <c r="J102" s="303"/>
      <c r="K102" s="304"/>
    </row>
    <row r="103" s="1" customFormat="1" ht="17.25" customHeight="1">
      <c r="B103" s="302"/>
      <c r="C103" s="305" t="s">
        <v>410</v>
      </c>
      <c r="D103" s="305"/>
      <c r="E103" s="305"/>
      <c r="F103" s="305" t="s">
        <v>411</v>
      </c>
      <c r="G103" s="306"/>
      <c r="H103" s="305" t="s">
        <v>52</v>
      </c>
      <c r="I103" s="305" t="s">
        <v>55</v>
      </c>
      <c r="J103" s="305" t="s">
        <v>412</v>
      </c>
      <c r="K103" s="304"/>
    </row>
    <row r="104" s="1" customFormat="1" ht="17.25" customHeight="1">
      <c r="B104" s="302"/>
      <c r="C104" s="307" t="s">
        <v>413</v>
      </c>
      <c r="D104" s="307"/>
      <c r="E104" s="307"/>
      <c r="F104" s="308" t="s">
        <v>414</v>
      </c>
      <c r="G104" s="309"/>
      <c r="H104" s="307"/>
      <c r="I104" s="307"/>
      <c r="J104" s="307" t="s">
        <v>415</v>
      </c>
      <c r="K104" s="304"/>
    </row>
    <row r="105" s="1" customFormat="1" ht="5.25" customHeight="1">
      <c r="B105" s="302"/>
      <c r="C105" s="305"/>
      <c r="D105" s="305"/>
      <c r="E105" s="305"/>
      <c r="F105" s="305"/>
      <c r="G105" s="321"/>
      <c r="H105" s="305"/>
      <c r="I105" s="305"/>
      <c r="J105" s="305"/>
      <c r="K105" s="304"/>
    </row>
    <row r="106" s="1" customFormat="1" ht="15" customHeight="1">
      <c r="B106" s="302"/>
      <c r="C106" s="290" t="s">
        <v>51</v>
      </c>
      <c r="D106" s="310"/>
      <c r="E106" s="310"/>
      <c r="F106" s="312" t="s">
        <v>416</v>
      </c>
      <c r="G106" s="321"/>
      <c r="H106" s="290" t="s">
        <v>456</v>
      </c>
      <c r="I106" s="290" t="s">
        <v>418</v>
      </c>
      <c r="J106" s="290">
        <v>20</v>
      </c>
      <c r="K106" s="304"/>
    </row>
    <row r="107" s="1" customFormat="1" ht="15" customHeight="1">
      <c r="B107" s="302"/>
      <c r="C107" s="290" t="s">
        <v>419</v>
      </c>
      <c r="D107" s="290"/>
      <c r="E107" s="290"/>
      <c r="F107" s="312" t="s">
        <v>416</v>
      </c>
      <c r="G107" s="290"/>
      <c r="H107" s="290" t="s">
        <v>456</v>
      </c>
      <c r="I107" s="290" t="s">
        <v>418</v>
      </c>
      <c r="J107" s="290">
        <v>120</v>
      </c>
      <c r="K107" s="304"/>
    </row>
    <row r="108" s="1" customFormat="1" ht="15" customHeight="1">
      <c r="B108" s="313"/>
      <c r="C108" s="290" t="s">
        <v>421</v>
      </c>
      <c r="D108" s="290"/>
      <c r="E108" s="290"/>
      <c r="F108" s="312" t="s">
        <v>422</v>
      </c>
      <c r="G108" s="290"/>
      <c r="H108" s="290" t="s">
        <v>456</v>
      </c>
      <c r="I108" s="290" t="s">
        <v>418</v>
      </c>
      <c r="J108" s="290">
        <v>50</v>
      </c>
      <c r="K108" s="304"/>
    </row>
    <row r="109" s="1" customFormat="1" ht="15" customHeight="1">
      <c r="B109" s="313"/>
      <c r="C109" s="290" t="s">
        <v>424</v>
      </c>
      <c r="D109" s="290"/>
      <c r="E109" s="290"/>
      <c r="F109" s="312" t="s">
        <v>416</v>
      </c>
      <c r="G109" s="290"/>
      <c r="H109" s="290" t="s">
        <v>456</v>
      </c>
      <c r="I109" s="290" t="s">
        <v>426</v>
      </c>
      <c r="J109" s="290"/>
      <c r="K109" s="304"/>
    </row>
    <row r="110" s="1" customFormat="1" ht="15" customHeight="1">
      <c r="B110" s="313"/>
      <c r="C110" s="290" t="s">
        <v>435</v>
      </c>
      <c r="D110" s="290"/>
      <c r="E110" s="290"/>
      <c r="F110" s="312" t="s">
        <v>422</v>
      </c>
      <c r="G110" s="290"/>
      <c r="H110" s="290" t="s">
        <v>456</v>
      </c>
      <c r="I110" s="290" t="s">
        <v>418</v>
      </c>
      <c r="J110" s="290">
        <v>50</v>
      </c>
      <c r="K110" s="304"/>
    </row>
    <row r="111" s="1" customFormat="1" ht="15" customHeight="1">
      <c r="B111" s="313"/>
      <c r="C111" s="290" t="s">
        <v>443</v>
      </c>
      <c r="D111" s="290"/>
      <c r="E111" s="290"/>
      <c r="F111" s="312" t="s">
        <v>422</v>
      </c>
      <c r="G111" s="290"/>
      <c r="H111" s="290" t="s">
        <v>456</v>
      </c>
      <c r="I111" s="290" t="s">
        <v>418</v>
      </c>
      <c r="J111" s="290">
        <v>50</v>
      </c>
      <c r="K111" s="304"/>
    </row>
    <row r="112" s="1" customFormat="1" ht="15" customHeight="1">
      <c r="B112" s="313"/>
      <c r="C112" s="290" t="s">
        <v>441</v>
      </c>
      <c r="D112" s="290"/>
      <c r="E112" s="290"/>
      <c r="F112" s="312" t="s">
        <v>422</v>
      </c>
      <c r="G112" s="290"/>
      <c r="H112" s="290" t="s">
        <v>456</v>
      </c>
      <c r="I112" s="290" t="s">
        <v>418</v>
      </c>
      <c r="J112" s="290">
        <v>50</v>
      </c>
      <c r="K112" s="304"/>
    </row>
    <row r="113" s="1" customFormat="1" ht="15" customHeight="1">
      <c r="B113" s="313"/>
      <c r="C113" s="290" t="s">
        <v>51</v>
      </c>
      <c r="D113" s="290"/>
      <c r="E113" s="290"/>
      <c r="F113" s="312" t="s">
        <v>416</v>
      </c>
      <c r="G113" s="290"/>
      <c r="H113" s="290" t="s">
        <v>457</v>
      </c>
      <c r="I113" s="290" t="s">
        <v>418</v>
      </c>
      <c r="J113" s="290">
        <v>20</v>
      </c>
      <c r="K113" s="304"/>
    </row>
    <row r="114" s="1" customFormat="1" ht="15" customHeight="1">
      <c r="B114" s="313"/>
      <c r="C114" s="290" t="s">
        <v>458</v>
      </c>
      <c r="D114" s="290"/>
      <c r="E114" s="290"/>
      <c r="F114" s="312" t="s">
        <v>416</v>
      </c>
      <c r="G114" s="290"/>
      <c r="H114" s="290" t="s">
        <v>459</v>
      </c>
      <c r="I114" s="290" t="s">
        <v>418</v>
      </c>
      <c r="J114" s="290">
        <v>120</v>
      </c>
      <c r="K114" s="304"/>
    </row>
    <row r="115" s="1" customFormat="1" ht="15" customHeight="1">
      <c r="B115" s="313"/>
      <c r="C115" s="290" t="s">
        <v>36</v>
      </c>
      <c r="D115" s="290"/>
      <c r="E115" s="290"/>
      <c r="F115" s="312" t="s">
        <v>416</v>
      </c>
      <c r="G115" s="290"/>
      <c r="H115" s="290" t="s">
        <v>460</v>
      </c>
      <c r="I115" s="290" t="s">
        <v>451</v>
      </c>
      <c r="J115" s="290"/>
      <c r="K115" s="304"/>
    </row>
    <row r="116" s="1" customFormat="1" ht="15" customHeight="1">
      <c r="B116" s="313"/>
      <c r="C116" s="290" t="s">
        <v>46</v>
      </c>
      <c r="D116" s="290"/>
      <c r="E116" s="290"/>
      <c r="F116" s="312" t="s">
        <v>416</v>
      </c>
      <c r="G116" s="290"/>
      <c r="H116" s="290" t="s">
        <v>461</v>
      </c>
      <c r="I116" s="290" t="s">
        <v>451</v>
      </c>
      <c r="J116" s="290"/>
      <c r="K116" s="304"/>
    </row>
    <row r="117" s="1" customFormat="1" ht="15" customHeight="1">
      <c r="B117" s="313"/>
      <c r="C117" s="290" t="s">
        <v>55</v>
      </c>
      <c r="D117" s="290"/>
      <c r="E117" s="290"/>
      <c r="F117" s="312" t="s">
        <v>416</v>
      </c>
      <c r="G117" s="290"/>
      <c r="H117" s="290" t="s">
        <v>462</v>
      </c>
      <c r="I117" s="290" t="s">
        <v>463</v>
      </c>
      <c r="J117" s="290"/>
      <c r="K117" s="304"/>
    </row>
    <row r="118" s="1" customFormat="1" ht="15" customHeight="1">
      <c r="B118" s="316"/>
      <c r="C118" s="322"/>
      <c r="D118" s="322"/>
      <c r="E118" s="322"/>
      <c r="F118" s="322"/>
      <c r="G118" s="322"/>
      <c r="H118" s="322"/>
      <c r="I118" s="322"/>
      <c r="J118" s="322"/>
      <c r="K118" s="318"/>
    </row>
    <row r="119" s="1" customFormat="1" ht="18.75" customHeight="1">
      <c r="B119" s="323"/>
      <c r="C119" s="287"/>
      <c r="D119" s="287"/>
      <c r="E119" s="287"/>
      <c r="F119" s="324"/>
      <c r="G119" s="287"/>
      <c r="H119" s="287"/>
      <c r="I119" s="287"/>
      <c r="J119" s="287"/>
      <c r="K119" s="323"/>
    </row>
    <row r="120" s="1" customFormat="1" ht="18.75" customHeight="1">
      <c r="B120" s="298"/>
      <c r="C120" s="298"/>
      <c r="D120" s="298"/>
      <c r="E120" s="298"/>
      <c r="F120" s="298"/>
      <c r="G120" s="298"/>
      <c r="H120" s="298"/>
      <c r="I120" s="298"/>
      <c r="J120" s="298"/>
      <c r="K120" s="298"/>
    </row>
    <row r="121" s="1" customFormat="1" ht="7.5" customHeight="1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="1" customFormat="1" ht="45" customHeight="1">
      <c r="B122" s="328"/>
      <c r="C122" s="281" t="s">
        <v>464</v>
      </c>
      <c r="D122" s="281"/>
      <c r="E122" s="281"/>
      <c r="F122" s="281"/>
      <c r="G122" s="281"/>
      <c r="H122" s="281"/>
      <c r="I122" s="281"/>
      <c r="J122" s="281"/>
      <c r="K122" s="329"/>
    </row>
    <row r="123" s="1" customFormat="1" ht="17.25" customHeight="1">
      <c r="B123" s="330"/>
      <c r="C123" s="305" t="s">
        <v>410</v>
      </c>
      <c r="D123" s="305"/>
      <c r="E123" s="305"/>
      <c r="F123" s="305" t="s">
        <v>411</v>
      </c>
      <c r="G123" s="306"/>
      <c r="H123" s="305" t="s">
        <v>52</v>
      </c>
      <c r="I123" s="305" t="s">
        <v>55</v>
      </c>
      <c r="J123" s="305" t="s">
        <v>412</v>
      </c>
      <c r="K123" s="331"/>
    </row>
    <row r="124" s="1" customFormat="1" ht="17.25" customHeight="1">
      <c r="B124" s="330"/>
      <c r="C124" s="307" t="s">
        <v>413</v>
      </c>
      <c r="D124" s="307"/>
      <c r="E124" s="307"/>
      <c r="F124" s="308" t="s">
        <v>414</v>
      </c>
      <c r="G124" s="309"/>
      <c r="H124" s="307"/>
      <c r="I124" s="307"/>
      <c r="J124" s="307" t="s">
        <v>415</v>
      </c>
      <c r="K124" s="331"/>
    </row>
    <row r="125" s="1" customFormat="1" ht="5.25" customHeight="1">
      <c r="B125" s="332"/>
      <c r="C125" s="310"/>
      <c r="D125" s="310"/>
      <c r="E125" s="310"/>
      <c r="F125" s="310"/>
      <c r="G125" s="290"/>
      <c r="H125" s="310"/>
      <c r="I125" s="310"/>
      <c r="J125" s="310"/>
      <c r="K125" s="333"/>
    </row>
    <row r="126" s="1" customFormat="1" ht="15" customHeight="1">
      <c r="B126" s="332"/>
      <c r="C126" s="290" t="s">
        <v>419</v>
      </c>
      <c r="D126" s="310"/>
      <c r="E126" s="310"/>
      <c r="F126" s="312" t="s">
        <v>416</v>
      </c>
      <c r="G126" s="290"/>
      <c r="H126" s="290" t="s">
        <v>456</v>
      </c>
      <c r="I126" s="290" t="s">
        <v>418</v>
      </c>
      <c r="J126" s="290">
        <v>120</v>
      </c>
      <c r="K126" s="334"/>
    </row>
    <row r="127" s="1" customFormat="1" ht="15" customHeight="1">
      <c r="B127" s="332"/>
      <c r="C127" s="290" t="s">
        <v>465</v>
      </c>
      <c r="D127" s="290"/>
      <c r="E127" s="290"/>
      <c r="F127" s="312" t="s">
        <v>416</v>
      </c>
      <c r="G127" s="290"/>
      <c r="H127" s="290" t="s">
        <v>466</v>
      </c>
      <c r="I127" s="290" t="s">
        <v>418</v>
      </c>
      <c r="J127" s="290" t="s">
        <v>467</v>
      </c>
      <c r="K127" s="334"/>
    </row>
    <row r="128" s="1" customFormat="1" ht="15" customHeight="1">
      <c r="B128" s="332"/>
      <c r="C128" s="290" t="s">
        <v>364</v>
      </c>
      <c r="D128" s="290"/>
      <c r="E128" s="290"/>
      <c r="F128" s="312" t="s">
        <v>416</v>
      </c>
      <c r="G128" s="290"/>
      <c r="H128" s="290" t="s">
        <v>468</v>
      </c>
      <c r="I128" s="290" t="s">
        <v>418</v>
      </c>
      <c r="J128" s="290" t="s">
        <v>467</v>
      </c>
      <c r="K128" s="334"/>
    </row>
    <row r="129" s="1" customFormat="1" ht="15" customHeight="1">
      <c r="B129" s="332"/>
      <c r="C129" s="290" t="s">
        <v>427</v>
      </c>
      <c r="D129" s="290"/>
      <c r="E129" s="290"/>
      <c r="F129" s="312" t="s">
        <v>422</v>
      </c>
      <c r="G129" s="290"/>
      <c r="H129" s="290" t="s">
        <v>428</v>
      </c>
      <c r="I129" s="290" t="s">
        <v>418</v>
      </c>
      <c r="J129" s="290">
        <v>15</v>
      </c>
      <c r="K129" s="334"/>
    </row>
    <row r="130" s="1" customFormat="1" ht="15" customHeight="1">
      <c r="B130" s="332"/>
      <c r="C130" s="314" t="s">
        <v>429</v>
      </c>
      <c r="D130" s="314"/>
      <c r="E130" s="314"/>
      <c r="F130" s="315" t="s">
        <v>422</v>
      </c>
      <c r="G130" s="314"/>
      <c r="H130" s="314" t="s">
        <v>430</v>
      </c>
      <c r="I130" s="314" t="s">
        <v>418</v>
      </c>
      <c r="J130" s="314">
        <v>15</v>
      </c>
      <c r="K130" s="334"/>
    </row>
    <row r="131" s="1" customFormat="1" ht="15" customHeight="1">
      <c r="B131" s="332"/>
      <c r="C131" s="314" t="s">
        <v>431</v>
      </c>
      <c r="D131" s="314"/>
      <c r="E131" s="314"/>
      <c r="F131" s="315" t="s">
        <v>422</v>
      </c>
      <c r="G131" s="314"/>
      <c r="H131" s="314" t="s">
        <v>432</v>
      </c>
      <c r="I131" s="314" t="s">
        <v>418</v>
      </c>
      <c r="J131" s="314">
        <v>20</v>
      </c>
      <c r="K131" s="334"/>
    </row>
    <row r="132" s="1" customFormat="1" ht="15" customHeight="1">
      <c r="B132" s="332"/>
      <c r="C132" s="314" t="s">
        <v>433</v>
      </c>
      <c r="D132" s="314"/>
      <c r="E132" s="314"/>
      <c r="F132" s="315" t="s">
        <v>422</v>
      </c>
      <c r="G132" s="314"/>
      <c r="H132" s="314" t="s">
        <v>434</v>
      </c>
      <c r="I132" s="314" t="s">
        <v>418</v>
      </c>
      <c r="J132" s="314">
        <v>20</v>
      </c>
      <c r="K132" s="334"/>
    </row>
    <row r="133" s="1" customFormat="1" ht="15" customHeight="1">
      <c r="B133" s="332"/>
      <c r="C133" s="290" t="s">
        <v>421</v>
      </c>
      <c r="D133" s="290"/>
      <c r="E133" s="290"/>
      <c r="F133" s="312" t="s">
        <v>422</v>
      </c>
      <c r="G133" s="290"/>
      <c r="H133" s="290" t="s">
        <v>456</v>
      </c>
      <c r="I133" s="290" t="s">
        <v>418</v>
      </c>
      <c r="J133" s="290">
        <v>50</v>
      </c>
      <c r="K133" s="334"/>
    </row>
    <row r="134" s="1" customFormat="1" ht="15" customHeight="1">
      <c r="B134" s="332"/>
      <c r="C134" s="290" t="s">
        <v>435</v>
      </c>
      <c r="D134" s="290"/>
      <c r="E134" s="290"/>
      <c r="F134" s="312" t="s">
        <v>422</v>
      </c>
      <c r="G134" s="290"/>
      <c r="H134" s="290" t="s">
        <v>456</v>
      </c>
      <c r="I134" s="290" t="s">
        <v>418</v>
      </c>
      <c r="J134" s="290">
        <v>50</v>
      </c>
      <c r="K134" s="334"/>
    </row>
    <row r="135" s="1" customFormat="1" ht="15" customHeight="1">
      <c r="B135" s="332"/>
      <c r="C135" s="290" t="s">
        <v>441</v>
      </c>
      <c r="D135" s="290"/>
      <c r="E135" s="290"/>
      <c r="F135" s="312" t="s">
        <v>422</v>
      </c>
      <c r="G135" s="290"/>
      <c r="H135" s="290" t="s">
        <v>456</v>
      </c>
      <c r="I135" s="290" t="s">
        <v>418</v>
      </c>
      <c r="J135" s="290">
        <v>50</v>
      </c>
      <c r="K135" s="334"/>
    </row>
    <row r="136" s="1" customFormat="1" ht="15" customHeight="1">
      <c r="B136" s="332"/>
      <c r="C136" s="290" t="s">
        <v>443</v>
      </c>
      <c r="D136" s="290"/>
      <c r="E136" s="290"/>
      <c r="F136" s="312" t="s">
        <v>422</v>
      </c>
      <c r="G136" s="290"/>
      <c r="H136" s="290" t="s">
        <v>456</v>
      </c>
      <c r="I136" s="290" t="s">
        <v>418</v>
      </c>
      <c r="J136" s="290">
        <v>50</v>
      </c>
      <c r="K136" s="334"/>
    </row>
    <row r="137" s="1" customFormat="1" ht="15" customHeight="1">
      <c r="B137" s="332"/>
      <c r="C137" s="290" t="s">
        <v>444</v>
      </c>
      <c r="D137" s="290"/>
      <c r="E137" s="290"/>
      <c r="F137" s="312" t="s">
        <v>422</v>
      </c>
      <c r="G137" s="290"/>
      <c r="H137" s="290" t="s">
        <v>469</v>
      </c>
      <c r="I137" s="290" t="s">
        <v>418</v>
      </c>
      <c r="J137" s="290">
        <v>255</v>
      </c>
      <c r="K137" s="334"/>
    </row>
    <row r="138" s="1" customFormat="1" ht="15" customHeight="1">
      <c r="B138" s="332"/>
      <c r="C138" s="290" t="s">
        <v>446</v>
      </c>
      <c r="D138" s="290"/>
      <c r="E138" s="290"/>
      <c r="F138" s="312" t="s">
        <v>416</v>
      </c>
      <c r="G138" s="290"/>
      <c r="H138" s="290" t="s">
        <v>470</v>
      </c>
      <c r="I138" s="290" t="s">
        <v>448</v>
      </c>
      <c r="J138" s="290"/>
      <c r="K138" s="334"/>
    </row>
    <row r="139" s="1" customFormat="1" ht="15" customHeight="1">
      <c r="B139" s="332"/>
      <c r="C139" s="290" t="s">
        <v>449</v>
      </c>
      <c r="D139" s="290"/>
      <c r="E139" s="290"/>
      <c r="F139" s="312" t="s">
        <v>416</v>
      </c>
      <c r="G139" s="290"/>
      <c r="H139" s="290" t="s">
        <v>471</v>
      </c>
      <c r="I139" s="290" t="s">
        <v>451</v>
      </c>
      <c r="J139" s="290"/>
      <c r="K139" s="334"/>
    </row>
    <row r="140" s="1" customFormat="1" ht="15" customHeight="1">
      <c r="B140" s="332"/>
      <c r="C140" s="290" t="s">
        <v>452</v>
      </c>
      <c r="D140" s="290"/>
      <c r="E140" s="290"/>
      <c r="F140" s="312" t="s">
        <v>416</v>
      </c>
      <c r="G140" s="290"/>
      <c r="H140" s="290" t="s">
        <v>452</v>
      </c>
      <c r="I140" s="290" t="s">
        <v>451</v>
      </c>
      <c r="J140" s="290"/>
      <c r="K140" s="334"/>
    </row>
    <row r="141" s="1" customFormat="1" ht="15" customHeight="1">
      <c r="B141" s="332"/>
      <c r="C141" s="290" t="s">
        <v>36</v>
      </c>
      <c r="D141" s="290"/>
      <c r="E141" s="290"/>
      <c r="F141" s="312" t="s">
        <v>416</v>
      </c>
      <c r="G141" s="290"/>
      <c r="H141" s="290" t="s">
        <v>472</v>
      </c>
      <c r="I141" s="290" t="s">
        <v>451</v>
      </c>
      <c r="J141" s="290"/>
      <c r="K141" s="334"/>
    </row>
    <row r="142" s="1" customFormat="1" ht="15" customHeight="1">
      <c r="B142" s="332"/>
      <c r="C142" s="290" t="s">
        <v>473</v>
      </c>
      <c r="D142" s="290"/>
      <c r="E142" s="290"/>
      <c r="F142" s="312" t="s">
        <v>416</v>
      </c>
      <c r="G142" s="290"/>
      <c r="H142" s="290" t="s">
        <v>474</v>
      </c>
      <c r="I142" s="290" t="s">
        <v>451</v>
      </c>
      <c r="J142" s="290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287"/>
      <c r="C144" s="287"/>
      <c r="D144" s="287"/>
      <c r="E144" s="287"/>
      <c r="F144" s="324"/>
      <c r="G144" s="287"/>
      <c r="H144" s="287"/>
      <c r="I144" s="287"/>
      <c r="J144" s="287"/>
      <c r="K144" s="287"/>
    </row>
    <row r="145" s="1" customFormat="1" ht="18.75" customHeight="1">
      <c r="B145" s="298"/>
      <c r="C145" s="298"/>
      <c r="D145" s="298"/>
      <c r="E145" s="298"/>
      <c r="F145" s="298"/>
      <c r="G145" s="298"/>
      <c r="H145" s="298"/>
      <c r="I145" s="298"/>
      <c r="J145" s="298"/>
      <c r="K145" s="298"/>
    </row>
    <row r="146" s="1" customFormat="1" ht="7.5" customHeight="1">
      <c r="B146" s="299"/>
      <c r="C146" s="300"/>
      <c r="D146" s="300"/>
      <c r="E146" s="300"/>
      <c r="F146" s="300"/>
      <c r="G146" s="300"/>
      <c r="H146" s="300"/>
      <c r="I146" s="300"/>
      <c r="J146" s="300"/>
      <c r="K146" s="301"/>
    </row>
    <row r="147" s="1" customFormat="1" ht="45" customHeight="1">
      <c r="B147" s="302"/>
      <c r="C147" s="303" t="s">
        <v>475</v>
      </c>
      <c r="D147" s="303"/>
      <c r="E147" s="303"/>
      <c r="F147" s="303"/>
      <c r="G147" s="303"/>
      <c r="H147" s="303"/>
      <c r="I147" s="303"/>
      <c r="J147" s="303"/>
      <c r="K147" s="304"/>
    </row>
    <row r="148" s="1" customFormat="1" ht="17.25" customHeight="1">
      <c r="B148" s="302"/>
      <c r="C148" s="305" t="s">
        <v>410</v>
      </c>
      <c r="D148" s="305"/>
      <c r="E148" s="305"/>
      <c r="F148" s="305" t="s">
        <v>411</v>
      </c>
      <c r="G148" s="306"/>
      <c r="H148" s="305" t="s">
        <v>52</v>
      </c>
      <c r="I148" s="305" t="s">
        <v>55</v>
      </c>
      <c r="J148" s="305" t="s">
        <v>412</v>
      </c>
      <c r="K148" s="304"/>
    </row>
    <row r="149" s="1" customFormat="1" ht="17.25" customHeight="1">
      <c r="B149" s="302"/>
      <c r="C149" s="307" t="s">
        <v>413</v>
      </c>
      <c r="D149" s="307"/>
      <c r="E149" s="307"/>
      <c r="F149" s="308" t="s">
        <v>414</v>
      </c>
      <c r="G149" s="309"/>
      <c r="H149" s="307"/>
      <c r="I149" s="307"/>
      <c r="J149" s="307" t="s">
        <v>415</v>
      </c>
      <c r="K149" s="304"/>
    </row>
    <row r="150" s="1" customFormat="1" ht="5.25" customHeight="1">
      <c r="B150" s="313"/>
      <c r="C150" s="310"/>
      <c r="D150" s="310"/>
      <c r="E150" s="310"/>
      <c r="F150" s="310"/>
      <c r="G150" s="311"/>
      <c r="H150" s="310"/>
      <c r="I150" s="310"/>
      <c r="J150" s="310"/>
      <c r="K150" s="334"/>
    </row>
    <row r="151" s="1" customFormat="1" ht="15" customHeight="1">
      <c r="B151" s="313"/>
      <c r="C151" s="338" t="s">
        <v>419</v>
      </c>
      <c r="D151" s="290"/>
      <c r="E151" s="290"/>
      <c r="F151" s="339" t="s">
        <v>416</v>
      </c>
      <c r="G151" s="290"/>
      <c r="H151" s="338" t="s">
        <v>456</v>
      </c>
      <c r="I151" s="338" t="s">
        <v>418</v>
      </c>
      <c r="J151" s="338">
        <v>120</v>
      </c>
      <c r="K151" s="334"/>
    </row>
    <row r="152" s="1" customFormat="1" ht="15" customHeight="1">
      <c r="B152" s="313"/>
      <c r="C152" s="338" t="s">
        <v>465</v>
      </c>
      <c r="D152" s="290"/>
      <c r="E152" s="290"/>
      <c r="F152" s="339" t="s">
        <v>416</v>
      </c>
      <c r="G152" s="290"/>
      <c r="H152" s="338" t="s">
        <v>476</v>
      </c>
      <c r="I152" s="338" t="s">
        <v>418</v>
      </c>
      <c r="J152" s="338" t="s">
        <v>467</v>
      </c>
      <c r="K152" s="334"/>
    </row>
    <row r="153" s="1" customFormat="1" ht="15" customHeight="1">
      <c r="B153" s="313"/>
      <c r="C153" s="338" t="s">
        <v>364</v>
      </c>
      <c r="D153" s="290"/>
      <c r="E153" s="290"/>
      <c r="F153" s="339" t="s">
        <v>416</v>
      </c>
      <c r="G153" s="290"/>
      <c r="H153" s="338" t="s">
        <v>477</v>
      </c>
      <c r="I153" s="338" t="s">
        <v>418</v>
      </c>
      <c r="J153" s="338" t="s">
        <v>467</v>
      </c>
      <c r="K153" s="334"/>
    </row>
    <row r="154" s="1" customFormat="1" ht="15" customHeight="1">
      <c r="B154" s="313"/>
      <c r="C154" s="338" t="s">
        <v>421</v>
      </c>
      <c r="D154" s="290"/>
      <c r="E154" s="290"/>
      <c r="F154" s="339" t="s">
        <v>422</v>
      </c>
      <c r="G154" s="290"/>
      <c r="H154" s="338" t="s">
        <v>456</v>
      </c>
      <c r="I154" s="338" t="s">
        <v>418</v>
      </c>
      <c r="J154" s="338">
        <v>50</v>
      </c>
      <c r="K154" s="334"/>
    </row>
    <row r="155" s="1" customFormat="1" ht="15" customHeight="1">
      <c r="B155" s="313"/>
      <c r="C155" s="338" t="s">
        <v>424</v>
      </c>
      <c r="D155" s="290"/>
      <c r="E155" s="290"/>
      <c r="F155" s="339" t="s">
        <v>416</v>
      </c>
      <c r="G155" s="290"/>
      <c r="H155" s="338" t="s">
        <v>456</v>
      </c>
      <c r="I155" s="338" t="s">
        <v>426</v>
      </c>
      <c r="J155" s="338"/>
      <c r="K155" s="334"/>
    </row>
    <row r="156" s="1" customFormat="1" ht="15" customHeight="1">
      <c r="B156" s="313"/>
      <c r="C156" s="338" t="s">
        <v>435</v>
      </c>
      <c r="D156" s="290"/>
      <c r="E156" s="290"/>
      <c r="F156" s="339" t="s">
        <v>422</v>
      </c>
      <c r="G156" s="290"/>
      <c r="H156" s="338" t="s">
        <v>456</v>
      </c>
      <c r="I156" s="338" t="s">
        <v>418</v>
      </c>
      <c r="J156" s="338">
        <v>50</v>
      </c>
      <c r="K156" s="334"/>
    </row>
    <row r="157" s="1" customFormat="1" ht="15" customHeight="1">
      <c r="B157" s="313"/>
      <c r="C157" s="338" t="s">
        <v>443</v>
      </c>
      <c r="D157" s="290"/>
      <c r="E157" s="290"/>
      <c r="F157" s="339" t="s">
        <v>422</v>
      </c>
      <c r="G157" s="290"/>
      <c r="H157" s="338" t="s">
        <v>456</v>
      </c>
      <c r="I157" s="338" t="s">
        <v>418</v>
      </c>
      <c r="J157" s="338">
        <v>50</v>
      </c>
      <c r="K157" s="334"/>
    </row>
    <row r="158" s="1" customFormat="1" ht="15" customHeight="1">
      <c r="B158" s="313"/>
      <c r="C158" s="338" t="s">
        <v>441</v>
      </c>
      <c r="D158" s="290"/>
      <c r="E158" s="290"/>
      <c r="F158" s="339" t="s">
        <v>422</v>
      </c>
      <c r="G158" s="290"/>
      <c r="H158" s="338" t="s">
        <v>456</v>
      </c>
      <c r="I158" s="338" t="s">
        <v>418</v>
      </c>
      <c r="J158" s="338">
        <v>50</v>
      </c>
      <c r="K158" s="334"/>
    </row>
    <row r="159" s="1" customFormat="1" ht="15" customHeight="1">
      <c r="B159" s="313"/>
      <c r="C159" s="338" t="s">
        <v>85</v>
      </c>
      <c r="D159" s="290"/>
      <c r="E159" s="290"/>
      <c r="F159" s="339" t="s">
        <v>416</v>
      </c>
      <c r="G159" s="290"/>
      <c r="H159" s="338" t="s">
        <v>478</v>
      </c>
      <c r="I159" s="338" t="s">
        <v>418</v>
      </c>
      <c r="J159" s="338" t="s">
        <v>479</v>
      </c>
      <c r="K159" s="334"/>
    </row>
    <row r="160" s="1" customFormat="1" ht="15" customHeight="1">
      <c r="B160" s="313"/>
      <c r="C160" s="338" t="s">
        <v>480</v>
      </c>
      <c r="D160" s="290"/>
      <c r="E160" s="290"/>
      <c r="F160" s="339" t="s">
        <v>416</v>
      </c>
      <c r="G160" s="290"/>
      <c r="H160" s="338" t="s">
        <v>481</v>
      </c>
      <c r="I160" s="338" t="s">
        <v>451</v>
      </c>
      <c r="J160" s="338"/>
      <c r="K160" s="334"/>
    </row>
    <row r="161" s="1" customFormat="1" ht="15" customHeight="1">
      <c r="B161" s="340"/>
      <c r="C161" s="322"/>
      <c r="D161" s="322"/>
      <c r="E161" s="322"/>
      <c r="F161" s="322"/>
      <c r="G161" s="322"/>
      <c r="H161" s="322"/>
      <c r="I161" s="322"/>
      <c r="J161" s="322"/>
      <c r="K161" s="341"/>
    </row>
    <row r="162" s="1" customFormat="1" ht="18.75" customHeight="1">
      <c r="B162" s="287"/>
      <c r="C162" s="290"/>
      <c r="D162" s="290"/>
      <c r="E162" s="290"/>
      <c r="F162" s="312"/>
      <c r="G162" s="290"/>
      <c r="H162" s="290"/>
      <c r="I162" s="290"/>
      <c r="J162" s="290"/>
      <c r="K162" s="287"/>
    </row>
    <row r="163" s="1" customFormat="1" ht="18.75" customHeight="1">
      <c r="B163" s="298"/>
      <c r="C163" s="298"/>
      <c r="D163" s="298"/>
      <c r="E163" s="298"/>
      <c r="F163" s="298"/>
      <c r="G163" s="298"/>
      <c r="H163" s="298"/>
      <c r="I163" s="298"/>
      <c r="J163" s="298"/>
      <c r="K163" s="298"/>
    </row>
    <row r="164" s="1" customFormat="1" ht="7.5" customHeight="1">
      <c r="B164" s="277"/>
      <c r="C164" s="278"/>
      <c r="D164" s="278"/>
      <c r="E164" s="278"/>
      <c r="F164" s="278"/>
      <c r="G164" s="278"/>
      <c r="H164" s="278"/>
      <c r="I164" s="278"/>
      <c r="J164" s="278"/>
      <c r="K164" s="279"/>
    </row>
    <row r="165" s="1" customFormat="1" ht="45" customHeight="1">
      <c r="B165" s="280"/>
      <c r="C165" s="281" t="s">
        <v>482</v>
      </c>
      <c r="D165" s="281"/>
      <c r="E165" s="281"/>
      <c r="F165" s="281"/>
      <c r="G165" s="281"/>
      <c r="H165" s="281"/>
      <c r="I165" s="281"/>
      <c r="J165" s="281"/>
      <c r="K165" s="282"/>
    </row>
    <row r="166" s="1" customFormat="1" ht="17.25" customHeight="1">
      <c r="B166" s="280"/>
      <c r="C166" s="305" t="s">
        <v>410</v>
      </c>
      <c r="D166" s="305"/>
      <c r="E166" s="305"/>
      <c r="F166" s="305" t="s">
        <v>411</v>
      </c>
      <c r="G166" s="342"/>
      <c r="H166" s="343" t="s">
        <v>52</v>
      </c>
      <c r="I166" s="343" t="s">
        <v>55</v>
      </c>
      <c r="J166" s="305" t="s">
        <v>412</v>
      </c>
      <c r="K166" s="282"/>
    </row>
    <row r="167" s="1" customFormat="1" ht="17.25" customHeight="1">
      <c r="B167" s="283"/>
      <c r="C167" s="307" t="s">
        <v>413</v>
      </c>
      <c r="D167" s="307"/>
      <c r="E167" s="307"/>
      <c r="F167" s="308" t="s">
        <v>414</v>
      </c>
      <c r="G167" s="344"/>
      <c r="H167" s="345"/>
      <c r="I167" s="345"/>
      <c r="J167" s="307" t="s">
        <v>415</v>
      </c>
      <c r="K167" s="285"/>
    </row>
    <row r="168" s="1" customFormat="1" ht="5.25" customHeight="1">
      <c r="B168" s="313"/>
      <c r="C168" s="310"/>
      <c r="D168" s="310"/>
      <c r="E168" s="310"/>
      <c r="F168" s="310"/>
      <c r="G168" s="311"/>
      <c r="H168" s="310"/>
      <c r="I168" s="310"/>
      <c r="J168" s="310"/>
      <c r="K168" s="334"/>
    </row>
    <row r="169" s="1" customFormat="1" ht="15" customHeight="1">
      <c r="B169" s="313"/>
      <c r="C169" s="290" t="s">
        <v>419</v>
      </c>
      <c r="D169" s="290"/>
      <c r="E169" s="290"/>
      <c r="F169" s="312" t="s">
        <v>416</v>
      </c>
      <c r="G169" s="290"/>
      <c r="H169" s="290" t="s">
        <v>456</v>
      </c>
      <c r="I169" s="290" t="s">
        <v>418</v>
      </c>
      <c r="J169" s="290">
        <v>120</v>
      </c>
      <c r="K169" s="334"/>
    </row>
    <row r="170" s="1" customFormat="1" ht="15" customHeight="1">
      <c r="B170" s="313"/>
      <c r="C170" s="290" t="s">
        <v>465</v>
      </c>
      <c r="D170" s="290"/>
      <c r="E170" s="290"/>
      <c r="F170" s="312" t="s">
        <v>416</v>
      </c>
      <c r="G170" s="290"/>
      <c r="H170" s="290" t="s">
        <v>466</v>
      </c>
      <c r="I170" s="290" t="s">
        <v>418</v>
      </c>
      <c r="J170" s="290" t="s">
        <v>467</v>
      </c>
      <c r="K170" s="334"/>
    </row>
    <row r="171" s="1" customFormat="1" ht="15" customHeight="1">
      <c r="B171" s="313"/>
      <c r="C171" s="290" t="s">
        <v>364</v>
      </c>
      <c r="D171" s="290"/>
      <c r="E171" s="290"/>
      <c r="F171" s="312" t="s">
        <v>416</v>
      </c>
      <c r="G171" s="290"/>
      <c r="H171" s="290" t="s">
        <v>483</v>
      </c>
      <c r="I171" s="290" t="s">
        <v>418</v>
      </c>
      <c r="J171" s="290" t="s">
        <v>467</v>
      </c>
      <c r="K171" s="334"/>
    </row>
    <row r="172" s="1" customFormat="1" ht="15" customHeight="1">
      <c r="B172" s="313"/>
      <c r="C172" s="290" t="s">
        <v>421</v>
      </c>
      <c r="D172" s="290"/>
      <c r="E172" s="290"/>
      <c r="F172" s="312" t="s">
        <v>422</v>
      </c>
      <c r="G172" s="290"/>
      <c r="H172" s="290" t="s">
        <v>483</v>
      </c>
      <c r="I172" s="290" t="s">
        <v>418</v>
      </c>
      <c r="J172" s="290">
        <v>50</v>
      </c>
      <c r="K172" s="334"/>
    </row>
    <row r="173" s="1" customFormat="1" ht="15" customHeight="1">
      <c r="B173" s="313"/>
      <c r="C173" s="290" t="s">
        <v>424</v>
      </c>
      <c r="D173" s="290"/>
      <c r="E173" s="290"/>
      <c r="F173" s="312" t="s">
        <v>416</v>
      </c>
      <c r="G173" s="290"/>
      <c r="H173" s="290" t="s">
        <v>483</v>
      </c>
      <c r="I173" s="290" t="s">
        <v>426</v>
      </c>
      <c r="J173" s="290"/>
      <c r="K173" s="334"/>
    </row>
    <row r="174" s="1" customFormat="1" ht="15" customHeight="1">
      <c r="B174" s="313"/>
      <c r="C174" s="290" t="s">
        <v>435</v>
      </c>
      <c r="D174" s="290"/>
      <c r="E174" s="290"/>
      <c r="F174" s="312" t="s">
        <v>422</v>
      </c>
      <c r="G174" s="290"/>
      <c r="H174" s="290" t="s">
        <v>483</v>
      </c>
      <c r="I174" s="290" t="s">
        <v>418</v>
      </c>
      <c r="J174" s="290">
        <v>50</v>
      </c>
      <c r="K174" s="334"/>
    </row>
    <row r="175" s="1" customFormat="1" ht="15" customHeight="1">
      <c r="B175" s="313"/>
      <c r="C175" s="290" t="s">
        <v>443</v>
      </c>
      <c r="D175" s="290"/>
      <c r="E175" s="290"/>
      <c r="F175" s="312" t="s">
        <v>422</v>
      </c>
      <c r="G175" s="290"/>
      <c r="H175" s="290" t="s">
        <v>483</v>
      </c>
      <c r="I175" s="290" t="s">
        <v>418</v>
      </c>
      <c r="J175" s="290">
        <v>50</v>
      </c>
      <c r="K175" s="334"/>
    </row>
    <row r="176" s="1" customFormat="1" ht="15" customHeight="1">
      <c r="B176" s="313"/>
      <c r="C176" s="290" t="s">
        <v>441</v>
      </c>
      <c r="D176" s="290"/>
      <c r="E176" s="290"/>
      <c r="F176" s="312" t="s">
        <v>422</v>
      </c>
      <c r="G176" s="290"/>
      <c r="H176" s="290" t="s">
        <v>483</v>
      </c>
      <c r="I176" s="290" t="s">
        <v>418</v>
      </c>
      <c r="J176" s="290">
        <v>50</v>
      </c>
      <c r="K176" s="334"/>
    </row>
    <row r="177" s="1" customFormat="1" ht="15" customHeight="1">
      <c r="B177" s="313"/>
      <c r="C177" s="290" t="s">
        <v>101</v>
      </c>
      <c r="D177" s="290"/>
      <c r="E177" s="290"/>
      <c r="F177" s="312" t="s">
        <v>416</v>
      </c>
      <c r="G177" s="290"/>
      <c r="H177" s="290" t="s">
        <v>484</v>
      </c>
      <c r="I177" s="290" t="s">
        <v>485</v>
      </c>
      <c r="J177" s="290"/>
      <c r="K177" s="334"/>
    </row>
    <row r="178" s="1" customFormat="1" ht="15" customHeight="1">
      <c r="B178" s="313"/>
      <c r="C178" s="290" t="s">
        <v>55</v>
      </c>
      <c r="D178" s="290"/>
      <c r="E178" s="290"/>
      <c r="F178" s="312" t="s">
        <v>416</v>
      </c>
      <c r="G178" s="290"/>
      <c r="H178" s="290" t="s">
        <v>486</v>
      </c>
      <c r="I178" s="290" t="s">
        <v>487</v>
      </c>
      <c r="J178" s="290">
        <v>1</v>
      </c>
      <c r="K178" s="334"/>
    </row>
    <row r="179" s="1" customFormat="1" ht="15" customHeight="1">
      <c r="B179" s="313"/>
      <c r="C179" s="290" t="s">
        <v>51</v>
      </c>
      <c r="D179" s="290"/>
      <c r="E179" s="290"/>
      <c r="F179" s="312" t="s">
        <v>416</v>
      </c>
      <c r="G179" s="290"/>
      <c r="H179" s="290" t="s">
        <v>488</v>
      </c>
      <c r="I179" s="290" t="s">
        <v>418</v>
      </c>
      <c r="J179" s="290">
        <v>20</v>
      </c>
      <c r="K179" s="334"/>
    </row>
    <row r="180" s="1" customFormat="1" ht="15" customHeight="1">
      <c r="B180" s="313"/>
      <c r="C180" s="290" t="s">
        <v>52</v>
      </c>
      <c r="D180" s="290"/>
      <c r="E180" s="290"/>
      <c r="F180" s="312" t="s">
        <v>416</v>
      </c>
      <c r="G180" s="290"/>
      <c r="H180" s="290" t="s">
        <v>489</v>
      </c>
      <c r="I180" s="290" t="s">
        <v>418</v>
      </c>
      <c r="J180" s="290">
        <v>255</v>
      </c>
      <c r="K180" s="334"/>
    </row>
    <row r="181" s="1" customFormat="1" ht="15" customHeight="1">
      <c r="B181" s="313"/>
      <c r="C181" s="290" t="s">
        <v>102</v>
      </c>
      <c r="D181" s="290"/>
      <c r="E181" s="290"/>
      <c r="F181" s="312" t="s">
        <v>416</v>
      </c>
      <c r="G181" s="290"/>
      <c r="H181" s="290" t="s">
        <v>380</v>
      </c>
      <c r="I181" s="290" t="s">
        <v>418</v>
      </c>
      <c r="J181" s="290">
        <v>10</v>
      </c>
      <c r="K181" s="334"/>
    </row>
    <row r="182" s="1" customFormat="1" ht="15" customHeight="1">
      <c r="B182" s="313"/>
      <c r="C182" s="290" t="s">
        <v>103</v>
      </c>
      <c r="D182" s="290"/>
      <c r="E182" s="290"/>
      <c r="F182" s="312" t="s">
        <v>416</v>
      </c>
      <c r="G182" s="290"/>
      <c r="H182" s="290" t="s">
        <v>490</v>
      </c>
      <c r="I182" s="290" t="s">
        <v>451</v>
      </c>
      <c r="J182" s="290"/>
      <c r="K182" s="334"/>
    </row>
    <row r="183" s="1" customFormat="1" ht="15" customHeight="1">
      <c r="B183" s="313"/>
      <c r="C183" s="290" t="s">
        <v>491</v>
      </c>
      <c r="D183" s="290"/>
      <c r="E183" s="290"/>
      <c r="F183" s="312" t="s">
        <v>416</v>
      </c>
      <c r="G183" s="290"/>
      <c r="H183" s="290" t="s">
        <v>492</v>
      </c>
      <c r="I183" s="290" t="s">
        <v>451</v>
      </c>
      <c r="J183" s="290"/>
      <c r="K183" s="334"/>
    </row>
    <row r="184" s="1" customFormat="1" ht="15" customHeight="1">
      <c r="B184" s="313"/>
      <c r="C184" s="290" t="s">
        <v>480</v>
      </c>
      <c r="D184" s="290"/>
      <c r="E184" s="290"/>
      <c r="F184" s="312" t="s">
        <v>416</v>
      </c>
      <c r="G184" s="290"/>
      <c r="H184" s="290" t="s">
        <v>493</v>
      </c>
      <c r="I184" s="290" t="s">
        <v>451</v>
      </c>
      <c r="J184" s="290"/>
      <c r="K184" s="334"/>
    </row>
    <row r="185" s="1" customFormat="1" ht="15" customHeight="1">
      <c r="B185" s="313"/>
      <c r="C185" s="290" t="s">
        <v>105</v>
      </c>
      <c r="D185" s="290"/>
      <c r="E185" s="290"/>
      <c r="F185" s="312" t="s">
        <v>422</v>
      </c>
      <c r="G185" s="290"/>
      <c r="H185" s="290" t="s">
        <v>494</v>
      </c>
      <c r="I185" s="290" t="s">
        <v>418</v>
      </c>
      <c r="J185" s="290">
        <v>50</v>
      </c>
      <c r="K185" s="334"/>
    </row>
    <row r="186" s="1" customFormat="1" ht="15" customHeight="1">
      <c r="B186" s="313"/>
      <c r="C186" s="290" t="s">
        <v>495</v>
      </c>
      <c r="D186" s="290"/>
      <c r="E186" s="290"/>
      <c r="F186" s="312" t="s">
        <v>422</v>
      </c>
      <c r="G186" s="290"/>
      <c r="H186" s="290" t="s">
        <v>496</v>
      </c>
      <c r="I186" s="290" t="s">
        <v>497</v>
      </c>
      <c r="J186" s="290"/>
      <c r="K186" s="334"/>
    </row>
    <row r="187" s="1" customFormat="1" ht="15" customHeight="1">
      <c r="B187" s="313"/>
      <c r="C187" s="290" t="s">
        <v>498</v>
      </c>
      <c r="D187" s="290"/>
      <c r="E187" s="290"/>
      <c r="F187" s="312" t="s">
        <v>422</v>
      </c>
      <c r="G187" s="290"/>
      <c r="H187" s="290" t="s">
        <v>499</v>
      </c>
      <c r="I187" s="290" t="s">
        <v>497</v>
      </c>
      <c r="J187" s="290"/>
      <c r="K187" s="334"/>
    </row>
    <row r="188" s="1" customFormat="1" ht="15" customHeight="1">
      <c r="B188" s="313"/>
      <c r="C188" s="290" t="s">
        <v>500</v>
      </c>
      <c r="D188" s="290"/>
      <c r="E188" s="290"/>
      <c r="F188" s="312" t="s">
        <v>422</v>
      </c>
      <c r="G188" s="290"/>
      <c r="H188" s="290" t="s">
        <v>501</v>
      </c>
      <c r="I188" s="290" t="s">
        <v>497</v>
      </c>
      <c r="J188" s="290"/>
      <c r="K188" s="334"/>
    </row>
    <row r="189" s="1" customFormat="1" ht="15" customHeight="1">
      <c r="B189" s="313"/>
      <c r="C189" s="346" t="s">
        <v>502</v>
      </c>
      <c r="D189" s="290"/>
      <c r="E189" s="290"/>
      <c r="F189" s="312" t="s">
        <v>422</v>
      </c>
      <c r="G189" s="290"/>
      <c r="H189" s="290" t="s">
        <v>503</v>
      </c>
      <c r="I189" s="290" t="s">
        <v>504</v>
      </c>
      <c r="J189" s="347" t="s">
        <v>505</v>
      </c>
      <c r="K189" s="334"/>
    </row>
    <row r="190" s="1" customFormat="1" ht="15" customHeight="1">
      <c r="B190" s="313"/>
      <c r="C190" s="297" t="s">
        <v>40</v>
      </c>
      <c r="D190" s="290"/>
      <c r="E190" s="290"/>
      <c r="F190" s="312" t="s">
        <v>416</v>
      </c>
      <c r="G190" s="290"/>
      <c r="H190" s="287" t="s">
        <v>506</v>
      </c>
      <c r="I190" s="290" t="s">
        <v>507</v>
      </c>
      <c r="J190" s="290"/>
      <c r="K190" s="334"/>
    </row>
    <row r="191" s="1" customFormat="1" ht="15" customHeight="1">
      <c r="B191" s="313"/>
      <c r="C191" s="297" t="s">
        <v>508</v>
      </c>
      <c r="D191" s="290"/>
      <c r="E191" s="290"/>
      <c r="F191" s="312" t="s">
        <v>416</v>
      </c>
      <c r="G191" s="290"/>
      <c r="H191" s="290" t="s">
        <v>509</v>
      </c>
      <c r="I191" s="290" t="s">
        <v>451</v>
      </c>
      <c r="J191" s="290"/>
      <c r="K191" s="334"/>
    </row>
    <row r="192" s="1" customFormat="1" ht="15" customHeight="1">
      <c r="B192" s="313"/>
      <c r="C192" s="297" t="s">
        <v>510</v>
      </c>
      <c r="D192" s="290"/>
      <c r="E192" s="290"/>
      <c r="F192" s="312" t="s">
        <v>416</v>
      </c>
      <c r="G192" s="290"/>
      <c r="H192" s="290" t="s">
        <v>511</v>
      </c>
      <c r="I192" s="290" t="s">
        <v>451</v>
      </c>
      <c r="J192" s="290"/>
      <c r="K192" s="334"/>
    </row>
    <row r="193" s="1" customFormat="1" ht="15" customHeight="1">
      <c r="B193" s="313"/>
      <c r="C193" s="297" t="s">
        <v>512</v>
      </c>
      <c r="D193" s="290"/>
      <c r="E193" s="290"/>
      <c r="F193" s="312" t="s">
        <v>422</v>
      </c>
      <c r="G193" s="290"/>
      <c r="H193" s="290" t="s">
        <v>513</v>
      </c>
      <c r="I193" s="290" t="s">
        <v>451</v>
      </c>
      <c r="J193" s="290"/>
      <c r="K193" s="334"/>
    </row>
    <row r="194" s="1" customFormat="1" ht="15" customHeight="1">
      <c r="B194" s="340"/>
      <c r="C194" s="348"/>
      <c r="D194" s="322"/>
      <c r="E194" s="322"/>
      <c r="F194" s="322"/>
      <c r="G194" s="322"/>
      <c r="H194" s="322"/>
      <c r="I194" s="322"/>
      <c r="J194" s="322"/>
      <c r="K194" s="341"/>
    </row>
    <row r="195" s="1" customFormat="1" ht="18.75" customHeight="1">
      <c r="B195" s="287"/>
      <c r="C195" s="290"/>
      <c r="D195" s="290"/>
      <c r="E195" s="290"/>
      <c r="F195" s="312"/>
      <c r="G195" s="290"/>
      <c r="H195" s="290"/>
      <c r="I195" s="290"/>
      <c r="J195" s="290"/>
      <c r="K195" s="287"/>
    </row>
    <row r="196" s="1" customFormat="1" ht="18.75" customHeight="1">
      <c r="B196" s="287"/>
      <c r="C196" s="290"/>
      <c r="D196" s="290"/>
      <c r="E196" s="290"/>
      <c r="F196" s="312"/>
      <c r="G196" s="290"/>
      <c r="H196" s="290"/>
      <c r="I196" s="290"/>
      <c r="J196" s="290"/>
      <c r="K196" s="287"/>
    </row>
    <row r="197" s="1" customFormat="1" ht="18.75" customHeight="1">
      <c r="B197" s="298"/>
      <c r="C197" s="298"/>
      <c r="D197" s="298"/>
      <c r="E197" s="298"/>
      <c r="F197" s="298"/>
      <c r="G197" s="298"/>
      <c r="H197" s="298"/>
      <c r="I197" s="298"/>
      <c r="J197" s="298"/>
      <c r="K197" s="298"/>
    </row>
    <row r="198" s="1" customFormat="1" ht="13.5">
      <c r="B198" s="277"/>
      <c r="C198" s="278"/>
      <c r="D198" s="278"/>
      <c r="E198" s="278"/>
      <c r="F198" s="278"/>
      <c r="G198" s="278"/>
      <c r="H198" s="278"/>
      <c r="I198" s="278"/>
      <c r="J198" s="278"/>
      <c r="K198" s="279"/>
    </row>
    <row r="199" s="1" customFormat="1" ht="21">
      <c r="B199" s="280"/>
      <c r="C199" s="281" t="s">
        <v>514</v>
      </c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5.5" customHeight="1">
      <c r="B200" s="280"/>
      <c r="C200" s="349" t="s">
        <v>515</v>
      </c>
      <c r="D200" s="349"/>
      <c r="E200" s="349"/>
      <c r="F200" s="349" t="s">
        <v>516</v>
      </c>
      <c r="G200" s="350"/>
      <c r="H200" s="349" t="s">
        <v>517</v>
      </c>
      <c r="I200" s="349"/>
      <c r="J200" s="349"/>
      <c r="K200" s="282"/>
    </row>
    <row r="201" s="1" customFormat="1" ht="5.25" customHeight="1">
      <c r="B201" s="313"/>
      <c r="C201" s="310"/>
      <c r="D201" s="310"/>
      <c r="E201" s="310"/>
      <c r="F201" s="310"/>
      <c r="G201" s="290"/>
      <c r="H201" s="310"/>
      <c r="I201" s="310"/>
      <c r="J201" s="310"/>
      <c r="K201" s="334"/>
    </row>
    <row r="202" s="1" customFormat="1" ht="15" customHeight="1">
      <c r="B202" s="313"/>
      <c r="C202" s="290" t="s">
        <v>507</v>
      </c>
      <c r="D202" s="290"/>
      <c r="E202" s="290"/>
      <c r="F202" s="312" t="s">
        <v>41</v>
      </c>
      <c r="G202" s="290"/>
      <c r="H202" s="290" t="s">
        <v>518</v>
      </c>
      <c r="I202" s="290"/>
      <c r="J202" s="290"/>
      <c r="K202" s="334"/>
    </row>
    <row r="203" s="1" customFormat="1" ht="15" customHeight="1">
      <c r="B203" s="313"/>
      <c r="C203" s="319"/>
      <c r="D203" s="290"/>
      <c r="E203" s="290"/>
      <c r="F203" s="312" t="s">
        <v>42</v>
      </c>
      <c r="G203" s="290"/>
      <c r="H203" s="290" t="s">
        <v>519</v>
      </c>
      <c r="I203" s="290"/>
      <c r="J203" s="290"/>
      <c r="K203" s="334"/>
    </row>
    <row r="204" s="1" customFormat="1" ht="15" customHeight="1">
      <c r="B204" s="313"/>
      <c r="C204" s="319"/>
      <c r="D204" s="290"/>
      <c r="E204" s="290"/>
      <c r="F204" s="312" t="s">
        <v>45</v>
      </c>
      <c r="G204" s="290"/>
      <c r="H204" s="290" t="s">
        <v>520</v>
      </c>
      <c r="I204" s="290"/>
      <c r="J204" s="290"/>
      <c r="K204" s="334"/>
    </row>
    <row r="205" s="1" customFormat="1" ht="15" customHeight="1">
      <c r="B205" s="313"/>
      <c r="C205" s="290"/>
      <c r="D205" s="290"/>
      <c r="E205" s="290"/>
      <c r="F205" s="312" t="s">
        <v>43</v>
      </c>
      <c r="G205" s="290"/>
      <c r="H205" s="290" t="s">
        <v>521</v>
      </c>
      <c r="I205" s="290"/>
      <c r="J205" s="290"/>
      <c r="K205" s="334"/>
    </row>
    <row r="206" s="1" customFormat="1" ht="15" customHeight="1">
      <c r="B206" s="313"/>
      <c r="C206" s="290"/>
      <c r="D206" s="290"/>
      <c r="E206" s="290"/>
      <c r="F206" s="312" t="s">
        <v>44</v>
      </c>
      <c r="G206" s="290"/>
      <c r="H206" s="290" t="s">
        <v>522</v>
      </c>
      <c r="I206" s="290"/>
      <c r="J206" s="290"/>
      <c r="K206" s="334"/>
    </row>
    <row r="207" s="1" customFormat="1" ht="15" customHeight="1">
      <c r="B207" s="313"/>
      <c r="C207" s="290"/>
      <c r="D207" s="290"/>
      <c r="E207" s="290"/>
      <c r="F207" s="312"/>
      <c r="G207" s="290"/>
      <c r="H207" s="290"/>
      <c r="I207" s="290"/>
      <c r="J207" s="290"/>
      <c r="K207" s="334"/>
    </row>
    <row r="208" s="1" customFormat="1" ht="15" customHeight="1">
      <c r="B208" s="313"/>
      <c r="C208" s="290" t="s">
        <v>463</v>
      </c>
      <c r="D208" s="290"/>
      <c r="E208" s="290"/>
      <c r="F208" s="312" t="s">
        <v>77</v>
      </c>
      <c r="G208" s="290"/>
      <c r="H208" s="290" t="s">
        <v>523</v>
      </c>
      <c r="I208" s="290"/>
      <c r="J208" s="290"/>
      <c r="K208" s="334"/>
    </row>
    <row r="209" s="1" customFormat="1" ht="15" customHeight="1">
      <c r="B209" s="313"/>
      <c r="C209" s="319"/>
      <c r="D209" s="290"/>
      <c r="E209" s="290"/>
      <c r="F209" s="312" t="s">
        <v>358</v>
      </c>
      <c r="G209" s="290"/>
      <c r="H209" s="290" t="s">
        <v>359</v>
      </c>
      <c r="I209" s="290"/>
      <c r="J209" s="290"/>
      <c r="K209" s="334"/>
    </row>
    <row r="210" s="1" customFormat="1" ht="15" customHeight="1">
      <c r="B210" s="313"/>
      <c r="C210" s="290"/>
      <c r="D210" s="290"/>
      <c r="E210" s="290"/>
      <c r="F210" s="312" t="s">
        <v>356</v>
      </c>
      <c r="G210" s="290"/>
      <c r="H210" s="290" t="s">
        <v>524</v>
      </c>
      <c r="I210" s="290"/>
      <c r="J210" s="290"/>
      <c r="K210" s="334"/>
    </row>
    <row r="211" s="1" customFormat="1" ht="15" customHeight="1">
      <c r="B211" s="351"/>
      <c r="C211" s="319"/>
      <c r="D211" s="319"/>
      <c r="E211" s="319"/>
      <c r="F211" s="312" t="s">
        <v>360</v>
      </c>
      <c r="G211" s="297"/>
      <c r="H211" s="338" t="s">
        <v>361</v>
      </c>
      <c r="I211" s="338"/>
      <c r="J211" s="338"/>
      <c r="K211" s="352"/>
    </row>
    <row r="212" s="1" customFormat="1" ht="15" customHeight="1">
      <c r="B212" s="351"/>
      <c r="C212" s="319"/>
      <c r="D212" s="319"/>
      <c r="E212" s="319"/>
      <c r="F212" s="312" t="s">
        <v>362</v>
      </c>
      <c r="G212" s="297"/>
      <c r="H212" s="338" t="s">
        <v>525</v>
      </c>
      <c r="I212" s="338"/>
      <c r="J212" s="338"/>
      <c r="K212" s="352"/>
    </row>
    <row r="213" s="1" customFormat="1" ht="15" customHeight="1">
      <c r="B213" s="351"/>
      <c r="C213" s="319"/>
      <c r="D213" s="319"/>
      <c r="E213" s="319"/>
      <c r="F213" s="353"/>
      <c r="G213" s="297"/>
      <c r="H213" s="354"/>
      <c r="I213" s="354"/>
      <c r="J213" s="354"/>
      <c r="K213" s="352"/>
    </row>
    <row r="214" s="1" customFormat="1" ht="15" customHeight="1">
      <c r="B214" s="351"/>
      <c r="C214" s="290" t="s">
        <v>487</v>
      </c>
      <c r="D214" s="319"/>
      <c r="E214" s="319"/>
      <c r="F214" s="312">
        <v>1</v>
      </c>
      <c r="G214" s="297"/>
      <c r="H214" s="338" t="s">
        <v>526</v>
      </c>
      <c r="I214" s="338"/>
      <c r="J214" s="338"/>
      <c r="K214" s="352"/>
    </row>
    <row r="215" s="1" customFormat="1" ht="15" customHeight="1">
      <c r="B215" s="351"/>
      <c r="C215" s="319"/>
      <c r="D215" s="319"/>
      <c r="E215" s="319"/>
      <c r="F215" s="312">
        <v>2</v>
      </c>
      <c r="G215" s="297"/>
      <c r="H215" s="338" t="s">
        <v>527</v>
      </c>
      <c r="I215" s="338"/>
      <c r="J215" s="338"/>
      <c r="K215" s="352"/>
    </row>
    <row r="216" s="1" customFormat="1" ht="15" customHeight="1">
      <c r="B216" s="351"/>
      <c r="C216" s="319"/>
      <c r="D216" s="319"/>
      <c r="E216" s="319"/>
      <c r="F216" s="312">
        <v>3</v>
      </c>
      <c r="G216" s="297"/>
      <c r="H216" s="338" t="s">
        <v>528</v>
      </c>
      <c r="I216" s="338"/>
      <c r="J216" s="338"/>
      <c r="K216" s="352"/>
    </row>
    <row r="217" s="1" customFormat="1" ht="15" customHeight="1">
      <c r="B217" s="351"/>
      <c r="C217" s="319"/>
      <c r="D217" s="319"/>
      <c r="E217" s="319"/>
      <c r="F217" s="312">
        <v>4</v>
      </c>
      <c r="G217" s="297"/>
      <c r="H217" s="338" t="s">
        <v>529</v>
      </c>
      <c r="I217" s="338"/>
      <c r="J217" s="338"/>
      <c r="K217" s="352"/>
    </row>
    <row r="218" s="1" customFormat="1" ht="12.75" customHeight="1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DESKTOP-UK41KLB\lukin_kru</dc:creator>
  <cp:lastModifiedBy>DESKTOP-UK41KLB\lukin_kru</cp:lastModifiedBy>
  <dcterms:created xsi:type="dcterms:W3CDTF">2020-06-23T05:01:01Z</dcterms:created>
  <dcterms:modified xsi:type="dcterms:W3CDTF">2020-06-23T05:01:03Z</dcterms:modified>
</cp:coreProperties>
</file>