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4748" yWindow="1140" windowWidth="13668" windowHeight="13176" tabRatio="882"/>
  </bookViews>
  <sheets>
    <sheet name="REKAPITULACE" sheetId="1" r:id="rId1"/>
    <sheet name="zemní a výkopové práce" sheetId="2" r:id="rId2"/>
    <sheet name="montáže-optika" sheetId="11" r:id="rId3"/>
    <sheet name="montáž vnitřních tras" sheetId="16" r:id="rId4"/>
    <sheet name="optická vlákna" sheetId="17" r:id="rId5"/>
    <sheet name="Ostatní náklady stavby" sheetId="19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9" l="1"/>
  <c r="I9" i="19"/>
  <c r="I8" i="19"/>
  <c r="I38" i="2"/>
  <c r="I15" i="19" l="1"/>
  <c r="I9" i="2"/>
  <c r="I39" i="2"/>
  <c r="I14" i="19"/>
  <c r="I6" i="17" l="1"/>
  <c r="I15" i="11" l="1"/>
  <c r="I34" i="2"/>
  <c r="I33" i="2"/>
  <c r="I11" i="17" l="1"/>
  <c r="I32" i="2"/>
  <c r="I8" i="2"/>
  <c r="I10" i="11"/>
  <c r="I28" i="11"/>
  <c r="I14" i="11"/>
  <c r="I13" i="11"/>
  <c r="I11" i="11"/>
  <c r="I18" i="11"/>
  <c r="I7" i="11"/>
  <c r="I6" i="11"/>
  <c r="I41" i="2"/>
  <c r="I10" i="19" l="1"/>
  <c r="I11" i="19"/>
  <c r="I12" i="19"/>
  <c r="I13" i="16" l="1"/>
  <c r="I7" i="16"/>
  <c r="I9" i="16"/>
  <c r="I14" i="17"/>
  <c r="I12" i="17"/>
  <c r="I10" i="17"/>
  <c r="I33" i="16"/>
  <c r="I12" i="16"/>
  <c r="I6" i="16"/>
  <c r="I34" i="16"/>
  <c r="I31" i="16"/>
  <c r="I32" i="16"/>
  <c r="I35" i="16"/>
  <c r="I11" i="16"/>
  <c r="I5" i="16"/>
  <c r="I40" i="2" l="1"/>
  <c r="I11" i="2"/>
  <c r="I18" i="2"/>
  <c r="I16" i="2"/>
  <c r="I29" i="11" l="1"/>
  <c r="I27" i="11"/>
  <c r="I5" i="11" l="1"/>
  <c r="I10" i="2"/>
  <c r="I6" i="2"/>
  <c r="I35" i="2"/>
  <c r="I36" i="2"/>
  <c r="I37" i="2"/>
  <c r="I7" i="17" l="1"/>
  <c r="I8" i="17"/>
  <c r="I20" i="16"/>
  <c r="I21" i="16"/>
  <c r="I22" i="16"/>
  <c r="I23" i="16"/>
  <c r="I19" i="16"/>
  <c r="I9" i="11"/>
  <c r="I13" i="2"/>
  <c r="I14" i="2"/>
  <c r="I15" i="2"/>
  <c r="I21" i="2"/>
  <c r="I22" i="2"/>
  <c r="I19" i="2"/>
  <c r="I20" i="2"/>
  <c r="I23" i="2"/>
  <c r="I17" i="2"/>
  <c r="I24" i="2"/>
  <c r="I25" i="2"/>
  <c r="I26" i="2"/>
  <c r="I27" i="2"/>
  <c r="I28" i="2"/>
  <c r="I29" i="2"/>
  <c r="I30" i="2"/>
  <c r="I31" i="2"/>
  <c r="I5" i="2"/>
  <c r="I7" i="2"/>
  <c r="I8" i="11"/>
  <c r="I12" i="11"/>
  <c r="I17" i="11"/>
  <c r="I19" i="11"/>
  <c r="I20" i="11"/>
  <c r="I21" i="11"/>
  <c r="I22" i="11"/>
  <c r="I23" i="11"/>
  <c r="I24" i="11"/>
  <c r="I25" i="11"/>
  <c r="I26" i="11"/>
  <c r="I10" i="16"/>
  <c r="I14" i="16" s="1"/>
  <c r="I24" i="16"/>
  <c r="I25" i="16"/>
  <c r="I26" i="16"/>
  <c r="I27" i="16"/>
  <c r="I28" i="16"/>
  <c r="I29" i="16"/>
  <c r="I30" i="16"/>
  <c r="I5" i="17"/>
  <c r="I13" i="17"/>
  <c r="I15" i="17"/>
  <c r="I21" i="17"/>
  <c r="I5" i="19"/>
  <c r="I6" i="19"/>
  <c r="I42" i="2" l="1"/>
  <c r="D4" i="1" s="1"/>
  <c r="I36" i="16"/>
  <c r="I38" i="16" s="1"/>
  <c r="I23" i="17"/>
  <c r="D9" i="1" s="1"/>
  <c r="I30" i="11"/>
  <c r="D5" i="1" s="1"/>
  <c r="D10" i="1"/>
  <c r="I16" i="17"/>
  <c r="I26" i="17" l="1"/>
  <c r="D7" i="1" s="1"/>
  <c r="D6" i="1"/>
  <c r="D8" i="1"/>
  <c r="D12" i="1" s="1"/>
</calcChain>
</file>

<file path=xl/sharedStrings.xml><?xml version="1.0" encoding="utf-8"?>
<sst xmlns="http://schemas.openxmlformats.org/spreadsheetml/2006/main" count="462" uniqueCount="209">
  <si>
    <t>Dokumentace pro provádění stavby</t>
  </si>
  <si>
    <t>CELKEM</t>
  </si>
  <si>
    <t xml:space="preserve">  bez DPH</t>
  </si>
  <si>
    <t>Ostatní náklady</t>
  </si>
  <si>
    <t>Zapojení optických tras</t>
  </si>
  <si>
    <t>Měření optických tras</t>
  </si>
  <si>
    <t>kat.</t>
  </si>
  <si>
    <t>kód</t>
  </si>
  <si>
    <t>název položky</t>
  </si>
  <si>
    <t>cena jednotka</t>
  </si>
  <si>
    <t>počet</t>
  </si>
  <si>
    <t>jednotka</t>
  </si>
  <si>
    <t>cena celkem</t>
  </si>
  <si>
    <t>46-M</t>
  </si>
  <si>
    <t>km</t>
  </si>
  <si>
    <t>460 01-0024</t>
  </si>
  <si>
    <t>Vytyčení trasy – vedení kabelového v zastavěném prostoru</t>
  </si>
  <si>
    <t>460 01-0025</t>
  </si>
  <si>
    <t>Vytyčení trasy – inženýrských sítí v zastavěném prostoru</t>
  </si>
  <si>
    <t>m</t>
  </si>
  <si>
    <t>460 47-0011</t>
  </si>
  <si>
    <t>Provizorní zajištění inž.sítí ve výkopu křížení kabel x kabel</t>
  </si>
  <si>
    <t>kus</t>
  </si>
  <si>
    <t>460 47-0012</t>
  </si>
  <si>
    <t>Provizorní zajištění inž.sítí ve výkopu souběh kabel II kabel</t>
  </si>
  <si>
    <t>460 03-0011</t>
  </si>
  <si>
    <t xml:space="preserve">Sejmutí drnu </t>
  </si>
  <si>
    <t>m2</t>
  </si>
  <si>
    <t>460 42-1101</t>
  </si>
  <si>
    <t>460 51-0055</t>
  </si>
  <si>
    <t>Kabelové prostupy z trub plastových do rýhy o průměru do 15cm</t>
  </si>
  <si>
    <t>ks</t>
  </si>
  <si>
    <t>m3</t>
  </si>
  <si>
    <t>460 62-0013</t>
  </si>
  <si>
    <t>460 62-0007</t>
  </si>
  <si>
    <t>800-1</t>
  </si>
  <si>
    <t>167 10-1101</t>
  </si>
  <si>
    <t>Nakládání neulehlého výkopku do 100m3 z hornin tř.3</t>
  </si>
  <si>
    <t>460 60-0061</t>
  </si>
  <si>
    <t>Přemístění (odvoz) horniny,suti a vybouraných hmot  za 1tunu do 1km</t>
  </si>
  <si>
    <t>t</t>
  </si>
  <si>
    <t>171 20-1211</t>
  </si>
  <si>
    <t>Poplatek za uložení sypaniny na skládce (skládkovné)</t>
  </si>
  <si>
    <t>460 07-0753</t>
  </si>
  <si>
    <t>Hloubení nezapažených jam ručně pro ostatní konstrukce, v hornině tř.3</t>
  </si>
  <si>
    <t>460 30-0001</t>
  </si>
  <si>
    <t>Zásyp jam strojně včetně hutnění horniny v zástavbě</t>
  </si>
  <si>
    <t>460 31-0016</t>
  </si>
  <si>
    <t>Zemní protlak strojně přes 110 do 125mm</t>
  </si>
  <si>
    <t>460 65-0133</t>
  </si>
  <si>
    <t>Chodník – zřízení krytu komunikace z litého asfaltu tloušťky do 5cm</t>
  </si>
  <si>
    <t>MAT</t>
  </si>
  <si>
    <t xml:space="preserve">MAT </t>
  </si>
  <si>
    <t>Fólie výstražná PE oranžová 0,08x300</t>
  </si>
  <si>
    <t>460 03-0039</t>
  </si>
  <si>
    <t>Vytrhání dlažby zámkové nezalité</t>
  </si>
  <si>
    <t>460 65-0932</t>
  </si>
  <si>
    <t>Chodník -  zřízení krytu z dlaždic betonových zámkových</t>
  </si>
  <si>
    <t>Zákrytová deska červená PE š=30mm,l=1000mm</t>
  </si>
  <si>
    <t>800-741</t>
  </si>
  <si>
    <t>743 13-1213</t>
  </si>
  <si>
    <t>montáž trubek ochranných plastových uložených volně s nasunutím do krabic do průměru 40mm</t>
  </si>
  <si>
    <t>těsnící manžeta pro trubky průměr 14mm</t>
  </si>
  <si>
    <t>22-M</t>
  </si>
  <si>
    <t>220 18-2022</t>
  </si>
  <si>
    <t xml:space="preserve">uložení HDPE trubek pro optický kabel do výkopu </t>
  </si>
  <si>
    <t>220 18-2023</t>
  </si>
  <si>
    <t>kontrola tlakutěsnosti HDPE trubky</t>
  </si>
  <si>
    <t>220 18-2025</t>
  </si>
  <si>
    <t>kontrola průchodnosti HDPE trubky</t>
  </si>
  <si>
    <t>220 18 -2026</t>
  </si>
  <si>
    <t>montáž spojka HDPE trubky</t>
  </si>
  <si>
    <t>220 18-2029</t>
  </si>
  <si>
    <t>montáž plastové komory na spojkování optického kabelu</t>
  </si>
  <si>
    <t>460 53-1811</t>
  </si>
  <si>
    <t>vyříznutí otvoru ve stěně kabelové komory HDPE</t>
  </si>
  <si>
    <t>220 18-2036</t>
  </si>
  <si>
    <t>zafukování optického kabelu do HDPE trubky</t>
  </si>
  <si>
    <t>220 18-2031</t>
  </si>
  <si>
    <t>zatažení optického kabelu do HDPE trubky</t>
  </si>
  <si>
    <t>CELKEM VP25</t>
  </si>
  <si>
    <t>220 18-2074</t>
  </si>
  <si>
    <t>montáž konstrukce rezervy optického kabelu</t>
  </si>
  <si>
    <t>21-M</t>
  </si>
  <si>
    <t>460 68-0161</t>
  </si>
  <si>
    <t>otvor ve zdivu cihelném plochy do 0,0225m2 a tloušťky do 15cm délky</t>
  </si>
  <si>
    <t>PRA</t>
  </si>
  <si>
    <t>210 19-2703</t>
  </si>
  <si>
    <t>zhotovení otvorů pro osazení vývodek 16-29mm</t>
  </si>
  <si>
    <t>220 88-0305</t>
  </si>
  <si>
    <t>210 01-0098</t>
  </si>
  <si>
    <t>montáž trubek plastových pevných uložených pevně pr.25mm</t>
  </si>
  <si>
    <t>744 21-1113</t>
  </si>
  <si>
    <t>montáž vodičů izolovaných CYA10mm2 do lišt a trubek</t>
  </si>
  <si>
    <t>220 18-2091</t>
  </si>
  <si>
    <t>montáž optického rozvaděče včetně vnitřního osazení</t>
  </si>
  <si>
    <t>220 18-2096</t>
  </si>
  <si>
    <t>montáž rezervy optického kabelu</t>
  </si>
  <si>
    <t>210 01-0108</t>
  </si>
  <si>
    <t>kpl.</t>
  </si>
  <si>
    <t>ochrana svaru 40mm</t>
  </si>
  <si>
    <t>220 18-2410</t>
  </si>
  <si>
    <t>220 18-2302</t>
  </si>
  <si>
    <t>ukončení optického kabelu v optickém rozvaděči pro 12vláken</t>
  </si>
  <si>
    <t>CELKEM  Zapojení optických tras</t>
  </si>
  <si>
    <t>měřeni optických vláken nepřímou metodou (OTDR)</t>
  </si>
  <si>
    <t>CELKEM  Měření optických tras</t>
  </si>
  <si>
    <t>Ostatní náklady stavby</t>
  </si>
  <si>
    <t>Dokumentace skutečného provedení stavby</t>
  </si>
  <si>
    <t>CELKEM  Ostatní náklady stavby</t>
  </si>
  <si>
    <t>ZŠ</t>
  </si>
  <si>
    <t>KK28.1</t>
  </si>
  <si>
    <t>KK28</t>
  </si>
  <si>
    <t>OS</t>
  </si>
  <si>
    <t>OS-Rack</t>
  </si>
  <si>
    <t>montáž optické spojky v optickém rozvaděči / KK</t>
  </si>
  <si>
    <t>MATRIX 7  (2xMT12/10+1xMT14/10)</t>
  </si>
  <si>
    <t>kabel optický singlemode 12vláken k zafouknutí</t>
  </si>
  <si>
    <t>optická kazeta vč. hřebínku 12 pozic</t>
  </si>
  <si>
    <t>460 68-016x</t>
  </si>
  <si>
    <t>Kabelové lože vč. podsypu písku tloušťky 10cm bez zakrytí šířky do 65cm</t>
  </si>
  <si>
    <t>ZŠ-OS</t>
  </si>
  <si>
    <t>KK28-OS</t>
  </si>
  <si>
    <t>KK28-ZŠ</t>
  </si>
  <si>
    <t>měřit z prvního patch panelu</t>
  </si>
  <si>
    <t>460 20-0133</t>
  </si>
  <si>
    <t>Kabelová rýha ručně, včetně urovnání dna š.35xh.50cm, hornina tř.3 – sonda</t>
  </si>
  <si>
    <t>Kabelová rýha ručně, včetně urovnání dna š.35xh.70cm, hornina tř.3 – sonda</t>
  </si>
  <si>
    <t>460 20-0153</t>
  </si>
  <si>
    <t>Záhos kabelové rýhy š.35xh.50 cm zem, tř.3</t>
  </si>
  <si>
    <t>460 56-0133</t>
  </si>
  <si>
    <t>Záhos kabelové rýhy š.35xh.70 cm zem, tř.3</t>
  </si>
  <si>
    <t>460 56-0153</t>
  </si>
  <si>
    <t>Provizorní úprava terénu se zhutněním, v hornině tř.3</t>
  </si>
  <si>
    <t>Úprava terénu a zatravnění terénu vč. dodání osiva a zalití vodou</t>
  </si>
  <si>
    <t>Trubka PVC DN250, pevná   do podvrtu</t>
  </si>
  <si>
    <t>Instalace kabelové komory do připravené jámy - komplet</t>
  </si>
  <si>
    <t>drobný motážní a  instalační materiál</t>
  </si>
  <si>
    <t>montáž lišt vkládacích s víčkem šířky 20mm</t>
  </si>
  <si>
    <t>lišta vkládací plastová LV20x20</t>
  </si>
  <si>
    <t>kabel optický mikro singlemode 12vláken</t>
  </si>
  <si>
    <t xml:space="preserve">kříž optické rezervy </t>
  </si>
  <si>
    <t xml:space="preserve">kříž optické rezervy s plastovým krytem </t>
  </si>
  <si>
    <t>trasa, KK28, KK28.1</t>
  </si>
  <si>
    <t>zatažení optického kabelu do HDPE trubky/ el. lišty</t>
  </si>
  <si>
    <t>agr.</t>
  </si>
  <si>
    <t>utěsnění průrazu proti vnikání vody</t>
  </si>
  <si>
    <t>otvor ve zdivu cihelném plochy do 0,09m2 a tloušťky do 45cm délky</t>
  </si>
  <si>
    <t>ZŠ Beethovenova - BEE1</t>
  </si>
  <si>
    <t>Obřadní síň - BEE5 , BEE4</t>
  </si>
  <si>
    <t>Rozvaděč (BEE 5) ocelový plech 800x600x300 IP44</t>
  </si>
  <si>
    <t>demontáž prvku z rozvaděče pro další použití      (stávající panel 12 p.  do ZŠ  BEE1 )</t>
  </si>
  <si>
    <t>montáž prvku do rozvaděče   ( opt. kazeta )</t>
  </si>
  <si>
    <t>montáž prvku do rozvaděče   ( panel  + opt. kazeta)</t>
  </si>
  <si>
    <t>svár optického vlákna</t>
  </si>
  <si>
    <t>montáž prvku do rozvaděče   ( opt. kazeta)</t>
  </si>
  <si>
    <t>demontáž optické spojky - stávající v  KK28</t>
  </si>
  <si>
    <t>CELKEM trasa</t>
  </si>
  <si>
    <t>Rozšíření MAN Chomutov k areálu TSMCh</t>
  </si>
  <si>
    <t>montáže - optika</t>
  </si>
  <si>
    <t>Montáž vnitřních tras</t>
  </si>
  <si>
    <t>Montáže - optika</t>
  </si>
  <si>
    <t>zemní a výkopové práce</t>
  </si>
  <si>
    <t>Zemní a výkopové práce</t>
  </si>
  <si>
    <t>Optická vlákna</t>
  </si>
  <si>
    <t>zapojení optických tras</t>
  </si>
  <si>
    <t>měření optických tras</t>
  </si>
  <si>
    <t>montáž vnitřních tras</t>
  </si>
  <si>
    <t>optická vlákna</t>
  </si>
  <si>
    <t>CELKEM ZŠ Beethovenova</t>
  </si>
  <si>
    <t>CELKEM Obřadní síň</t>
  </si>
  <si>
    <t>lišta vkládací 20x20mm</t>
  </si>
  <si>
    <t>optický pigtail SM 9/125um,E2000/APC  1m</t>
  </si>
  <si>
    <t>Přesun materiálu</t>
  </si>
  <si>
    <t>Úklid staveniště</t>
  </si>
  <si>
    <t xml:space="preserve">Ostatní náklady  ( na dopravu, zařízení staveniště,..) </t>
  </si>
  <si>
    <t>CELKEM  optická vlákna</t>
  </si>
  <si>
    <t>220 18-2032</t>
  </si>
  <si>
    <t xml:space="preserve">uložení  trubek do výkopu </t>
  </si>
  <si>
    <t>těsnící manžeta pro trubky průměr 12mm</t>
  </si>
  <si>
    <t>HDPE  MT12/10 mm    pro zatažení do HDPE 40</t>
  </si>
  <si>
    <t>HDPE  MT14/10 mm     pro přímé ukládání do země</t>
  </si>
  <si>
    <t>zatažení MT12/10 do HDPE 40mm</t>
  </si>
  <si>
    <t>koncovka  MT 12mm</t>
  </si>
  <si>
    <t>koncovka  MT 14mm</t>
  </si>
  <si>
    <t>montáž koncovky / těsnící manžety</t>
  </si>
  <si>
    <t>redukce MT 14/12mm</t>
  </si>
  <si>
    <t>kabelová komora HDPE 800x600, vodotěsná s víkem HDPEKK28.1</t>
  </si>
  <si>
    <t>kompletae opt. spojky</t>
  </si>
  <si>
    <t xml:space="preserve">uložení  výstražné folie do výkopu </t>
  </si>
  <si>
    <t xml:space="preserve">uložení  krycích desek do výkopu </t>
  </si>
  <si>
    <t>těsnící manžeta pro trubky průměr 40mm / 4x12mm</t>
  </si>
  <si>
    <t>chránička KF09075, korugovaná, červená</t>
  </si>
  <si>
    <t>Chránička, Trubka pevná PE 110x5</t>
  </si>
  <si>
    <t>drobný montážní a instalační materiál</t>
  </si>
  <si>
    <t>kpl</t>
  </si>
  <si>
    <t>Geodetické práce – skutečné zaměření podzemního vedení (420m)</t>
  </si>
  <si>
    <t>optická spojka E2000/APC OS1 singlemode</t>
  </si>
  <si>
    <t>Rozpočtová rezerva</t>
  </si>
  <si>
    <t>chránička ocelová pozinkovaná, prům. 50mm (přechod topného kanálu)</t>
  </si>
  <si>
    <t>* kpl</t>
  </si>
  <si>
    <t>komplet</t>
  </si>
  <si>
    <t>Zřízení přechodu topného kanálu</t>
  </si>
  <si>
    <t>Přípravné práce  KK28 - odkop, otevření,.. - komplet</t>
  </si>
  <si>
    <t xml:space="preserve">Zábor - zajištění DIO (dokumentace vč. výkresové části pro podání  žádosti), podání žádosti, správní poplatek </t>
  </si>
  <si>
    <t>VRN</t>
  </si>
  <si>
    <t>Zřízení dočasného dopravního značení dle shváleného DIO</t>
  </si>
  <si>
    <t>Zařízení staveniště</t>
  </si>
  <si>
    <t>Kořenová clona, v délce výkopu ze strany zeleně - folie (D+M)     délka 78m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</si>
</sst>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[$Kč-405];[Red]\-#,##0.00\ [$Kč-405]"/>
    <numFmt numFmtId="165" formatCode="#,##0.000"/>
    <numFmt numFmtId="166" formatCode="#,###.000"/>
    <numFmt numFmtId="167" formatCode="0.000"/>
    <numFmt numFmtId="168" formatCode="_-* #,##0.00&quot; Kč&quot;_-;\-* #,##0.00&quot; Kč&quot;_-;_-* \-??&quot; Kč&quot;_-;_-@_-"/>
  </numFmts>
  <fonts count="18" x14ac:knownFonts="1">
    <font>
      <sz val="10"/>
      <name val="Arial"/>
      <family val="2"/>
      <charset val="238"/>
    </font>
    <font>
      <sz val="8"/>
      <name val="Calibri"/>
      <family val="2"/>
      <charset val="1"/>
    </font>
    <font>
      <b/>
      <sz val="8"/>
      <name val="Calibri"/>
      <family val="2"/>
      <charset val="1"/>
    </font>
    <font>
      <b/>
      <sz val="8"/>
      <color indexed="9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5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sz val="10"/>
      <name val="Calibri"/>
      <family val="2"/>
      <charset val="1"/>
    </font>
    <font>
      <b/>
      <sz val="10"/>
      <color indexed="9"/>
      <name val="Calibri"/>
      <family val="2"/>
      <charset val="1"/>
    </font>
    <font>
      <b/>
      <sz val="12"/>
      <color indexed="8"/>
      <name val="Calibri"/>
      <family val="2"/>
      <charset val="238"/>
    </font>
    <font>
      <b/>
      <sz val="8"/>
      <color indexed="8"/>
      <name val="Calibri"/>
      <family val="2"/>
      <charset val="1"/>
    </font>
    <font>
      <b/>
      <sz val="12"/>
      <name val="Calibri"/>
      <family val="2"/>
      <charset val="1"/>
    </font>
    <font>
      <i/>
      <sz val="8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1"/>
    </font>
    <font>
      <sz val="8"/>
      <name val="Calibri"/>
      <family val="2"/>
      <charset val="238"/>
    </font>
    <font>
      <sz val="8"/>
      <color rgb="FF333533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9"/>
        <bgColor indexed="6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left"/>
    </xf>
    <xf numFmtId="165" fontId="1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165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165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/>
    </xf>
    <xf numFmtId="49" fontId="1" fillId="0" borderId="0" xfId="0" applyNumberFormat="1" applyFont="1"/>
    <xf numFmtId="165" fontId="1" fillId="0" borderId="0" xfId="0" applyNumberFormat="1" applyFont="1" applyFill="1" applyAlignment="1">
      <alignment vertical="center"/>
    </xf>
    <xf numFmtId="166" fontId="1" fillId="0" borderId="0" xfId="0" applyNumberFormat="1" applyFont="1"/>
    <xf numFmtId="0" fontId="1" fillId="0" borderId="0" xfId="0" applyFont="1" applyFill="1"/>
    <xf numFmtId="0" fontId="7" fillId="0" borderId="0" xfId="0" applyFont="1"/>
    <xf numFmtId="0" fontId="8" fillId="2" borderId="0" xfId="0" applyFont="1" applyFill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167" fontId="1" fillId="0" borderId="0" xfId="0" applyNumberFormat="1" applyFont="1" applyAlignment="1">
      <alignment horizontal="left"/>
    </xf>
    <xf numFmtId="49" fontId="1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0" fontId="7" fillId="0" borderId="0" xfId="0" applyFont="1" applyFill="1"/>
    <xf numFmtId="0" fontId="1" fillId="0" borderId="0" xfId="0" applyFont="1" applyAlignment="1" applyProtection="1">
      <alignment wrapText="1"/>
      <protection locked="0"/>
    </xf>
    <xf numFmtId="0" fontId="3" fillId="2" borderId="0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2" fontId="1" fillId="0" borderId="0" xfId="0" applyNumberFormat="1" applyFont="1"/>
    <xf numFmtId="165" fontId="6" fillId="0" borderId="0" xfId="0" applyNumberFormat="1" applyFont="1" applyAlignment="1">
      <alignment vertical="center"/>
    </xf>
    <xf numFmtId="0" fontId="1" fillId="0" borderId="0" xfId="0" applyNumberFormat="1" applyFont="1" applyFill="1" applyBorder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11" fillId="0" borderId="0" xfId="0" applyFont="1"/>
    <xf numFmtId="49" fontId="5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9" fontId="6" fillId="0" borderId="0" xfId="0" applyNumberFormat="1" applyFont="1" applyFill="1" applyAlignment="1">
      <alignment horizontal="center"/>
    </xf>
    <xf numFmtId="9" fontId="1" fillId="0" borderId="0" xfId="0" applyNumberFormat="1" applyFont="1"/>
    <xf numFmtId="9" fontId="7" fillId="0" borderId="0" xfId="0" applyNumberFormat="1" applyFont="1"/>
    <xf numFmtId="9" fontId="0" fillId="0" borderId="0" xfId="0" applyNumberFormat="1"/>
    <xf numFmtId="9" fontId="6" fillId="0" borderId="0" xfId="0" applyNumberFormat="1" applyFont="1" applyFill="1" applyAlignment="1">
      <alignment horizontal="left"/>
    </xf>
    <xf numFmtId="9" fontId="1" fillId="0" borderId="0" xfId="0" applyNumberFormat="1" applyFont="1" applyAlignment="1">
      <alignment horizontal="left"/>
    </xf>
    <xf numFmtId="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center"/>
    </xf>
    <xf numFmtId="1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1" fontId="1" fillId="0" borderId="0" xfId="0" applyNumberFormat="1" applyFont="1"/>
    <xf numFmtId="0" fontId="9" fillId="0" borderId="0" xfId="0" applyFont="1" applyFill="1" applyBorder="1" applyAlignment="1">
      <alignment horizontal="left"/>
    </xf>
    <xf numFmtId="165" fontId="1" fillId="0" borderId="0" xfId="0" applyNumberFormat="1" applyFont="1" applyFill="1" applyAlignment="1">
      <alignment horizontal="left"/>
    </xf>
    <xf numFmtId="165" fontId="1" fillId="0" borderId="0" xfId="0" applyNumberFormat="1" applyFont="1" applyFill="1"/>
    <xf numFmtId="165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3" fillId="0" borderId="0" xfId="0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9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4" fillId="0" borderId="0" xfId="0" applyFont="1" applyBorder="1" applyAlignment="1">
      <alignment horizontal="left"/>
    </xf>
    <xf numFmtId="164" fontId="14" fillId="0" borderId="0" xfId="0" applyNumberFormat="1" applyFont="1" applyBorder="1" applyAlignment="1"/>
    <xf numFmtId="0" fontId="1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9" fillId="0" borderId="0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9" fontId="12" fillId="0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3"/>
  <sheetViews>
    <sheetView tabSelected="1" zoomScale="196" zoomScaleNormal="196" workbookViewId="0">
      <selection activeCell="C25" sqref="C25"/>
    </sheetView>
  </sheetViews>
  <sheetFormatPr defaultColWidth="11.5546875" defaultRowHeight="10.199999999999999" x14ac:dyDescent="0.2"/>
  <cols>
    <col min="1" max="1" width="1.88671875" style="1" customWidth="1"/>
    <col min="2" max="2" width="4.33203125" style="1" customWidth="1"/>
    <col min="3" max="3" width="26.88671875" style="2" customWidth="1"/>
    <col min="4" max="4" width="16.6640625" style="1" customWidth="1"/>
    <col min="5" max="6" width="13.109375" style="1" customWidth="1"/>
    <col min="7" max="7" width="11.109375" style="3" customWidth="1"/>
    <col min="8" max="8" width="12" style="1" customWidth="1"/>
    <col min="9" max="16384" width="11.5546875" style="1"/>
  </cols>
  <sheetData>
    <row r="1" spans="3:9" s="4" customFormat="1" ht="23.1" customHeight="1" x14ac:dyDescent="0.3">
      <c r="C1" s="87" t="s">
        <v>158</v>
      </c>
      <c r="G1" s="5"/>
    </row>
    <row r="2" spans="3:9" s="4" customFormat="1" ht="11.25" customHeight="1" x14ac:dyDescent="0.2">
      <c r="C2" s="88" t="s">
        <v>0</v>
      </c>
      <c r="G2" s="5"/>
    </row>
    <row r="3" spans="3:9" s="4" customFormat="1" x14ac:dyDescent="0.2">
      <c r="E3" s="5"/>
    </row>
    <row r="4" spans="3:9" x14ac:dyDescent="0.2">
      <c r="C4" s="2" t="s">
        <v>162</v>
      </c>
      <c r="D4" s="3">
        <f>'zemní a výkopové práce'!I42</f>
        <v>0</v>
      </c>
      <c r="E4" s="3"/>
      <c r="G4" s="1"/>
    </row>
    <row r="5" spans="3:9" x14ac:dyDescent="0.2">
      <c r="C5" s="2" t="s">
        <v>159</v>
      </c>
      <c r="D5" s="3">
        <f>'montáže-optika'!I30</f>
        <v>0</v>
      </c>
      <c r="E5" s="3"/>
      <c r="G5" s="1"/>
    </row>
    <row r="6" spans="3:9" x14ac:dyDescent="0.2">
      <c r="C6" s="2" t="s">
        <v>167</v>
      </c>
      <c r="D6" s="3">
        <f>'montáž vnitřních tras'!I14+'montáž vnitřních tras'!I36</f>
        <v>0</v>
      </c>
      <c r="E6" s="3"/>
      <c r="G6" s="1"/>
    </row>
    <row r="7" spans="3:9" x14ac:dyDescent="0.2">
      <c r="C7" s="2" t="s">
        <v>168</v>
      </c>
      <c r="D7" s="3">
        <f>'optická vlákna'!I26</f>
        <v>0</v>
      </c>
      <c r="E7" s="3"/>
      <c r="G7" s="1"/>
    </row>
    <row r="8" spans="3:9" x14ac:dyDescent="0.2">
      <c r="C8" s="2" t="s">
        <v>4</v>
      </c>
      <c r="D8" s="3">
        <f>'optická vlákna'!I16</f>
        <v>0</v>
      </c>
      <c r="G8" s="1"/>
    </row>
    <row r="9" spans="3:9" x14ac:dyDescent="0.2">
      <c r="C9" s="2" t="s">
        <v>5</v>
      </c>
      <c r="D9" s="3">
        <f>'optická vlákna'!I23</f>
        <v>0</v>
      </c>
      <c r="G9" s="1"/>
    </row>
    <row r="10" spans="3:9" x14ac:dyDescent="0.2">
      <c r="C10" s="2" t="s">
        <v>3</v>
      </c>
      <c r="D10" s="3">
        <f>'Ostatní náklady stavby'!I15</f>
        <v>0</v>
      </c>
      <c r="E10" s="3"/>
      <c r="G10" s="1"/>
    </row>
    <row r="12" spans="3:9" s="4" customFormat="1" ht="13.8" x14ac:dyDescent="0.3">
      <c r="C12" s="94" t="s">
        <v>1</v>
      </c>
      <c r="D12" s="95">
        <f>SUM(D4:D10)</f>
        <v>0</v>
      </c>
      <c r="E12" s="94" t="s">
        <v>2</v>
      </c>
      <c r="F12" s="89"/>
      <c r="G12" s="90"/>
      <c r="H12" s="89"/>
      <c r="I12" s="89"/>
    </row>
    <row r="13" spans="3:9" x14ac:dyDescent="0.2">
      <c r="C13" s="91"/>
      <c r="D13" s="92"/>
      <c r="E13" s="92"/>
      <c r="F13" s="92"/>
      <c r="G13" s="93"/>
      <c r="H13" s="92"/>
      <c r="I13" s="92"/>
    </row>
  </sheetData>
  <sheetProtection selectLockedCells="1" selectUnlockedCells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T65"/>
  <sheetViews>
    <sheetView topLeftCell="A16" zoomScale="112" zoomScaleNormal="112" workbookViewId="0">
      <selection activeCell="G38" sqref="G38"/>
    </sheetView>
  </sheetViews>
  <sheetFormatPr defaultColWidth="11.5546875" defaultRowHeight="13.2" x14ac:dyDescent="0.25"/>
  <cols>
    <col min="1" max="1" width="1.109375" style="1" customWidth="1"/>
    <col min="2" max="2" width="3.33203125" style="1" customWidth="1"/>
    <col min="3" max="3" width="4.88671875" style="1" customWidth="1"/>
    <col min="4" max="4" width="8.6640625" style="6" customWidth="1"/>
    <col min="5" max="5" width="54.44140625" style="1" customWidth="1"/>
    <col min="6" max="6" width="10" style="1" customWidth="1"/>
    <col min="7" max="7" width="7.109375" style="7" customWidth="1"/>
    <col min="8" max="8" width="7.44140625" style="8" customWidth="1"/>
    <col min="9" max="9" width="11.5546875" style="3"/>
    <col min="10" max="254" width="11.5546875" style="1"/>
  </cols>
  <sheetData>
    <row r="1" spans="1:11" ht="20.25" customHeight="1" x14ac:dyDescent="0.3">
      <c r="C1" s="102" t="s">
        <v>163</v>
      </c>
      <c r="D1" s="102"/>
      <c r="E1" s="102"/>
      <c r="F1" s="102"/>
      <c r="G1" s="102"/>
      <c r="H1" s="102"/>
      <c r="I1" s="102"/>
    </row>
    <row r="2" spans="1:11" s="11" customFormat="1" ht="10.5" customHeight="1" x14ac:dyDescent="0.4">
      <c r="A2" s="9"/>
      <c r="B2" s="10"/>
      <c r="C2" s="100"/>
      <c r="D2" s="100"/>
      <c r="E2" s="100"/>
      <c r="F2" s="100"/>
      <c r="G2" s="100"/>
      <c r="H2" s="100"/>
      <c r="I2" s="100"/>
    </row>
    <row r="3" spans="1:11" s="11" customFormat="1" ht="29.25" customHeight="1" x14ac:dyDescent="0.3">
      <c r="A3" s="101" t="s">
        <v>162</v>
      </c>
      <c r="B3" s="101"/>
      <c r="C3" s="101"/>
      <c r="D3" s="101"/>
      <c r="E3" s="101"/>
      <c r="F3" s="101"/>
      <c r="G3" s="101"/>
      <c r="H3" s="101"/>
      <c r="I3" s="101"/>
    </row>
    <row r="4" spans="1:11" s="11" customFormat="1" ht="12.6" customHeight="1" x14ac:dyDescent="0.2">
      <c r="C4" s="12" t="s">
        <v>6</v>
      </c>
      <c r="D4" s="13" t="s">
        <v>7</v>
      </c>
      <c r="E4" s="14" t="s">
        <v>8</v>
      </c>
      <c r="F4" s="15" t="s">
        <v>9</v>
      </c>
      <c r="G4" s="13" t="s">
        <v>10</v>
      </c>
      <c r="H4" s="16" t="s">
        <v>11</v>
      </c>
      <c r="I4" s="17" t="s">
        <v>12</v>
      </c>
    </row>
    <row r="5" spans="1:11" x14ac:dyDescent="0.25">
      <c r="D5" s="7" t="s">
        <v>51</v>
      </c>
      <c r="E5" s="1" t="s">
        <v>193</v>
      </c>
      <c r="F5" s="3"/>
      <c r="G5" s="28">
        <v>67</v>
      </c>
      <c r="H5" s="8" t="s">
        <v>19</v>
      </c>
      <c r="I5" s="24">
        <f>F5*G5</f>
        <v>0</v>
      </c>
    </row>
    <row r="6" spans="1:11" x14ac:dyDescent="0.25">
      <c r="C6" s="29"/>
      <c r="D6" s="26" t="s">
        <v>52</v>
      </c>
      <c r="E6" s="1" t="s">
        <v>135</v>
      </c>
      <c r="F6" s="63"/>
      <c r="G6" s="28">
        <v>54</v>
      </c>
      <c r="H6" s="8" t="s">
        <v>31</v>
      </c>
      <c r="I6" s="24">
        <f>F6*G6</f>
        <v>0</v>
      </c>
    </row>
    <row r="7" spans="1:11" x14ac:dyDescent="0.25">
      <c r="D7" s="7" t="s">
        <v>52</v>
      </c>
      <c r="E7" s="1" t="s">
        <v>53</v>
      </c>
      <c r="F7" s="3"/>
      <c r="G7" s="28">
        <v>420</v>
      </c>
      <c r="H7" s="8" t="s">
        <v>19</v>
      </c>
      <c r="I7" s="24">
        <f>F7*G7</f>
        <v>0</v>
      </c>
    </row>
    <row r="8" spans="1:11" s="1" customFormat="1" ht="10.199999999999999" x14ac:dyDescent="0.2">
      <c r="A8" s="29"/>
      <c r="B8" s="29"/>
      <c r="D8" s="1" t="s">
        <v>51</v>
      </c>
      <c r="E8" s="75" t="s">
        <v>192</v>
      </c>
      <c r="F8" s="3"/>
      <c r="G8" s="46">
        <v>100</v>
      </c>
      <c r="H8" s="8" t="s">
        <v>19</v>
      </c>
      <c r="I8" s="24">
        <f t="shared" ref="I8:I9" si="0">F8*G8</f>
        <v>0</v>
      </c>
    </row>
    <row r="9" spans="1:11" s="1" customFormat="1" ht="10.199999999999999" x14ac:dyDescent="0.2">
      <c r="D9" s="1" t="s">
        <v>51</v>
      </c>
      <c r="E9" s="43" t="s">
        <v>199</v>
      </c>
      <c r="F9" s="3"/>
      <c r="G9" s="46">
        <v>4</v>
      </c>
      <c r="H9" s="8" t="s">
        <v>19</v>
      </c>
      <c r="I9" s="24">
        <f t="shared" si="0"/>
        <v>0</v>
      </c>
      <c r="K9" s="57"/>
    </row>
    <row r="10" spans="1:11" x14ac:dyDescent="0.25">
      <c r="D10" s="26" t="s">
        <v>51</v>
      </c>
      <c r="E10" s="1" t="s">
        <v>58</v>
      </c>
      <c r="F10" s="3"/>
      <c r="G10" s="28">
        <v>420</v>
      </c>
      <c r="H10" s="8" t="s">
        <v>19</v>
      </c>
      <c r="I10" s="24">
        <f>F10*G10</f>
        <v>0</v>
      </c>
    </row>
    <row r="11" spans="1:11" x14ac:dyDescent="0.25">
      <c r="D11" s="26" t="s">
        <v>51</v>
      </c>
      <c r="E11" s="1" t="s">
        <v>187</v>
      </c>
      <c r="F11" s="3"/>
      <c r="G11" s="7">
        <v>1</v>
      </c>
      <c r="H11" s="8" t="s">
        <v>31</v>
      </c>
      <c r="I11" s="24">
        <f>F11*G11</f>
        <v>0</v>
      </c>
    </row>
    <row r="12" spans="1:11" s="11" customFormat="1" ht="12.6" customHeight="1" x14ac:dyDescent="0.2">
      <c r="C12" s="76"/>
      <c r="D12" s="77"/>
      <c r="E12" s="78"/>
      <c r="F12" s="79"/>
      <c r="G12" s="77"/>
      <c r="H12" s="80"/>
      <c r="I12" s="81"/>
    </row>
    <row r="13" spans="1:11" x14ac:dyDescent="0.25">
      <c r="C13" s="18" t="s">
        <v>13</v>
      </c>
      <c r="D13" s="19" t="s">
        <v>15</v>
      </c>
      <c r="E13" s="20" t="s">
        <v>16</v>
      </c>
      <c r="F13" s="21"/>
      <c r="G13" s="25">
        <v>0.45</v>
      </c>
      <c r="H13" s="23" t="s">
        <v>14</v>
      </c>
      <c r="I13" s="24">
        <f t="shared" ref="I13:I39" si="1">F13*G13</f>
        <v>0</v>
      </c>
    </row>
    <row r="14" spans="1:11" x14ac:dyDescent="0.25">
      <c r="C14" s="18" t="s">
        <v>13</v>
      </c>
      <c r="D14" s="19" t="s">
        <v>17</v>
      </c>
      <c r="E14" s="20" t="s">
        <v>18</v>
      </c>
      <c r="F14" s="21"/>
      <c r="G14" s="25">
        <v>0.45</v>
      </c>
      <c r="H14" s="23" t="s">
        <v>14</v>
      </c>
      <c r="I14" s="24">
        <f t="shared" si="1"/>
        <v>0</v>
      </c>
    </row>
    <row r="15" spans="1:11" x14ac:dyDescent="0.25">
      <c r="C15" s="1" t="s">
        <v>13</v>
      </c>
      <c r="D15" s="70" t="s">
        <v>125</v>
      </c>
      <c r="E15" s="1" t="s">
        <v>126</v>
      </c>
      <c r="F15" s="3"/>
      <c r="G15" s="25">
        <v>315</v>
      </c>
      <c r="H15" s="8" t="s">
        <v>19</v>
      </c>
      <c r="I15" s="24">
        <f t="shared" si="1"/>
        <v>0</v>
      </c>
    </row>
    <row r="16" spans="1:11" x14ac:dyDescent="0.25">
      <c r="C16" s="1" t="s">
        <v>13</v>
      </c>
      <c r="D16" s="70" t="s">
        <v>128</v>
      </c>
      <c r="E16" s="1" t="s">
        <v>127</v>
      </c>
      <c r="F16" s="3"/>
      <c r="G16" s="25">
        <v>97</v>
      </c>
      <c r="H16" s="8" t="s">
        <v>19</v>
      </c>
      <c r="I16" s="24">
        <f t="shared" ref="I16" si="2">F16*G16</f>
        <v>0</v>
      </c>
    </row>
    <row r="17" spans="1:11" x14ac:dyDescent="0.25">
      <c r="C17" s="1" t="s">
        <v>13</v>
      </c>
      <c r="D17" s="71" t="s">
        <v>130</v>
      </c>
      <c r="E17" s="1" t="s">
        <v>129</v>
      </c>
      <c r="F17" s="3"/>
      <c r="G17" s="25">
        <v>59</v>
      </c>
      <c r="H17" s="8" t="s">
        <v>32</v>
      </c>
      <c r="I17" s="24">
        <f>F17*G17</f>
        <v>0</v>
      </c>
    </row>
    <row r="18" spans="1:11" x14ac:dyDescent="0.25">
      <c r="C18" s="1" t="s">
        <v>13</v>
      </c>
      <c r="D18" s="71" t="s">
        <v>132</v>
      </c>
      <c r="E18" s="1" t="s">
        <v>131</v>
      </c>
      <c r="F18" s="3"/>
      <c r="G18" s="25">
        <v>23</v>
      </c>
      <c r="H18" s="8" t="s">
        <v>32</v>
      </c>
      <c r="I18" s="24">
        <f>F18*G18</f>
        <v>0</v>
      </c>
    </row>
    <row r="19" spans="1:11" x14ac:dyDescent="0.25">
      <c r="C19" s="18" t="s">
        <v>13</v>
      </c>
      <c r="D19" s="19" t="s">
        <v>25</v>
      </c>
      <c r="E19" s="20" t="s">
        <v>26</v>
      </c>
      <c r="F19" s="21"/>
      <c r="G19" s="72">
        <v>53</v>
      </c>
      <c r="H19" s="23" t="s">
        <v>27</v>
      </c>
      <c r="I19" s="24">
        <f t="shared" si="1"/>
        <v>0</v>
      </c>
    </row>
    <row r="20" spans="1:11" x14ac:dyDescent="0.25">
      <c r="C20" s="1" t="s">
        <v>13</v>
      </c>
      <c r="D20" s="6" t="s">
        <v>28</v>
      </c>
      <c r="E20" s="1" t="s">
        <v>120</v>
      </c>
      <c r="F20" s="3"/>
      <c r="G20" s="25">
        <v>415</v>
      </c>
      <c r="H20" s="8" t="s">
        <v>19</v>
      </c>
      <c r="I20" s="24">
        <f t="shared" si="1"/>
        <v>0</v>
      </c>
    </row>
    <row r="21" spans="1:11" x14ac:dyDescent="0.25">
      <c r="C21" s="1" t="s">
        <v>13</v>
      </c>
      <c r="D21" s="6" t="s">
        <v>20</v>
      </c>
      <c r="E21" s="29" t="s">
        <v>21</v>
      </c>
      <c r="F21" s="3"/>
      <c r="G21" s="25">
        <v>25</v>
      </c>
      <c r="H21" s="8" t="s">
        <v>22</v>
      </c>
      <c r="I21" s="24">
        <f>F21*G21</f>
        <v>0</v>
      </c>
    </row>
    <row r="22" spans="1:11" x14ac:dyDescent="0.25">
      <c r="C22" s="1" t="s">
        <v>13</v>
      </c>
      <c r="D22" s="6" t="s">
        <v>23</v>
      </c>
      <c r="E22" s="29" t="s">
        <v>24</v>
      </c>
      <c r="F22" s="3"/>
      <c r="G22" s="25">
        <v>96</v>
      </c>
      <c r="H22" s="8" t="s">
        <v>19</v>
      </c>
      <c r="I22" s="24">
        <f>F22*G22</f>
        <v>0</v>
      </c>
    </row>
    <row r="23" spans="1:11" x14ac:dyDescent="0.25">
      <c r="C23" s="1" t="s">
        <v>13</v>
      </c>
      <c r="D23" s="6" t="s">
        <v>29</v>
      </c>
      <c r="E23" s="1" t="s">
        <v>30</v>
      </c>
      <c r="F23" s="3"/>
      <c r="G23" s="25">
        <v>1</v>
      </c>
      <c r="H23" s="8" t="s">
        <v>19</v>
      </c>
      <c r="I23" s="24">
        <f t="shared" si="1"/>
        <v>0</v>
      </c>
    </row>
    <row r="24" spans="1:11" x14ac:dyDescent="0.25">
      <c r="C24" s="1" t="s">
        <v>13</v>
      </c>
      <c r="D24" s="7" t="s">
        <v>33</v>
      </c>
      <c r="E24" s="1" t="s">
        <v>133</v>
      </c>
      <c r="F24" s="3"/>
      <c r="G24" s="25">
        <v>179</v>
      </c>
      <c r="H24" s="8" t="s">
        <v>27</v>
      </c>
      <c r="I24" s="24">
        <f t="shared" si="1"/>
        <v>0</v>
      </c>
    </row>
    <row r="25" spans="1:11" x14ac:dyDescent="0.25">
      <c r="C25" s="1" t="s">
        <v>13</v>
      </c>
      <c r="D25" s="7" t="s">
        <v>34</v>
      </c>
      <c r="E25" s="1" t="s">
        <v>134</v>
      </c>
      <c r="F25" s="3"/>
      <c r="G25" s="25">
        <v>65</v>
      </c>
      <c r="H25" s="8" t="s">
        <v>27</v>
      </c>
      <c r="I25" s="24">
        <f t="shared" si="1"/>
        <v>0</v>
      </c>
    </row>
    <row r="26" spans="1:11" x14ac:dyDescent="0.25">
      <c r="C26" s="1" t="s">
        <v>35</v>
      </c>
      <c r="D26" s="7" t="s">
        <v>36</v>
      </c>
      <c r="E26" s="1" t="s">
        <v>37</v>
      </c>
      <c r="F26" s="3"/>
      <c r="G26" s="25">
        <v>20</v>
      </c>
      <c r="H26" s="8" t="s">
        <v>32</v>
      </c>
      <c r="I26" s="24">
        <f t="shared" si="1"/>
        <v>0</v>
      </c>
    </row>
    <row r="27" spans="1:11" x14ac:dyDescent="0.25">
      <c r="C27" s="1" t="s">
        <v>13</v>
      </c>
      <c r="D27" s="7" t="s">
        <v>38</v>
      </c>
      <c r="E27" s="1" t="s">
        <v>39</v>
      </c>
      <c r="F27" s="3"/>
      <c r="G27" s="25">
        <v>39</v>
      </c>
      <c r="H27" s="8" t="s">
        <v>40</v>
      </c>
      <c r="I27" s="24">
        <f t="shared" si="1"/>
        <v>0</v>
      </c>
    </row>
    <row r="28" spans="1:11" x14ac:dyDescent="0.25">
      <c r="C28" s="1" t="s">
        <v>35</v>
      </c>
      <c r="D28" s="7" t="s">
        <v>41</v>
      </c>
      <c r="E28" s="1" t="s">
        <v>42</v>
      </c>
      <c r="F28" s="3"/>
      <c r="G28" s="25">
        <v>39</v>
      </c>
      <c r="H28" s="8" t="s">
        <v>40</v>
      </c>
      <c r="I28" s="24">
        <f t="shared" si="1"/>
        <v>0</v>
      </c>
    </row>
    <row r="29" spans="1:11" x14ac:dyDescent="0.25">
      <c r="C29" s="1" t="s">
        <v>13</v>
      </c>
      <c r="D29" s="26" t="s">
        <v>43</v>
      </c>
      <c r="E29" s="1" t="s">
        <v>44</v>
      </c>
      <c r="F29" s="3"/>
      <c r="G29" s="7">
        <v>6</v>
      </c>
      <c r="H29" s="8" t="s">
        <v>32</v>
      </c>
      <c r="I29" s="24">
        <f t="shared" si="1"/>
        <v>0</v>
      </c>
    </row>
    <row r="30" spans="1:11" x14ac:dyDescent="0.25">
      <c r="C30" s="1" t="s">
        <v>13</v>
      </c>
      <c r="D30" s="7" t="s">
        <v>45</v>
      </c>
      <c r="E30" s="1" t="s">
        <v>46</v>
      </c>
      <c r="F30" s="3"/>
      <c r="G30" s="7">
        <v>6</v>
      </c>
      <c r="H30" s="8" t="s">
        <v>32</v>
      </c>
      <c r="I30" s="24">
        <f t="shared" si="1"/>
        <v>0</v>
      </c>
    </row>
    <row r="31" spans="1:11" x14ac:dyDescent="0.25">
      <c r="C31" s="1" t="s">
        <v>13</v>
      </c>
      <c r="D31" s="7" t="s">
        <v>47</v>
      </c>
      <c r="E31" s="1" t="s">
        <v>48</v>
      </c>
      <c r="F31" s="3"/>
      <c r="G31" s="7">
        <v>54</v>
      </c>
      <c r="H31" s="8" t="s">
        <v>19</v>
      </c>
      <c r="I31" s="24">
        <f t="shared" si="1"/>
        <v>0</v>
      </c>
    </row>
    <row r="32" spans="1:11" s="1" customFormat="1" ht="10.199999999999999" x14ac:dyDescent="0.2">
      <c r="A32" s="29"/>
      <c r="B32" s="29"/>
      <c r="C32" s="18" t="s">
        <v>63</v>
      </c>
      <c r="D32" s="39" t="s">
        <v>177</v>
      </c>
      <c r="E32" s="48" t="s">
        <v>178</v>
      </c>
      <c r="F32" s="21"/>
      <c r="G32" s="47">
        <v>167</v>
      </c>
      <c r="H32" s="23" t="s">
        <v>19</v>
      </c>
      <c r="I32" s="24">
        <f>F32*G32</f>
        <v>0</v>
      </c>
      <c r="K32" s="57"/>
    </row>
    <row r="33" spans="1:11" s="1" customFormat="1" ht="10.199999999999999" x14ac:dyDescent="0.2">
      <c r="A33" s="29"/>
      <c r="B33" s="29"/>
      <c r="C33" s="18"/>
      <c r="D33" s="39"/>
      <c r="E33" s="48" t="s">
        <v>189</v>
      </c>
      <c r="F33" s="21"/>
      <c r="G33" s="47">
        <v>420</v>
      </c>
      <c r="H33" s="23" t="s">
        <v>19</v>
      </c>
      <c r="I33" s="24">
        <f>F33*G33</f>
        <v>0</v>
      </c>
      <c r="K33" s="57"/>
    </row>
    <row r="34" spans="1:11" s="1" customFormat="1" ht="10.199999999999999" x14ac:dyDescent="0.2">
      <c r="A34" s="29"/>
      <c r="B34" s="29"/>
      <c r="C34" s="18"/>
      <c r="D34" s="39"/>
      <c r="E34" s="48" t="s">
        <v>190</v>
      </c>
      <c r="F34" s="21"/>
      <c r="G34" s="47">
        <v>420</v>
      </c>
      <c r="H34" s="23" t="s">
        <v>19</v>
      </c>
      <c r="I34" s="24">
        <f>F34*G34</f>
        <v>0</v>
      </c>
      <c r="K34" s="57"/>
    </row>
    <row r="35" spans="1:11" x14ac:dyDescent="0.25">
      <c r="C35" s="18" t="s">
        <v>13</v>
      </c>
      <c r="D35" s="27" t="s">
        <v>54</v>
      </c>
      <c r="E35" s="20" t="s">
        <v>55</v>
      </c>
      <c r="F35" s="3"/>
      <c r="G35" s="37">
        <v>244</v>
      </c>
      <c r="H35" s="23" t="s">
        <v>27</v>
      </c>
      <c r="I35" s="24">
        <f t="shared" si="1"/>
        <v>0</v>
      </c>
    </row>
    <row r="36" spans="1:11" x14ac:dyDescent="0.25">
      <c r="C36" s="1" t="s">
        <v>13</v>
      </c>
      <c r="D36" s="7" t="s">
        <v>56</v>
      </c>
      <c r="E36" s="1" t="s">
        <v>57</v>
      </c>
      <c r="F36" s="3"/>
      <c r="G36" s="28">
        <v>244</v>
      </c>
      <c r="H36" s="23" t="s">
        <v>27</v>
      </c>
      <c r="I36" s="24">
        <f t="shared" si="1"/>
        <v>0</v>
      </c>
    </row>
    <row r="37" spans="1:11" x14ac:dyDescent="0.25">
      <c r="C37" s="1" t="s">
        <v>13</v>
      </c>
      <c r="D37" s="7" t="s">
        <v>49</v>
      </c>
      <c r="E37" s="1" t="s">
        <v>50</v>
      </c>
      <c r="F37" s="3"/>
      <c r="G37" s="22">
        <v>12</v>
      </c>
      <c r="H37" s="8" t="s">
        <v>27</v>
      </c>
      <c r="I37" s="24">
        <f t="shared" si="1"/>
        <v>0</v>
      </c>
    </row>
    <row r="38" spans="1:11" x14ac:dyDescent="0.25">
      <c r="D38" s="1" t="s">
        <v>145</v>
      </c>
      <c r="E38" s="1" t="s">
        <v>208</v>
      </c>
      <c r="F38" s="3"/>
      <c r="G38" s="22">
        <v>1</v>
      </c>
      <c r="H38" s="8" t="s">
        <v>195</v>
      </c>
      <c r="I38" s="24">
        <f t="shared" ref="I38" si="3">F38*G38</f>
        <v>0</v>
      </c>
    </row>
    <row r="39" spans="1:11" x14ac:dyDescent="0.25">
      <c r="D39" s="1" t="s">
        <v>145</v>
      </c>
      <c r="E39" s="1" t="s">
        <v>202</v>
      </c>
      <c r="F39" s="3"/>
      <c r="G39" s="22">
        <v>1</v>
      </c>
      <c r="H39" s="8" t="s">
        <v>195</v>
      </c>
      <c r="I39" s="24">
        <f t="shared" si="1"/>
        <v>0</v>
      </c>
    </row>
    <row r="40" spans="1:11" x14ac:dyDescent="0.25">
      <c r="D40" s="1" t="s">
        <v>145</v>
      </c>
      <c r="E40" s="1" t="s">
        <v>136</v>
      </c>
      <c r="F40" s="3"/>
      <c r="G40" s="22">
        <v>1</v>
      </c>
      <c r="H40" s="8" t="s">
        <v>195</v>
      </c>
      <c r="I40" s="24">
        <f t="shared" ref="I40:I41" si="4">F40*G40</f>
        <v>0</v>
      </c>
    </row>
    <row r="41" spans="1:11" x14ac:dyDescent="0.25">
      <c r="D41" s="1" t="s">
        <v>145</v>
      </c>
      <c r="E41" s="1" t="s">
        <v>203</v>
      </c>
      <c r="F41" s="3"/>
      <c r="G41" s="22">
        <v>1</v>
      </c>
      <c r="H41" s="8" t="s">
        <v>195</v>
      </c>
      <c r="I41" s="24">
        <f t="shared" si="4"/>
        <v>0</v>
      </c>
    </row>
    <row r="42" spans="1:11" s="30" customFormat="1" ht="22.65" customHeight="1" x14ac:dyDescent="0.3">
      <c r="C42" s="31" t="s">
        <v>157</v>
      </c>
      <c r="D42" s="32"/>
      <c r="E42" s="33"/>
      <c r="F42" s="34"/>
      <c r="G42" s="32"/>
      <c r="H42" s="35"/>
      <c r="I42" s="36">
        <f>SUM(I5:I41)</f>
        <v>0</v>
      </c>
    </row>
    <row r="43" spans="1:11" x14ac:dyDescent="0.25">
      <c r="D43" s="7"/>
      <c r="F43" s="3"/>
      <c r="G43" s="25"/>
      <c r="I43" s="24"/>
    </row>
    <row r="44" spans="1:11" x14ac:dyDescent="0.25">
      <c r="F44" s="3"/>
      <c r="G44" s="25"/>
      <c r="H44" s="8" t="s">
        <v>200</v>
      </c>
      <c r="I44" s="97" t="s">
        <v>201</v>
      </c>
    </row>
    <row r="45" spans="1:11" x14ac:dyDescent="0.25">
      <c r="F45" s="3"/>
      <c r="G45" s="25"/>
      <c r="I45" s="24"/>
    </row>
    <row r="46" spans="1:11" x14ac:dyDescent="0.25">
      <c r="F46" s="3"/>
      <c r="G46" s="25"/>
      <c r="I46" s="24"/>
    </row>
    <row r="47" spans="1:11" x14ac:dyDescent="0.25">
      <c r="D47" s="7"/>
      <c r="E47" s="20"/>
      <c r="F47" s="3"/>
      <c r="G47" s="22"/>
      <c r="I47" s="24"/>
    </row>
    <row r="48" spans="1:11" x14ac:dyDescent="0.25">
      <c r="C48" s="18"/>
      <c r="D48" s="27"/>
      <c r="E48" s="20"/>
      <c r="F48" s="21"/>
      <c r="G48" s="22"/>
      <c r="I48" s="24"/>
    </row>
    <row r="49" spans="4:7" x14ac:dyDescent="0.25">
      <c r="D49" s="7"/>
      <c r="F49" s="3"/>
    </row>
    <row r="50" spans="4:7" x14ac:dyDescent="0.25">
      <c r="D50" s="7"/>
      <c r="F50" s="3"/>
      <c r="G50" s="25"/>
    </row>
    <row r="51" spans="4:7" x14ac:dyDescent="0.25">
      <c r="F51" s="3"/>
      <c r="G51" s="25"/>
    </row>
    <row r="52" spans="4:7" x14ac:dyDescent="0.25">
      <c r="F52" s="3"/>
      <c r="G52" s="25"/>
    </row>
    <row r="53" spans="4:7" x14ac:dyDescent="0.25">
      <c r="F53" s="3"/>
      <c r="G53"/>
    </row>
    <row r="54" spans="4:7" x14ac:dyDescent="0.25">
      <c r="D54" s="7"/>
      <c r="F54" s="3"/>
      <c r="G54"/>
    </row>
    <row r="55" spans="4:7" x14ac:dyDescent="0.25">
      <c r="D55" s="7"/>
      <c r="F55" s="3"/>
      <c r="G55"/>
    </row>
    <row r="56" spans="4:7" x14ac:dyDescent="0.25">
      <c r="D56" s="7"/>
      <c r="F56" s="3"/>
      <c r="G56"/>
    </row>
    <row r="57" spans="4:7" x14ac:dyDescent="0.25">
      <c r="D57" s="7"/>
      <c r="F57" s="3"/>
      <c r="G57"/>
    </row>
    <row r="58" spans="4:7" x14ac:dyDescent="0.25">
      <c r="D58" s="7"/>
      <c r="F58" s="3"/>
      <c r="G58"/>
    </row>
    <row r="59" spans="4:7" x14ac:dyDescent="0.25">
      <c r="D59" s="7"/>
      <c r="F59" s="3"/>
    </row>
    <row r="60" spans="4:7" x14ac:dyDescent="0.25">
      <c r="D60" s="7"/>
      <c r="F60" s="3"/>
    </row>
    <row r="61" spans="4:7" x14ac:dyDescent="0.25">
      <c r="D61" s="7"/>
      <c r="F61" s="3"/>
      <c r="G61" s="25"/>
    </row>
    <row r="62" spans="4:7" x14ac:dyDescent="0.25">
      <c r="D62" s="7"/>
      <c r="F62" s="3"/>
      <c r="G62" s="25"/>
    </row>
    <row r="63" spans="4:7" x14ac:dyDescent="0.25">
      <c r="D63" s="7"/>
      <c r="F63" s="3"/>
      <c r="G63" s="25"/>
    </row>
    <row r="64" spans="4:7" x14ac:dyDescent="0.25">
      <c r="D64" s="7"/>
      <c r="F64" s="3"/>
      <c r="G64" s="25"/>
    </row>
    <row r="65" spans="4:7" x14ac:dyDescent="0.25">
      <c r="D65" s="7"/>
      <c r="F65" s="3"/>
      <c r="G65" s="25"/>
    </row>
  </sheetData>
  <sheetProtection selectLockedCells="1" selectUnlockedCells="1"/>
  <mergeCells count="3">
    <mergeCell ref="C2:I2"/>
    <mergeCell ref="A3:I3"/>
    <mergeCell ref="C1:I1"/>
  </mergeCells>
  <pageMargins left="0.19652777777777777" right="0.19652777777777777" top="0.39374999999999999" bottom="0.39374999999999999" header="0.51180555555555551" footer="0.51180555555555551"/>
  <pageSetup paperSize="9" scale="91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"/>
  <sheetViews>
    <sheetView topLeftCell="A7" zoomScale="140" zoomScaleNormal="140" workbookViewId="0">
      <selection activeCell="A21" sqref="A21"/>
    </sheetView>
  </sheetViews>
  <sheetFormatPr defaultColWidth="11.5546875" defaultRowHeight="10.199999999999999" x14ac:dyDescent="0.2"/>
  <cols>
    <col min="1" max="1" width="1.109375" style="29" customWidth="1"/>
    <col min="2" max="2" width="1.5546875" style="29" customWidth="1"/>
    <col min="3" max="3" width="5.5546875" style="1" customWidth="1"/>
    <col min="4" max="4" width="8.88671875" style="6" customWidth="1"/>
    <col min="5" max="5" width="44.5546875" style="43" customWidth="1"/>
    <col min="6" max="6" width="10.44140625" style="1" customWidth="1"/>
    <col min="7" max="7" width="7.109375" style="7" customWidth="1"/>
    <col min="8" max="8" width="6.88671875" style="8" customWidth="1"/>
    <col min="9" max="9" width="12.44140625" style="3" customWidth="1"/>
    <col min="10" max="10" width="2.6640625" style="1" customWidth="1"/>
    <col min="11" max="11" width="5.5546875" style="57" bestFit="1" customWidth="1"/>
    <col min="12" max="12" width="5.109375" style="1" bestFit="1" customWidth="1"/>
    <col min="13" max="13" width="11.6640625" style="1" customWidth="1"/>
    <col min="14" max="16384" width="11.5546875" style="1"/>
  </cols>
  <sheetData>
    <row r="1" spans="3:11" s="11" customFormat="1" ht="21" customHeight="1" x14ac:dyDescent="0.3">
      <c r="C1" s="103" t="s">
        <v>161</v>
      </c>
      <c r="D1" s="103"/>
      <c r="E1" s="103"/>
      <c r="F1" s="103"/>
      <c r="G1" s="103"/>
      <c r="H1" s="103"/>
      <c r="I1" s="103"/>
      <c r="J1" s="40"/>
      <c r="K1" s="56"/>
    </row>
    <row r="2" spans="3:11" s="11" customFormat="1" ht="9.75" customHeight="1" x14ac:dyDescent="0.3">
      <c r="C2" s="69"/>
      <c r="D2" s="69"/>
      <c r="E2" s="69"/>
      <c r="F2" s="69"/>
      <c r="G2" s="69"/>
      <c r="H2" s="69"/>
      <c r="I2" s="69"/>
      <c r="J2" s="40"/>
      <c r="K2" s="56"/>
    </row>
    <row r="3" spans="3:11" s="11" customFormat="1" ht="30" customHeight="1" x14ac:dyDescent="0.3">
      <c r="C3" s="101" t="s">
        <v>143</v>
      </c>
      <c r="D3" s="101"/>
      <c r="E3" s="101"/>
      <c r="F3" s="101"/>
      <c r="G3" s="101"/>
      <c r="H3" s="101"/>
      <c r="I3" s="101"/>
      <c r="J3" s="40"/>
      <c r="K3" s="56"/>
    </row>
    <row r="4" spans="3:11" s="11" customFormat="1" ht="12.6" customHeight="1" x14ac:dyDescent="0.2">
      <c r="C4" s="12" t="s">
        <v>6</v>
      </c>
      <c r="D4" s="13" t="s">
        <v>7</v>
      </c>
      <c r="E4" s="44" t="s">
        <v>8</v>
      </c>
      <c r="F4" s="15" t="s">
        <v>9</v>
      </c>
      <c r="G4" s="13" t="s">
        <v>10</v>
      </c>
      <c r="H4" s="16" t="s">
        <v>11</v>
      </c>
      <c r="I4" s="17" t="s">
        <v>12</v>
      </c>
      <c r="K4" s="56"/>
    </row>
    <row r="5" spans="3:11" s="11" customFormat="1" ht="12.6" customHeight="1" x14ac:dyDescent="0.2">
      <c r="C5" s="1"/>
      <c r="D5" s="26" t="s">
        <v>51</v>
      </c>
      <c r="E5" s="43" t="s">
        <v>116</v>
      </c>
      <c r="F5" s="3"/>
      <c r="G5" s="7">
        <v>1</v>
      </c>
      <c r="H5" s="8" t="s">
        <v>31</v>
      </c>
      <c r="I5" s="24">
        <f t="shared" ref="I5:I15" si="0">F5*G5</f>
        <v>0</v>
      </c>
      <c r="K5" s="56"/>
    </row>
    <row r="6" spans="3:11" x14ac:dyDescent="0.2">
      <c r="D6" s="26" t="s">
        <v>51</v>
      </c>
      <c r="E6" s="1" t="s">
        <v>180</v>
      </c>
      <c r="F6" s="3"/>
      <c r="G6" s="7">
        <v>380</v>
      </c>
      <c r="H6" s="8" t="s">
        <v>19</v>
      </c>
      <c r="I6" s="24">
        <f t="shared" si="0"/>
        <v>0</v>
      </c>
    </row>
    <row r="7" spans="3:11" x14ac:dyDescent="0.2">
      <c r="D7" s="26" t="s">
        <v>51</v>
      </c>
      <c r="E7" s="1" t="s">
        <v>181</v>
      </c>
      <c r="F7" s="3"/>
      <c r="G7" s="7">
        <v>1748</v>
      </c>
      <c r="H7" s="8" t="s">
        <v>19</v>
      </c>
      <c r="I7" s="24">
        <f t="shared" si="0"/>
        <v>0</v>
      </c>
    </row>
    <row r="8" spans="3:11" x14ac:dyDescent="0.2">
      <c r="D8" s="26" t="s">
        <v>52</v>
      </c>
      <c r="E8" s="43" t="s">
        <v>117</v>
      </c>
      <c r="F8" s="3"/>
      <c r="G8" s="46">
        <v>410</v>
      </c>
      <c r="H8" s="8" t="s">
        <v>19</v>
      </c>
      <c r="I8" s="24">
        <f t="shared" si="0"/>
        <v>0</v>
      </c>
    </row>
    <row r="9" spans="3:11" x14ac:dyDescent="0.2">
      <c r="D9" s="1" t="s">
        <v>51</v>
      </c>
      <c r="E9" s="45" t="s">
        <v>191</v>
      </c>
      <c r="F9" s="3"/>
      <c r="G9" s="47">
        <v>2</v>
      </c>
      <c r="H9" s="41" t="s">
        <v>31</v>
      </c>
      <c r="I9" s="24">
        <f t="shared" si="0"/>
        <v>0</v>
      </c>
    </row>
    <row r="10" spans="3:11" x14ac:dyDescent="0.2">
      <c r="D10" s="1" t="s">
        <v>51</v>
      </c>
      <c r="E10" s="45" t="s">
        <v>186</v>
      </c>
      <c r="F10" s="3"/>
      <c r="G10" s="47">
        <v>4</v>
      </c>
      <c r="H10" s="41" t="s">
        <v>31</v>
      </c>
      <c r="I10" s="24">
        <f t="shared" si="0"/>
        <v>0</v>
      </c>
    </row>
    <row r="11" spans="3:11" x14ac:dyDescent="0.2">
      <c r="D11" s="1" t="s">
        <v>51</v>
      </c>
      <c r="E11" s="45" t="s">
        <v>62</v>
      </c>
      <c r="F11" s="3"/>
      <c r="G11" s="47">
        <v>6</v>
      </c>
      <c r="H11" s="41" t="s">
        <v>31</v>
      </c>
      <c r="I11" s="24">
        <f t="shared" si="0"/>
        <v>0</v>
      </c>
    </row>
    <row r="12" spans="3:11" x14ac:dyDescent="0.2">
      <c r="D12" s="1" t="s">
        <v>51</v>
      </c>
      <c r="E12" s="45" t="s">
        <v>179</v>
      </c>
      <c r="F12" s="3"/>
      <c r="G12" s="47">
        <v>2</v>
      </c>
      <c r="H12" s="41" t="s">
        <v>31</v>
      </c>
      <c r="I12" s="24">
        <f t="shared" si="0"/>
        <v>0</v>
      </c>
    </row>
    <row r="13" spans="3:11" x14ac:dyDescent="0.2">
      <c r="D13" s="1" t="s">
        <v>51</v>
      </c>
      <c r="E13" s="45" t="s">
        <v>183</v>
      </c>
      <c r="F13" s="3"/>
      <c r="G13" s="47">
        <v>6</v>
      </c>
      <c r="H13" s="41" t="s">
        <v>31</v>
      </c>
      <c r="I13" s="24">
        <f t="shared" si="0"/>
        <v>0</v>
      </c>
    </row>
    <row r="14" spans="3:11" x14ac:dyDescent="0.2">
      <c r="D14" s="1" t="s">
        <v>51</v>
      </c>
      <c r="E14" s="45" t="s">
        <v>184</v>
      </c>
      <c r="F14" s="3"/>
      <c r="G14" s="47">
        <v>28</v>
      </c>
      <c r="H14" s="41" t="s">
        <v>31</v>
      </c>
      <c r="I14" s="24">
        <f t="shared" si="0"/>
        <v>0</v>
      </c>
    </row>
    <row r="15" spans="3:11" x14ac:dyDescent="0.2">
      <c r="D15" s="1" t="s">
        <v>51</v>
      </c>
      <c r="E15" s="45" t="s">
        <v>194</v>
      </c>
      <c r="F15" s="3"/>
      <c r="G15" s="47">
        <v>1</v>
      </c>
      <c r="H15" s="41" t="s">
        <v>195</v>
      </c>
      <c r="I15" s="24">
        <f t="shared" si="0"/>
        <v>0</v>
      </c>
    </row>
    <row r="16" spans="3:11" x14ac:dyDescent="0.2">
      <c r="D16" s="26"/>
      <c r="F16" s="3"/>
      <c r="G16" s="46"/>
      <c r="I16" s="24"/>
    </row>
    <row r="17" spans="1:256" x14ac:dyDescent="0.2">
      <c r="C17" s="18" t="s">
        <v>63</v>
      </c>
      <c r="D17" s="39" t="s">
        <v>64</v>
      </c>
      <c r="E17" s="48" t="s">
        <v>65</v>
      </c>
      <c r="F17" s="21"/>
      <c r="G17" s="7">
        <v>1748</v>
      </c>
      <c r="H17" s="23" t="s">
        <v>19</v>
      </c>
      <c r="I17" s="24">
        <f t="shared" ref="I17:I29" si="1">F17*G17</f>
        <v>0</v>
      </c>
    </row>
    <row r="18" spans="1:256" x14ac:dyDescent="0.2">
      <c r="C18" s="18"/>
      <c r="D18" s="1" t="s">
        <v>145</v>
      </c>
      <c r="E18" s="48" t="s">
        <v>182</v>
      </c>
      <c r="F18" s="21"/>
      <c r="G18" s="47">
        <v>380</v>
      </c>
      <c r="H18" s="23" t="s">
        <v>19</v>
      </c>
      <c r="I18" s="24">
        <f t="shared" si="1"/>
        <v>0</v>
      </c>
    </row>
    <row r="19" spans="1:256" ht="20.399999999999999" x14ac:dyDescent="0.2">
      <c r="C19" s="1" t="s">
        <v>59</v>
      </c>
      <c r="D19" s="1" t="s">
        <v>60</v>
      </c>
      <c r="E19" s="43" t="s">
        <v>61</v>
      </c>
      <c r="F19" s="3"/>
      <c r="G19" s="46">
        <v>6</v>
      </c>
      <c r="H19" s="8" t="s">
        <v>31</v>
      </c>
      <c r="I19" s="24">
        <f t="shared" si="1"/>
        <v>0</v>
      </c>
    </row>
    <row r="20" spans="1:256" x14ac:dyDescent="0.2">
      <c r="C20" s="1" t="s">
        <v>63</v>
      </c>
      <c r="D20" s="26" t="s">
        <v>66</v>
      </c>
      <c r="E20" s="43" t="s">
        <v>67</v>
      </c>
      <c r="F20" s="3"/>
      <c r="G20" s="7">
        <v>19</v>
      </c>
      <c r="H20" s="8" t="s">
        <v>31</v>
      </c>
      <c r="I20" s="24">
        <f t="shared" si="1"/>
        <v>0</v>
      </c>
    </row>
    <row r="21" spans="1:256" x14ac:dyDescent="0.2">
      <c r="C21" s="1" t="s">
        <v>63</v>
      </c>
      <c r="D21" s="26" t="s">
        <v>68</v>
      </c>
      <c r="E21" s="43" t="s">
        <v>69</v>
      </c>
      <c r="F21" s="3"/>
      <c r="G21" s="7">
        <v>0.47904000000000002</v>
      </c>
      <c r="H21" s="8" t="s">
        <v>14</v>
      </c>
      <c r="I21" s="24">
        <f t="shared" si="1"/>
        <v>0</v>
      </c>
    </row>
    <row r="22" spans="1:256" x14ac:dyDescent="0.2">
      <c r="C22" s="1" t="s">
        <v>63</v>
      </c>
      <c r="D22" s="26" t="s">
        <v>70</v>
      </c>
      <c r="E22" s="43" t="s">
        <v>71</v>
      </c>
      <c r="F22" s="3"/>
      <c r="G22" s="7">
        <v>4</v>
      </c>
      <c r="H22" s="8" t="s">
        <v>31</v>
      </c>
      <c r="I22" s="24">
        <f t="shared" si="1"/>
        <v>0</v>
      </c>
    </row>
    <row r="23" spans="1:256" x14ac:dyDescent="0.2">
      <c r="C23" s="1" t="s">
        <v>63</v>
      </c>
      <c r="D23" s="26" t="s">
        <v>72</v>
      </c>
      <c r="E23" s="43" t="s">
        <v>73</v>
      </c>
      <c r="F23" s="3"/>
      <c r="G23" s="7">
        <v>1</v>
      </c>
      <c r="H23" s="8" t="s">
        <v>31</v>
      </c>
      <c r="I23" s="24">
        <f t="shared" si="1"/>
        <v>0</v>
      </c>
    </row>
    <row r="24" spans="1:256" x14ac:dyDescent="0.2">
      <c r="C24" s="1" t="s">
        <v>13</v>
      </c>
      <c r="D24" s="1" t="s">
        <v>74</v>
      </c>
      <c r="E24" s="43" t="s">
        <v>75</v>
      </c>
      <c r="F24" s="3"/>
      <c r="G24" s="46">
        <v>3</v>
      </c>
      <c r="H24" s="8" t="s">
        <v>31</v>
      </c>
      <c r="I24" s="24">
        <f t="shared" si="1"/>
        <v>0</v>
      </c>
    </row>
    <row r="25" spans="1:256" x14ac:dyDescent="0.2">
      <c r="C25" s="1" t="s">
        <v>63</v>
      </c>
      <c r="D25" s="26" t="s">
        <v>76</v>
      </c>
      <c r="E25" s="43" t="s">
        <v>77</v>
      </c>
      <c r="F25" s="3"/>
      <c r="G25" s="46">
        <v>345</v>
      </c>
      <c r="H25" s="8" t="s">
        <v>19</v>
      </c>
      <c r="I25" s="24">
        <f t="shared" si="1"/>
        <v>0</v>
      </c>
    </row>
    <row r="26" spans="1:256" x14ac:dyDescent="0.2">
      <c r="C26" s="1" t="s">
        <v>63</v>
      </c>
      <c r="D26" s="26" t="s">
        <v>78</v>
      </c>
      <c r="E26" s="43" t="s">
        <v>79</v>
      </c>
      <c r="F26" s="3"/>
      <c r="G26" s="46">
        <v>65</v>
      </c>
      <c r="H26" s="8" t="s">
        <v>19</v>
      </c>
      <c r="I26" s="24">
        <f t="shared" si="1"/>
        <v>0</v>
      </c>
    </row>
    <row r="27" spans="1:256" ht="10.5" customHeight="1" x14ac:dyDescent="0.3">
      <c r="B27" s="51"/>
      <c r="C27" s="1" t="s">
        <v>63</v>
      </c>
      <c r="D27" s="1" t="s">
        <v>81</v>
      </c>
      <c r="E27" s="43" t="s">
        <v>82</v>
      </c>
      <c r="F27" s="3"/>
      <c r="G27" s="7">
        <v>1</v>
      </c>
      <c r="H27" s="8" t="s">
        <v>31</v>
      </c>
      <c r="I27" s="24">
        <f t="shared" si="1"/>
        <v>0</v>
      </c>
    </row>
    <row r="28" spans="1:256" ht="9.75" customHeight="1" x14ac:dyDescent="0.3">
      <c r="B28" s="51"/>
      <c r="D28" s="1" t="s">
        <v>145</v>
      </c>
      <c r="E28" s="43" t="s">
        <v>185</v>
      </c>
      <c r="F28" s="3"/>
      <c r="G28" s="7">
        <v>41</v>
      </c>
      <c r="H28" s="8" t="s">
        <v>31</v>
      </c>
      <c r="I28" s="24">
        <f t="shared" si="1"/>
        <v>0</v>
      </c>
    </row>
    <row r="29" spans="1:256" ht="10.5" customHeight="1" x14ac:dyDescent="0.3">
      <c r="B29" s="51"/>
      <c r="C29" s="1" t="s">
        <v>13</v>
      </c>
      <c r="D29" s="1" t="s">
        <v>84</v>
      </c>
      <c r="E29" s="43" t="s">
        <v>147</v>
      </c>
      <c r="F29" s="3"/>
      <c r="G29" s="7">
        <v>1</v>
      </c>
      <c r="H29" s="8" t="s">
        <v>31</v>
      </c>
      <c r="I29" s="24">
        <f t="shared" si="1"/>
        <v>0</v>
      </c>
    </row>
    <row r="30" spans="1:256" s="30" customFormat="1" ht="22.65" customHeight="1" x14ac:dyDescent="0.3">
      <c r="A30" s="42"/>
      <c r="B30" s="42"/>
      <c r="C30" s="31" t="s">
        <v>80</v>
      </c>
      <c r="D30" s="35"/>
      <c r="E30" s="49"/>
      <c r="F30" s="35"/>
      <c r="G30" s="35"/>
      <c r="H30" s="35"/>
      <c r="I30" s="36">
        <f>SUM(I6:I29)</f>
        <v>0</v>
      </c>
      <c r="K30" s="58"/>
    </row>
    <row r="31" spans="1:256" ht="13.2" x14ac:dyDescent="0.25">
      <c r="A31"/>
      <c r="B31"/>
      <c r="C31"/>
      <c r="D31"/>
      <c r="E31" s="50"/>
      <c r="F31"/>
      <c r="G31"/>
      <c r="H31"/>
      <c r="I31"/>
      <c r="J31"/>
      <c r="K31" s="59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3" spans="1:254" customFormat="1" ht="13.2" x14ac:dyDescent="0.25">
      <c r="A33" s="1"/>
      <c r="B33" s="1"/>
      <c r="C33" s="1"/>
      <c r="D33" s="26"/>
      <c r="E33" s="1"/>
      <c r="F33" s="3"/>
      <c r="G33" s="7"/>
      <c r="H33" s="8"/>
      <c r="I33" s="2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pans="1:254" customFormat="1" ht="13.2" x14ac:dyDescent="0.25">
      <c r="A34" s="1"/>
      <c r="B34" s="1"/>
      <c r="C34" s="1"/>
      <c r="D34" s="26"/>
      <c r="E34" s="1"/>
      <c r="F34" s="3"/>
      <c r="G34" s="7"/>
      <c r="H34" s="8"/>
      <c r="I34" s="2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customFormat="1" ht="13.2" x14ac:dyDescent="0.25">
      <c r="A35" s="1"/>
      <c r="B35" s="1"/>
      <c r="C35" s="1"/>
      <c r="D35" s="26"/>
      <c r="E35" s="1"/>
      <c r="F35" s="3"/>
      <c r="G35" s="7"/>
      <c r="H35" s="8"/>
      <c r="I35" s="2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</sheetData>
  <sheetProtection selectLockedCells="1" selectUnlockedCells="1"/>
  <mergeCells count="2">
    <mergeCell ref="C1:I1"/>
    <mergeCell ref="C3:I3"/>
  </mergeCells>
  <pageMargins left="0.19652777777777777" right="0.19652777777777777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1"/>
  <sheetViews>
    <sheetView topLeftCell="A13" zoomScale="140" zoomScaleNormal="140" workbookViewId="0">
      <selection activeCell="H16" sqref="H16"/>
    </sheetView>
  </sheetViews>
  <sheetFormatPr defaultColWidth="11.5546875" defaultRowHeight="10.199999999999999" x14ac:dyDescent="0.2"/>
  <cols>
    <col min="1" max="2" width="1.109375" style="29" customWidth="1"/>
    <col min="3" max="3" width="5.88671875" style="26" customWidth="1"/>
    <col min="4" max="4" width="8.6640625" style="6" customWidth="1"/>
    <col min="5" max="5" width="53.6640625" style="43" customWidth="1"/>
    <col min="6" max="6" width="11.6640625" style="1" customWidth="1"/>
    <col min="7" max="7" width="8.109375" style="7" customWidth="1"/>
    <col min="8" max="8" width="11.5546875" style="8"/>
    <col min="9" max="9" width="11.5546875" style="3"/>
    <col min="10" max="10" width="2.6640625" style="1" customWidth="1"/>
    <col min="11" max="11" width="11.5546875" style="57"/>
    <col min="12" max="16384" width="11.5546875" style="1"/>
  </cols>
  <sheetData>
    <row r="1" spans="1:11" s="11" customFormat="1" ht="20.7" customHeight="1" x14ac:dyDescent="0.3">
      <c r="C1" s="105" t="s">
        <v>160</v>
      </c>
      <c r="D1" s="105"/>
      <c r="E1" s="105"/>
      <c r="F1" s="105"/>
      <c r="G1" s="105"/>
      <c r="H1" s="105"/>
      <c r="I1" s="105"/>
      <c r="J1" s="40"/>
      <c r="K1" s="56"/>
    </row>
    <row r="2" spans="1:11" s="11" customFormat="1" ht="10.5" customHeight="1" x14ac:dyDescent="0.2">
      <c r="C2" s="18"/>
      <c r="D2" s="18"/>
      <c r="E2" s="48"/>
      <c r="F2" s="21"/>
      <c r="G2" s="47"/>
      <c r="H2" s="23"/>
      <c r="I2" s="24"/>
      <c r="J2" s="40"/>
      <c r="K2" s="56"/>
    </row>
    <row r="3" spans="1:11" s="11" customFormat="1" ht="30" customHeight="1" x14ac:dyDescent="0.3">
      <c r="C3" s="104" t="s">
        <v>148</v>
      </c>
      <c r="D3" s="104"/>
      <c r="E3" s="104"/>
      <c r="F3" s="104"/>
      <c r="G3" s="104"/>
      <c r="H3" s="104"/>
      <c r="I3" s="104"/>
      <c r="J3" s="40"/>
      <c r="K3" s="56"/>
    </row>
    <row r="4" spans="1:11" s="11" customFormat="1" ht="12.6" customHeight="1" x14ac:dyDescent="0.2">
      <c r="C4" s="12" t="s">
        <v>6</v>
      </c>
      <c r="D4" s="13" t="s">
        <v>7</v>
      </c>
      <c r="E4" s="44" t="s">
        <v>8</v>
      </c>
      <c r="F4" s="15" t="s">
        <v>9</v>
      </c>
      <c r="G4" s="13" t="s">
        <v>10</v>
      </c>
      <c r="H4" s="16" t="s">
        <v>11</v>
      </c>
      <c r="I4" s="17" t="s">
        <v>12</v>
      </c>
      <c r="K4" s="56"/>
    </row>
    <row r="5" spans="1:11" s="11" customFormat="1" ht="10.5" customHeight="1" x14ac:dyDescent="0.2">
      <c r="C5" s="53"/>
      <c r="D5" s="1" t="s">
        <v>51</v>
      </c>
      <c r="E5" s="45" t="s">
        <v>142</v>
      </c>
      <c r="F5" s="21"/>
      <c r="G5" s="7">
        <v>1</v>
      </c>
      <c r="H5" s="41" t="s">
        <v>31</v>
      </c>
      <c r="I5" s="24">
        <f t="shared" ref="I5:I7" si="0">F5*G5</f>
        <v>0</v>
      </c>
      <c r="J5" s="40"/>
      <c r="K5" s="56"/>
    </row>
    <row r="6" spans="1:11" s="11" customFormat="1" ht="10.5" customHeight="1" x14ac:dyDescent="0.2">
      <c r="C6" s="53"/>
      <c r="D6" s="26" t="s">
        <v>52</v>
      </c>
      <c r="E6" s="74" t="s">
        <v>137</v>
      </c>
      <c r="F6" s="21"/>
      <c r="G6" s="7">
        <v>1</v>
      </c>
      <c r="H6" s="8" t="s">
        <v>31</v>
      </c>
      <c r="I6" s="24">
        <f t="shared" si="0"/>
        <v>0</v>
      </c>
      <c r="J6" s="40"/>
      <c r="K6" s="56"/>
    </row>
    <row r="7" spans="1:11" s="11" customFormat="1" ht="10.5" customHeight="1" x14ac:dyDescent="0.2">
      <c r="C7" s="53"/>
      <c r="D7" s="26" t="s">
        <v>51</v>
      </c>
      <c r="E7" s="74" t="s">
        <v>171</v>
      </c>
      <c r="F7" s="21"/>
      <c r="G7" s="7">
        <v>16</v>
      </c>
      <c r="H7" s="8" t="s">
        <v>19</v>
      </c>
      <c r="I7" s="24">
        <f t="shared" si="0"/>
        <v>0</v>
      </c>
      <c r="J7" s="40"/>
      <c r="K7" s="56"/>
    </row>
    <row r="8" spans="1:11" s="11" customFormat="1" ht="10.5" customHeight="1" x14ac:dyDescent="0.2">
      <c r="C8" s="53"/>
      <c r="D8" s="26"/>
      <c r="E8" s="74"/>
      <c r="F8" s="21"/>
      <c r="G8" s="7"/>
      <c r="H8" s="8"/>
      <c r="I8" s="24"/>
      <c r="J8" s="40"/>
      <c r="K8" s="56"/>
    </row>
    <row r="9" spans="1:11" s="11" customFormat="1" ht="10.5" customHeight="1" x14ac:dyDescent="0.2">
      <c r="C9" s="1" t="s">
        <v>13</v>
      </c>
      <c r="D9" s="1" t="s">
        <v>84</v>
      </c>
      <c r="E9" s="43" t="s">
        <v>85</v>
      </c>
      <c r="F9" s="3"/>
      <c r="G9" s="7">
        <v>3</v>
      </c>
      <c r="H9" s="23" t="s">
        <v>31</v>
      </c>
      <c r="I9" s="24">
        <f t="shared" ref="I9" si="1">F9*G9</f>
        <v>0</v>
      </c>
      <c r="J9" s="40"/>
      <c r="K9" s="56"/>
    </row>
    <row r="10" spans="1:11" x14ac:dyDescent="0.2">
      <c r="A10" s="11"/>
      <c r="C10" s="18" t="s">
        <v>83</v>
      </c>
      <c r="D10" s="18" t="s">
        <v>98</v>
      </c>
      <c r="E10" s="48" t="s">
        <v>138</v>
      </c>
      <c r="F10" s="21"/>
      <c r="G10" s="47">
        <v>16</v>
      </c>
      <c r="H10" s="23" t="s">
        <v>19</v>
      </c>
      <c r="I10" s="24">
        <f>F10*G10</f>
        <v>0</v>
      </c>
    </row>
    <row r="11" spans="1:11" ht="10.5" customHeight="1" x14ac:dyDescent="0.3">
      <c r="B11" s="51"/>
      <c r="C11" s="1" t="s">
        <v>63</v>
      </c>
      <c r="D11" s="1" t="s">
        <v>81</v>
      </c>
      <c r="E11" s="74" t="s">
        <v>82</v>
      </c>
      <c r="F11" s="3"/>
      <c r="G11" s="7">
        <v>1</v>
      </c>
      <c r="H11" s="8" t="s">
        <v>31</v>
      </c>
      <c r="I11" s="24">
        <f t="shared" ref="I11:I13" si="2">F11*G11</f>
        <v>0</v>
      </c>
    </row>
    <row r="12" spans="1:11" ht="10.5" customHeight="1" x14ac:dyDescent="0.2">
      <c r="A12" s="11"/>
      <c r="C12" s="1" t="s">
        <v>63</v>
      </c>
      <c r="D12" s="26" t="s">
        <v>89</v>
      </c>
      <c r="E12" s="43" t="s">
        <v>153</v>
      </c>
      <c r="F12" s="3"/>
      <c r="G12" s="7">
        <v>2</v>
      </c>
      <c r="H12" s="8" t="s">
        <v>31</v>
      </c>
      <c r="I12" s="24">
        <f t="shared" si="2"/>
        <v>0</v>
      </c>
    </row>
    <row r="13" spans="1:11" x14ac:dyDescent="0.2">
      <c r="A13" s="11"/>
      <c r="C13" s="1" t="s">
        <v>63</v>
      </c>
      <c r="D13" s="26" t="s">
        <v>78</v>
      </c>
      <c r="E13" s="43" t="s">
        <v>144</v>
      </c>
      <c r="F13" s="3"/>
      <c r="G13" s="46">
        <v>16</v>
      </c>
      <c r="H13" s="8" t="s">
        <v>19</v>
      </c>
      <c r="I13" s="24">
        <f t="shared" si="2"/>
        <v>0</v>
      </c>
    </row>
    <row r="14" spans="1:11" s="30" customFormat="1" ht="22.65" customHeight="1" x14ac:dyDescent="0.3">
      <c r="A14" s="42"/>
      <c r="B14" s="42"/>
      <c r="C14" s="31" t="s">
        <v>169</v>
      </c>
      <c r="D14" s="35"/>
      <c r="E14" s="49"/>
      <c r="F14" s="35"/>
      <c r="G14" s="35"/>
      <c r="H14" s="35"/>
      <c r="I14" s="36">
        <f>SUM(I5:I12)</f>
        <v>0</v>
      </c>
      <c r="K14" s="58"/>
    </row>
    <row r="15" spans="1:11" x14ac:dyDescent="0.2">
      <c r="A15" s="11"/>
      <c r="C15" s="18"/>
      <c r="D15" s="18"/>
      <c r="E15" s="48"/>
      <c r="F15" s="21"/>
      <c r="G15" s="47"/>
      <c r="H15" s="23"/>
      <c r="I15" s="24"/>
    </row>
    <row r="16" spans="1:11" x14ac:dyDescent="0.2">
      <c r="A16" s="11"/>
      <c r="C16" s="18"/>
      <c r="D16" s="18"/>
      <c r="E16" s="48"/>
      <c r="F16" s="21"/>
      <c r="G16" s="47"/>
      <c r="H16" s="23"/>
      <c r="I16" s="24"/>
    </row>
    <row r="17" spans="1:11" s="11" customFormat="1" ht="31.65" customHeight="1" x14ac:dyDescent="0.3">
      <c r="C17" s="104" t="s">
        <v>149</v>
      </c>
      <c r="D17" s="104"/>
      <c r="E17" s="104"/>
      <c r="F17" s="104"/>
      <c r="G17" s="104"/>
      <c r="H17" s="104"/>
      <c r="I17" s="104"/>
      <c r="J17" s="40"/>
      <c r="K17" s="56"/>
    </row>
    <row r="18" spans="1:11" s="11" customFormat="1" ht="12.6" customHeight="1" x14ac:dyDescent="0.2">
      <c r="C18" s="12" t="s">
        <v>6</v>
      </c>
      <c r="D18" s="13" t="s">
        <v>7</v>
      </c>
      <c r="E18" s="44" t="s">
        <v>8</v>
      </c>
      <c r="F18" s="15" t="s">
        <v>9</v>
      </c>
      <c r="G18" s="13" t="s">
        <v>10</v>
      </c>
      <c r="H18" s="16" t="s">
        <v>11</v>
      </c>
      <c r="I18" s="17" t="s">
        <v>12</v>
      </c>
      <c r="K18" s="56"/>
    </row>
    <row r="19" spans="1:11" s="11" customFormat="1" ht="10.5" customHeight="1" x14ac:dyDescent="0.4">
      <c r="C19" s="52"/>
      <c r="D19" s="1" t="s">
        <v>51</v>
      </c>
      <c r="E19" s="73" t="s">
        <v>150</v>
      </c>
      <c r="F19" s="21"/>
      <c r="G19" s="47">
        <v>1</v>
      </c>
      <c r="H19" s="41" t="s">
        <v>31</v>
      </c>
      <c r="I19" s="24">
        <f t="shared" ref="I19:I21" si="3">F19*G19</f>
        <v>0</v>
      </c>
      <c r="J19" s="40"/>
      <c r="K19" s="56"/>
    </row>
    <row r="20" spans="1:11" s="11" customFormat="1" ht="10.5" customHeight="1" x14ac:dyDescent="0.4">
      <c r="C20" s="52"/>
      <c r="D20" s="26" t="s">
        <v>51</v>
      </c>
      <c r="E20" s="74" t="s">
        <v>140</v>
      </c>
      <c r="F20" s="21"/>
      <c r="G20" s="46">
        <v>24</v>
      </c>
      <c r="H20" s="8" t="s">
        <v>19</v>
      </c>
      <c r="I20" s="24">
        <f t="shared" si="3"/>
        <v>0</v>
      </c>
      <c r="J20" s="40"/>
      <c r="K20" s="56"/>
    </row>
    <row r="21" spans="1:11" s="11" customFormat="1" ht="10.5" customHeight="1" x14ac:dyDescent="0.4">
      <c r="C21" s="52"/>
      <c r="D21" s="26" t="s">
        <v>51</v>
      </c>
      <c r="E21" s="74" t="s">
        <v>139</v>
      </c>
      <c r="F21" s="21"/>
      <c r="G21" s="7">
        <v>20</v>
      </c>
      <c r="H21" s="8" t="s">
        <v>19</v>
      </c>
      <c r="I21" s="24">
        <f t="shared" si="3"/>
        <v>0</v>
      </c>
      <c r="J21" s="40"/>
      <c r="K21" s="56"/>
    </row>
    <row r="22" spans="1:11" s="11" customFormat="1" ht="10.5" customHeight="1" x14ac:dyDescent="0.2">
      <c r="C22" s="53"/>
      <c r="D22" s="1" t="s">
        <v>51</v>
      </c>
      <c r="E22" s="73" t="s">
        <v>141</v>
      </c>
      <c r="F22" s="21"/>
      <c r="G22" s="7">
        <v>1</v>
      </c>
      <c r="H22" s="41" t="s">
        <v>31</v>
      </c>
      <c r="I22" s="24">
        <f t="shared" ref="I22:I25" si="4">F22*G22</f>
        <v>0</v>
      </c>
      <c r="J22" s="40"/>
      <c r="K22" s="56"/>
    </row>
    <row r="23" spans="1:11" s="11" customFormat="1" ht="10.5" customHeight="1" x14ac:dyDescent="0.2">
      <c r="C23" s="53"/>
      <c r="D23" s="26" t="s">
        <v>52</v>
      </c>
      <c r="E23" s="74" t="s">
        <v>137</v>
      </c>
      <c r="F23" s="21"/>
      <c r="G23" s="7">
        <v>1</v>
      </c>
      <c r="H23" s="8" t="s">
        <v>31</v>
      </c>
      <c r="I23" s="24">
        <f t="shared" si="4"/>
        <v>0</v>
      </c>
      <c r="J23" s="40"/>
      <c r="K23" s="56"/>
    </row>
    <row r="24" spans="1:11" s="11" customFormat="1" ht="10.5" customHeight="1" x14ac:dyDescent="0.2">
      <c r="C24" s="39" t="s">
        <v>83</v>
      </c>
      <c r="D24" s="18" t="s">
        <v>87</v>
      </c>
      <c r="E24" s="48" t="s">
        <v>88</v>
      </c>
      <c r="F24" s="21"/>
      <c r="G24" s="47">
        <v>2</v>
      </c>
      <c r="H24" s="23" t="s">
        <v>31</v>
      </c>
      <c r="I24" s="24">
        <f t="shared" si="4"/>
        <v>0</v>
      </c>
      <c r="J24" s="40"/>
      <c r="K24" s="56"/>
    </row>
    <row r="25" spans="1:11" s="11" customFormat="1" ht="10.5" customHeight="1" x14ac:dyDescent="0.2">
      <c r="C25" s="18" t="s">
        <v>83</v>
      </c>
      <c r="D25" s="18" t="s">
        <v>90</v>
      </c>
      <c r="E25" s="48" t="s">
        <v>91</v>
      </c>
      <c r="F25" s="21"/>
      <c r="G25" s="47">
        <v>12</v>
      </c>
      <c r="H25" s="23" t="s">
        <v>19</v>
      </c>
      <c r="I25" s="24">
        <f t="shared" si="4"/>
        <v>0</v>
      </c>
      <c r="J25" s="40"/>
      <c r="K25" s="56"/>
    </row>
    <row r="26" spans="1:11" x14ac:dyDescent="0.2">
      <c r="A26" s="11"/>
      <c r="C26" s="1" t="s">
        <v>59</v>
      </c>
      <c r="D26" s="1" t="s">
        <v>92</v>
      </c>
      <c r="E26" s="43" t="s">
        <v>93</v>
      </c>
      <c r="F26" s="3"/>
      <c r="G26" s="7">
        <v>15</v>
      </c>
      <c r="H26" s="8" t="s">
        <v>19</v>
      </c>
      <c r="I26" s="24">
        <f t="shared" ref="I26:I33" si="5">F26*G26</f>
        <v>0</v>
      </c>
    </row>
    <row r="27" spans="1:11" ht="11.1" customHeight="1" x14ac:dyDescent="0.2">
      <c r="A27" s="11"/>
      <c r="C27" s="1" t="s">
        <v>63</v>
      </c>
      <c r="D27" s="26" t="s">
        <v>94</v>
      </c>
      <c r="E27" s="43" t="s">
        <v>95</v>
      </c>
      <c r="F27" s="3"/>
      <c r="G27" s="7">
        <v>1</v>
      </c>
      <c r="H27" s="8" t="s">
        <v>31</v>
      </c>
      <c r="I27" s="24">
        <f t="shared" si="5"/>
        <v>0</v>
      </c>
    </row>
    <row r="28" spans="1:11" ht="9.9" customHeight="1" x14ac:dyDescent="0.2">
      <c r="A28" s="11"/>
      <c r="C28" s="1" t="s">
        <v>63</v>
      </c>
      <c r="D28" s="26" t="s">
        <v>96</v>
      </c>
      <c r="E28" s="43" t="s">
        <v>97</v>
      </c>
      <c r="F28" s="3"/>
      <c r="G28" s="7">
        <v>1</v>
      </c>
      <c r="H28" s="8" t="s">
        <v>31</v>
      </c>
      <c r="I28" s="24">
        <f t="shared" si="5"/>
        <v>0</v>
      </c>
    </row>
    <row r="29" spans="1:11" x14ac:dyDescent="0.2">
      <c r="A29" s="11"/>
      <c r="C29" s="1" t="s">
        <v>63</v>
      </c>
      <c r="D29" s="26" t="s">
        <v>78</v>
      </c>
      <c r="E29" s="43" t="s">
        <v>144</v>
      </c>
      <c r="F29" s="3"/>
      <c r="G29" s="46">
        <v>24</v>
      </c>
      <c r="H29" s="8" t="s">
        <v>19</v>
      </c>
      <c r="I29" s="24">
        <f t="shared" si="5"/>
        <v>0</v>
      </c>
    </row>
    <row r="30" spans="1:11" x14ac:dyDescent="0.2">
      <c r="A30" s="11"/>
      <c r="C30" s="18" t="s">
        <v>83</v>
      </c>
      <c r="D30" s="18" t="s">
        <v>98</v>
      </c>
      <c r="E30" s="48" t="s">
        <v>138</v>
      </c>
      <c r="F30" s="21"/>
      <c r="G30" s="47">
        <v>8</v>
      </c>
      <c r="H30" s="23" t="s">
        <v>19</v>
      </c>
      <c r="I30" s="24">
        <f t="shared" si="5"/>
        <v>0</v>
      </c>
    </row>
    <row r="31" spans="1:11" x14ac:dyDescent="0.2">
      <c r="A31" s="11"/>
      <c r="C31" s="1" t="s">
        <v>13</v>
      </c>
      <c r="D31" s="1" t="s">
        <v>84</v>
      </c>
      <c r="E31" s="43" t="s">
        <v>85</v>
      </c>
      <c r="F31" s="3"/>
      <c r="G31" s="7">
        <v>4</v>
      </c>
      <c r="H31" s="23" t="s">
        <v>31</v>
      </c>
      <c r="I31" s="24">
        <f t="shared" si="5"/>
        <v>0</v>
      </c>
    </row>
    <row r="32" spans="1:11" x14ac:dyDescent="0.2">
      <c r="A32" s="11"/>
      <c r="C32" s="1" t="s">
        <v>13</v>
      </c>
      <c r="D32" s="1" t="s">
        <v>119</v>
      </c>
      <c r="E32" s="43" t="s">
        <v>147</v>
      </c>
      <c r="F32" s="3"/>
      <c r="G32" s="7">
        <v>1</v>
      </c>
      <c r="H32" s="23" t="s">
        <v>31</v>
      </c>
      <c r="I32" s="24">
        <f t="shared" si="5"/>
        <v>0</v>
      </c>
    </row>
    <row r="33" spans="1:11" x14ac:dyDescent="0.2">
      <c r="A33" s="11"/>
      <c r="C33" s="1" t="s">
        <v>63</v>
      </c>
      <c r="D33" s="26" t="s">
        <v>89</v>
      </c>
      <c r="E33" s="43" t="s">
        <v>152</v>
      </c>
      <c r="F33" s="3"/>
      <c r="G33" s="7">
        <v>1</v>
      </c>
      <c r="H33" s="8" t="s">
        <v>31</v>
      </c>
      <c r="I33" s="24">
        <f t="shared" si="5"/>
        <v>0</v>
      </c>
    </row>
    <row r="34" spans="1:11" ht="10.5" customHeight="1" x14ac:dyDescent="0.2">
      <c r="A34" s="11"/>
      <c r="C34" s="1"/>
      <c r="D34" s="1" t="s">
        <v>145</v>
      </c>
      <c r="E34" s="43" t="s">
        <v>151</v>
      </c>
      <c r="F34" s="3"/>
      <c r="G34" s="7">
        <v>1</v>
      </c>
      <c r="H34" s="8" t="s">
        <v>31</v>
      </c>
      <c r="I34" s="24">
        <f t="shared" ref="I34" si="6">F34*G34</f>
        <v>0</v>
      </c>
    </row>
    <row r="35" spans="1:11" x14ac:dyDescent="0.2">
      <c r="A35" s="11"/>
      <c r="C35" s="1"/>
      <c r="D35" s="1" t="s">
        <v>145</v>
      </c>
      <c r="E35" s="43" t="s">
        <v>146</v>
      </c>
      <c r="F35" s="3"/>
      <c r="G35" s="7">
        <v>1</v>
      </c>
      <c r="H35" s="8" t="s">
        <v>31</v>
      </c>
      <c r="I35" s="24">
        <f t="shared" ref="I35" si="7">F35*G35</f>
        <v>0</v>
      </c>
    </row>
    <row r="36" spans="1:11" s="30" customFormat="1" ht="22.65" customHeight="1" x14ac:dyDescent="0.3">
      <c r="A36" s="42"/>
      <c r="B36" s="42"/>
      <c r="C36" s="31" t="s">
        <v>170</v>
      </c>
      <c r="D36" s="35"/>
      <c r="E36" s="49"/>
      <c r="F36" s="35"/>
      <c r="G36" s="35"/>
      <c r="H36" s="35"/>
      <c r="I36" s="36">
        <f>SUM(I19:I35)</f>
        <v>0</v>
      </c>
      <c r="K36" s="58"/>
    </row>
    <row r="37" spans="1:11" x14ac:dyDescent="0.2">
      <c r="A37" s="11"/>
      <c r="C37" s="1"/>
      <c r="D37" s="1"/>
      <c r="F37" s="3"/>
      <c r="I37" s="24"/>
    </row>
    <row r="38" spans="1:11" ht="21" customHeight="1" x14ac:dyDescent="0.2">
      <c r="A38" s="11"/>
      <c r="C38" s="31" t="s">
        <v>1</v>
      </c>
      <c r="D38" s="35"/>
      <c r="E38" s="49"/>
      <c r="F38" s="35"/>
      <c r="G38" s="35"/>
      <c r="H38" s="35"/>
      <c r="I38" s="36">
        <f>I14+I36</f>
        <v>0</v>
      </c>
    </row>
    <row r="39" spans="1:11" x14ac:dyDescent="0.2">
      <c r="A39" s="11"/>
      <c r="C39" s="1"/>
      <c r="D39" s="1"/>
      <c r="F39" s="3"/>
      <c r="I39" s="24"/>
    </row>
    <row r="40" spans="1:11" x14ac:dyDescent="0.2">
      <c r="A40" s="11"/>
      <c r="C40" s="1"/>
      <c r="D40" s="26"/>
      <c r="F40" s="3"/>
      <c r="I40" s="24"/>
    </row>
    <row r="41" spans="1:11" x14ac:dyDescent="0.2">
      <c r="A41" s="11"/>
      <c r="C41" s="1"/>
      <c r="D41" s="26"/>
      <c r="F41" s="3"/>
      <c r="I41" s="24"/>
    </row>
  </sheetData>
  <sheetProtection selectLockedCells="1" selectUnlockedCells="1"/>
  <mergeCells count="3">
    <mergeCell ref="C17:I17"/>
    <mergeCell ref="C1:I1"/>
    <mergeCell ref="C3:I3"/>
  </mergeCells>
  <pageMargins left="0.19652777777777777" right="0.19652777777777777" top="0.39374999999999999" bottom="0.39374999999999999" header="0.51180555555555551" footer="0.51180555555555551"/>
  <pageSetup paperSize="9" scale="85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8"/>
  <sheetViews>
    <sheetView topLeftCell="A10" zoomScale="158" zoomScaleNormal="158" workbookViewId="0">
      <selection activeCell="F21" sqref="F21"/>
    </sheetView>
  </sheetViews>
  <sheetFormatPr defaultColWidth="11.5546875" defaultRowHeight="10.199999999999999" x14ac:dyDescent="0.2"/>
  <cols>
    <col min="1" max="1" width="1.109375" style="29" customWidth="1"/>
    <col min="2" max="2" width="3.33203125" style="29" customWidth="1"/>
    <col min="3" max="3" width="3.88671875" style="1" customWidth="1"/>
    <col min="4" max="4" width="8.6640625" style="38" customWidth="1"/>
    <col min="5" max="5" width="42.88671875" style="54" bestFit="1" customWidth="1"/>
    <col min="6" max="6" width="11.6640625" style="1" customWidth="1"/>
    <col min="7" max="7" width="8.109375" style="7" customWidth="1"/>
    <col min="8" max="8" width="8.33203125" style="8" customWidth="1"/>
    <col min="9" max="9" width="11.5546875" style="3"/>
    <col min="10" max="10" width="2.6640625" style="1" customWidth="1"/>
    <col min="11" max="11" width="11.5546875" style="61"/>
    <col min="12" max="16384" width="11.5546875" style="1"/>
  </cols>
  <sheetData>
    <row r="1" spans="1:14" ht="19.5" customHeight="1" x14ac:dyDescent="0.3">
      <c r="C1" s="102" t="s">
        <v>164</v>
      </c>
      <c r="D1" s="102"/>
      <c r="E1" s="102"/>
      <c r="F1" s="102"/>
      <c r="G1" s="102"/>
      <c r="H1" s="102"/>
      <c r="I1" s="102"/>
    </row>
    <row r="2" spans="1:14" s="11" customFormat="1" ht="16.350000000000001" customHeight="1" x14ac:dyDescent="0.3">
      <c r="C2" s="100"/>
      <c r="D2" s="100"/>
      <c r="E2" s="100"/>
      <c r="F2" s="100"/>
      <c r="G2" s="100"/>
      <c r="H2" s="100"/>
      <c r="I2" s="100"/>
      <c r="J2" s="40"/>
      <c r="K2" s="60"/>
    </row>
    <row r="3" spans="1:14" s="11" customFormat="1" ht="16.350000000000001" customHeight="1" x14ac:dyDescent="0.3">
      <c r="C3" s="106" t="s">
        <v>165</v>
      </c>
      <c r="D3" s="106"/>
      <c r="E3" s="106"/>
      <c r="F3" s="106"/>
      <c r="G3" s="106"/>
      <c r="H3" s="106"/>
      <c r="I3" s="106"/>
      <c r="J3" s="40"/>
      <c r="K3" s="60" t="s">
        <v>112</v>
      </c>
      <c r="L3" s="11" t="s">
        <v>111</v>
      </c>
      <c r="M3" s="11" t="s">
        <v>110</v>
      </c>
      <c r="N3" s="11" t="s">
        <v>113</v>
      </c>
    </row>
    <row r="4" spans="1:14" s="11" customFormat="1" ht="12.6" customHeight="1" x14ac:dyDescent="0.2">
      <c r="C4" s="12" t="s">
        <v>6</v>
      </c>
      <c r="D4" s="13" t="s">
        <v>7</v>
      </c>
      <c r="E4" s="44" t="s">
        <v>8</v>
      </c>
      <c r="F4" s="15" t="s">
        <v>9</v>
      </c>
      <c r="G4" s="13" t="s">
        <v>10</v>
      </c>
      <c r="H4" s="16" t="s">
        <v>11</v>
      </c>
      <c r="I4" s="17" t="s">
        <v>12</v>
      </c>
      <c r="K4" s="56"/>
    </row>
    <row r="5" spans="1:14" x14ac:dyDescent="0.2">
      <c r="D5" s="1" t="s">
        <v>51</v>
      </c>
      <c r="E5" s="54" t="s">
        <v>172</v>
      </c>
      <c r="F5" s="3"/>
      <c r="G5" s="7">
        <v>24</v>
      </c>
      <c r="H5" s="8" t="s">
        <v>31</v>
      </c>
      <c r="I5" s="24">
        <f t="shared" ref="I5:I15" si="0">F5*G5</f>
        <v>0</v>
      </c>
      <c r="K5" s="62"/>
      <c r="L5" s="8"/>
      <c r="M5" s="11">
        <v>12</v>
      </c>
      <c r="N5" s="11">
        <v>12</v>
      </c>
    </row>
    <row r="6" spans="1:14" x14ac:dyDescent="0.2">
      <c r="D6" s="1" t="s">
        <v>51</v>
      </c>
      <c r="E6" s="96" t="s">
        <v>197</v>
      </c>
      <c r="F6" s="3"/>
      <c r="G6" s="7">
        <v>24</v>
      </c>
      <c r="H6" s="8" t="s">
        <v>31</v>
      </c>
      <c r="I6" s="24">
        <f t="shared" si="0"/>
        <v>0</v>
      </c>
      <c r="K6" s="62"/>
      <c r="L6" s="8"/>
      <c r="M6" s="11"/>
      <c r="N6" s="11"/>
    </row>
    <row r="7" spans="1:14" x14ac:dyDescent="0.2">
      <c r="D7" s="1" t="s">
        <v>51</v>
      </c>
      <c r="E7" s="54" t="s">
        <v>118</v>
      </c>
      <c r="F7" s="3"/>
      <c r="G7" s="7">
        <v>3</v>
      </c>
      <c r="H7" s="8" t="s">
        <v>31</v>
      </c>
      <c r="I7" s="24">
        <f t="shared" si="0"/>
        <v>0</v>
      </c>
      <c r="K7" s="62"/>
      <c r="L7" s="8">
        <v>1</v>
      </c>
      <c r="M7" s="8">
        <v>1</v>
      </c>
      <c r="N7" s="8">
        <v>1</v>
      </c>
    </row>
    <row r="8" spans="1:14" ht="13.2" x14ac:dyDescent="0.25">
      <c r="C8"/>
      <c r="D8" s="1" t="s">
        <v>51</v>
      </c>
      <c r="E8" s="54" t="s">
        <v>100</v>
      </c>
      <c r="F8" s="3"/>
      <c r="G8" s="7">
        <v>40</v>
      </c>
      <c r="H8" s="8" t="s">
        <v>31</v>
      </c>
      <c r="I8" s="24">
        <f t="shared" si="0"/>
        <v>0</v>
      </c>
      <c r="K8" s="66">
        <v>4</v>
      </c>
      <c r="L8" s="8">
        <v>12</v>
      </c>
      <c r="M8" s="8">
        <v>12</v>
      </c>
      <c r="N8" s="8">
        <v>12</v>
      </c>
    </row>
    <row r="9" spans="1:14" ht="13.2" x14ac:dyDescent="0.25">
      <c r="C9"/>
      <c r="D9" s="1"/>
      <c r="F9" s="3"/>
      <c r="I9" s="24"/>
      <c r="K9" s="66"/>
      <c r="L9" s="8"/>
      <c r="M9" s="8"/>
      <c r="N9" s="8"/>
    </row>
    <row r="10" spans="1:14" x14ac:dyDescent="0.2">
      <c r="A10" s="11"/>
      <c r="B10" s="1"/>
      <c r="D10" s="1" t="s">
        <v>145</v>
      </c>
      <c r="E10" s="1" t="s">
        <v>154</v>
      </c>
      <c r="F10" s="3"/>
      <c r="G10" s="7">
        <v>40</v>
      </c>
      <c r="H10" s="8" t="s">
        <v>31</v>
      </c>
      <c r="I10" s="24">
        <f t="shared" ref="I10:I12" si="1">F10*G10</f>
        <v>0</v>
      </c>
      <c r="K10" s="66">
        <v>4</v>
      </c>
      <c r="L10" s="8">
        <v>12</v>
      </c>
      <c r="M10" s="8">
        <v>12</v>
      </c>
      <c r="N10" s="8">
        <v>12</v>
      </c>
    </row>
    <row r="11" spans="1:14" x14ac:dyDescent="0.2">
      <c r="A11" s="11"/>
      <c r="B11" s="1"/>
      <c r="D11" s="1" t="s">
        <v>145</v>
      </c>
      <c r="E11" s="1" t="s">
        <v>188</v>
      </c>
      <c r="F11" s="3"/>
      <c r="G11" s="7">
        <v>2</v>
      </c>
      <c r="H11" s="8" t="s">
        <v>31</v>
      </c>
      <c r="I11" s="24">
        <f t="shared" si="1"/>
        <v>0</v>
      </c>
      <c r="K11" s="66"/>
      <c r="L11" s="8"/>
      <c r="M11" s="8"/>
      <c r="N11" s="8"/>
    </row>
    <row r="12" spans="1:14" x14ac:dyDescent="0.2">
      <c r="C12" s="1" t="s">
        <v>63</v>
      </c>
      <c r="D12" s="26" t="s">
        <v>89</v>
      </c>
      <c r="E12" s="43" t="s">
        <v>155</v>
      </c>
      <c r="F12" s="3"/>
      <c r="G12" s="7">
        <v>3</v>
      </c>
      <c r="H12" s="8" t="s">
        <v>31</v>
      </c>
      <c r="I12" s="24">
        <f t="shared" si="1"/>
        <v>0</v>
      </c>
      <c r="K12" s="66"/>
      <c r="L12" s="8">
        <v>1</v>
      </c>
      <c r="M12" s="8">
        <v>1</v>
      </c>
      <c r="N12" s="8">
        <v>1</v>
      </c>
    </row>
    <row r="13" spans="1:14" x14ac:dyDescent="0.2">
      <c r="C13" s="1" t="s">
        <v>63</v>
      </c>
      <c r="D13" s="1" t="s">
        <v>101</v>
      </c>
      <c r="E13" s="54" t="s">
        <v>115</v>
      </c>
      <c r="F13" s="3"/>
      <c r="G13" s="7">
        <v>3</v>
      </c>
      <c r="H13" s="8" t="s">
        <v>31</v>
      </c>
      <c r="I13" s="24">
        <f t="shared" si="0"/>
        <v>0</v>
      </c>
      <c r="K13" s="62"/>
      <c r="L13" s="8">
        <v>1</v>
      </c>
      <c r="M13" s="8">
        <v>1</v>
      </c>
      <c r="N13" s="8">
        <v>1</v>
      </c>
    </row>
    <row r="14" spans="1:14" x14ac:dyDescent="0.2">
      <c r="D14" s="1" t="s">
        <v>145</v>
      </c>
      <c r="E14" s="54" t="s">
        <v>156</v>
      </c>
      <c r="F14" s="3"/>
      <c r="G14" s="7">
        <v>1</v>
      </c>
      <c r="H14" s="8" t="s">
        <v>31</v>
      </c>
      <c r="I14" s="24">
        <f t="shared" ref="I14" si="2">F14*G14</f>
        <v>0</v>
      </c>
      <c r="K14" s="62"/>
      <c r="L14" s="8"/>
      <c r="M14" s="8"/>
      <c r="N14" s="8"/>
    </row>
    <row r="15" spans="1:14" x14ac:dyDescent="0.2">
      <c r="C15" s="1" t="s">
        <v>63</v>
      </c>
      <c r="D15" s="26" t="s">
        <v>102</v>
      </c>
      <c r="E15" s="1" t="s">
        <v>103</v>
      </c>
      <c r="F15" s="3"/>
      <c r="G15" s="7">
        <v>2</v>
      </c>
      <c r="H15" s="8" t="s">
        <v>31</v>
      </c>
      <c r="I15" s="24">
        <f t="shared" si="0"/>
        <v>0</v>
      </c>
      <c r="K15" s="62"/>
      <c r="L15" s="8"/>
      <c r="M15" s="8"/>
      <c r="N15" s="8"/>
    </row>
    <row r="16" spans="1:14" s="30" customFormat="1" ht="22.65" customHeight="1" x14ac:dyDescent="0.3">
      <c r="A16" s="42"/>
      <c r="B16" s="42"/>
      <c r="C16" s="31" t="s">
        <v>104</v>
      </c>
      <c r="D16" s="35"/>
      <c r="E16" s="35"/>
      <c r="F16" s="35"/>
      <c r="G16" s="35"/>
      <c r="H16" s="35"/>
      <c r="I16" s="36">
        <f>SUM(I5:I15)</f>
        <v>0</v>
      </c>
      <c r="K16" s="67"/>
      <c r="L16" s="64"/>
      <c r="M16" s="64"/>
      <c r="N16" s="64"/>
    </row>
    <row r="17" spans="1:14" x14ac:dyDescent="0.2">
      <c r="D17" s="26"/>
      <c r="F17" s="3"/>
      <c r="I17" s="24"/>
      <c r="K17" s="62"/>
      <c r="L17" s="8"/>
      <c r="M17" s="8"/>
      <c r="N17" s="8"/>
    </row>
    <row r="18" spans="1:14" x14ac:dyDescent="0.2">
      <c r="D18" s="26"/>
      <c r="F18" s="3"/>
      <c r="I18" s="24"/>
      <c r="K18" s="62"/>
      <c r="L18" s="8"/>
      <c r="M18" s="8"/>
      <c r="N18" s="8"/>
    </row>
    <row r="19" spans="1:14" s="11" customFormat="1" ht="15.6" x14ac:dyDescent="0.3">
      <c r="A19" s="29"/>
      <c r="C19" s="101" t="s">
        <v>166</v>
      </c>
      <c r="D19" s="101"/>
      <c r="E19" s="101"/>
      <c r="F19" s="101"/>
      <c r="G19" s="101"/>
      <c r="H19" s="101"/>
      <c r="I19" s="101"/>
      <c r="J19" s="40"/>
      <c r="K19" s="107" t="s">
        <v>124</v>
      </c>
      <c r="L19" s="107"/>
    </row>
    <row r="20" spans="1:14" s="11" customFormat="1" ht="12.6" customHeight="1" x14ac:dyDescent="0.2">
      <c r="C20" s="12" t="s">
        <v>6</v>
      </c>
      <c r="D20" s="13" t="s">
        <v>7</v>
      </c>
      <c r="E20" s="44" t="s">
        <v>8</v>
      </c>
      <c r="F20" s="15" t="s">
        <v>9</v>
      </c>
      <c r="G20" s="13" t="s">
        <v>10</v>
      </c>
      <c r="H20" s="16" t="s">
        <v>11</v>
      </c>
      <c r="I20" s="17" t="s">
        <v>12</v>
      </c>
      <c r="K20" s="62" t="s">
        <v>122</v>
      </c>
      <c r="L20" s="62" t="s">
        <v>123</v>
      </c>
      <c r="M20" s="8" t="s">
        <v>121</v>
      </c>
      <c r="N20" s="8" t="s">
        <v>114</v>
      </c>
    </row>
    <row r="21" spans="1:14" x14ac:dyDescent="0.2">
      <c r="D21" s="1" t="s">
        <v>86</v>
      </c>
      <c r="E21" s="54" t="s">
        <v>105</v>
      </c>
      <c r="F21" s="3"/>
      <c r="G21" s="7">
        <v>28</v>
      </c>
      <c r="H21" s="8" t="s">
        <v>31</v>
      </c>
      <c r="I21" s="24">
        <f>F21*G21</f>
        <v>0</v>
      </c>
      <c r="K21" s="65">
        <v>8</v>
      </c>
      <c r="L21" s="68">
        <v>4</v>
      </c>
      <c r="M21" s="68">
        <v>4</v>
      </c>
      <c r="N21" s="8">
        <v>12</v>
      </c>
    </row>
    <row r="22" spans="1:14" x14ac:dyDescent="0.2">
      <c r="D22" s="1"/>
      <c r="E22" s="1"/>
      <c r="G22" s="1"/>
      <c r="H22" s="1"/>
      <c r="I22" s="1"/>
      <c r="K22" s="62"/>
      <c r="L22" s="8"/>
      <c r="M22" s="8"/>
      <c r="N22" s="8"/>
    </row>
    <row r="23" spans="1:14" s="30" customFormat="1" ht="22.65" customHeight="1" x14ac:dyDescent="0.3">
      <c r="A23" s="42"/>
      <c r="B23" s="42"/>
      <c r="C23" s="31" t="s">
        <v>106</v>
      </c>
      <c r="D23" s="35"/>
      <c r="E23" s="35"/>
      <c r="F23" s="35"/>
      <c r="G23" s="35"/>
      <c r="H23" s="35"/>
      <c r="I23" s="36">
        <f>SUM(I21:I21)</f>
        <v>0</v>
      </c>
      <c r="K23" s="67"/>
      <c r="L23" s="64"/>
      <c r="M23" s="64"/>
      <c r="N23" s="64"/>
    </row>
    <row r="24" spans="1:14" s="42" customFormat="1" ht="10.5" customHeight="1" x14ac:dyDescent="0.3">
      <c r="C24" s="82"/>
      <c r="D24" s="83"/>
      <c r="E24" s="83"/>
      <c r="F24" s="83"/>
      <c r="G24" s="83"/>
      <c r="H24" s="83"/>
      <c r="I24" s="84"/>
      <c r="K24" s="85"/>
      <c r="L24" s="86"/>
      <c r="M24" s="86"/>
      <c r="N24" s="86"/>
    </row>
    <row r="25" spans="1:14" x14ac:dyDescent="0.2">
      <c r="M25" s="8"/>
      <c r="N25" s="8"/>
    </row>
    <row r="26" spans="1:14" ht="24" customHeight="1" x14ac:dyDescent="0.2">
      <c r="C26" s="31" t="s">
        <v>176</v>
      </c>
      <c r="D26" s="35"/>
      <c r="E26" s="35"/>
      <c r="F26" s="35"/>
      <c r="G26" s="35"/>
      <c r="H26" s="35"/>
      <c r="I26" s="36">
        <f>I16+I23</f>
        <v>0</v>
      </c>
    </row>
    <row r="28" spans="1:14" x14ac:dyDescent="0.2">
      <c r="D28" s="26"/>
      <c r="E28" s="43"/>
      <c r="F28" s="3"/>
      <c r="I28" s="24"/>
    </row>
  </sheetData>
  <sheetProtection selectLockedCells="1" selectUnlockedCells="1"/>
  <mergeCells count="5">
    <mergeCell ref="C2:I2"/>
    <mergeCell ref="C3:I3"/>
    <mergeCell ref="C19:I19"/>
    <mergeCell ref="K19:L19"/>
    <mergeCell ref="C1:I1"/>
  </mergeCells>
  <pageMargins left="0.19652777777777777" right="0.19652777777777777" top="0.39374999999999999" bottom="0.39374999999999999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6"/>
  <sheetViews>
    <sheetView topLeftCell="A10" zoomScale="112" zoomScaleNormal="112" workbookViewId="0">
      <selection activeCell="E24" sqref="E24"/>
    </sheetView>
  </sheetViews>
  <sheetFormatPr defaultColWidth="11.5546875" defaultRowHeight="10.199999999999999" x14ac:dyDescent="0.2"/>
  <cols>
    <col min="1" max="1" width="1.109375" style="29" customWidth="1"/>
    <col min="2" max="2" width="1.6640625" style="29" customWidth="1"/>
    <col min="3" max="3" width="4.44140625" style="1" customWidth="1"/>
    <col min="4" max="4" width="3.88671875" style="38" customWidth="1"/>
    <col min="5" max="5" width="48" style="54" customWidth="1"/>
    <col min="6" max="6" width="11.109375" style="1" customWidth="1"/>
    <col min="7" max="7" width="6.109375" style="7" customWidth="1"/>
    <col min="8" max="8" width="7.88671875" style="8" customWidth="1"/>
    <col min="9" max="9" width="11.5546875" style="3"/>
    <col min="10" max="10" width="2.6640625" style="1" customWidth="1"/>
    <col min="11" max="11" width="11.5546875" style="54"/>
    <col min="12" max="16384" width="11.5546875" style="1"/>
  </cols>
  <sheetData>
    <row r="1" spans="1:11" ht="19.5" customHeight="1" x14ac:dyDescent="0.3">
      <c r="C1" s="100" t="s">
        <v>107</v>
      </c>
      <c r="D1" s="100"/>
      <c r="E1" s="100"/>
      <c r="F1" s="100"/>
      <c r="G1" s="100"/>
      <c r="H1" s="100"/>
      <c r="I1" s="100"/>
    </row>
    <row r="2" spans="1:11" s="11" customFormat="1" ht="10.5" customHeight="1" x14ac:dyDescent="0.3">
      <c r="C2" s="103"/>
      <c r="D2" s="103"/>
      <c r="E2" s="103"/>
      <c r="F2" s="103"/>
      <c r="G2" s="103"/>
      <c r="H2" s="103"/>
      <c r="I2" s="103"/>
      <c r="J2" s="40"/>
      <c r="K2" s="55"/>
    </row>
    <row r="3" spans="1:11" s="11" customFormat="1" ht="30" customHeight="1" x14ac:dyDescent="0.3">
      <c r="C3" s="101" t="s">
        <v>107</v>
      </c>
      <c r="D3" s="101"/>
      <c r="E3" s="101"/>
      <c r="F3" s="101"/>
      <c r="G3" s="101"/>
      <c r="H3" s="101"/>
      <c r="I3" s="101"/>
      <c r="J3" s="40"/>
      <c r="K3" s="55"/>
    </row>
    <row r="4" spans="1:11" s="11" customFormat="1" ht="12.6" customHeight="1" x14ac:dyDescent="0.2">
      <c r="C4" s="12" t="s">
        <v>6</v>
      </c>
      <c r="D4" s="13" t="s">
        <v>7</v>
      </c>
      <c r="E4" s="44" t="s">
        <v>8</v>
      </c>
      <c r="F4" s="15" t="s">
        <v>9</v>
      </c>
      <c r="G4" s="13" t="s">
        <v>10</v>
      </c>
      <c r="H4" s="16" t="s">
        <v>11</v>
      </c>
      <c r="I4" s="17" t="s">
        <v>12</v>
      </c>
    </row>
    <row r="5" spans="1:11" x14ac:dyDescent="0.2">
      <c r="D5" s="1" t="s">
        <v>86</v>
      </c>
      <c r="E5" s="54" t="s">
        <v>108</v>
      </c>
      <c r="F5" s="3"/>
      <c r="G5" s="7">
        <v>1</v>
      </c>
      <c r="H5" s="8" t="s">
        <v>99</v>
      </c>
      <c r="I5" s="24">
        <f>F5*G5</f>
        <v>0</v>
      </c>
    </row>
    <row r="6" spans="1:11" ht="13.2" x14ac:dyDescent="0.25">
      <c r="C6"/>
      <c r="D6" s="1" t="s">
        <v>86</v>
      </c>
      <c r="E6" s="54" t="s">
        <v>196</v>
      </c>
      <c r="F6" s="3"/>
      <c r="G6" s="7">
        <v>1</v>
      </c>
      <c r="H6" s="8" t="s">
        <v>99</v>
      </c>
      <c r="I6" s="24">
        <f>F6*G6</f>
        <v>0</v>
      </c>
    </row>
    <row r="7" spans="1:11" ht="13.2" x14ac:dyDescent="0.25">
      <c r="C7"/>
      <c r="D7" s="1"/>
      <c r="F7" s="3"/>
      <c r="I7" s="24"/>
    </row>
    <row r="8" spans="1:11" ht="23.25" customHeight="1" x14ac:dyDescent="0.25">
      <c r="C8" s="99" t="s">
        <v>205</v>
      </c>
      <c r="D8" s="1" t="s">
        <v>145</v>
      </c>
      <c r="E8" s="98" t="s">
        <v>204</v>
      </c>
      <c r="F8" s="3"/>
      <c r="G8" s="7">
        <v>1</v>
      </c>
      <c r="H8" s="8" t="s">
        <v>99</v>
      </c>
      <c r="I8" s="24">
        <f t="shared" ref="I8:I9" si="0">F8*G8</f>
        <v>0</v>
      </c>
    </row>
    <row r="9" spans="1:11" ht="12" x14ac:dyDescent="0.25">
      <c r="C9" s="99" t="s">
        <v>205</v>
      </c>
      <c r="D9" s="1" t="s">
        <v>145</v>
      </c>
      <c r="E9" s="54" t="s">
        <v>206</v>
      </c>
      <c r="F9" s="3"/>
      <c r="G9" s="7">
        <v>1</v>
      </c>
      <c r="H9" s="8" t="s">
        <v>99</v>
      </c>
      <c r="I9" s="24">
        <f t="shared" si="0"/>
        <v>0</v>
      </c>
    </row>
    <row r="10" spans="1:11" ht="12" x14ac:dyDescent="0.25">
      <c r="C10" s="99" t="s">
        <v>205</v>
      </c>
      <c r="D10" s="1" t="s">
        <v>145</v>
      </c>
      <c r="E10" s="54" t="s">
        <v>173</v>
      </c>
      <c r="F10" s="3"/>
      <c r="G10" s="7">
        <v>1</v>
      </c>
      <c r="H10" s="8" t="s">
        <v>99</v>
      </c>
      <c r="I10" s="24">
        <f t="shared" ref="I10:I14" si="1">F10*G10</f>
        <v>0</v>
      </c>
    </row>
    <row r="11" spans="1:11" ht="12" x14ac:dyDescent="0.25">
      <c r="C11" s="99" t="s">
        <v>205</v>
      </c>
      <c r="D11" s="1" t="s">
        <v>145</v>
      </c>
      <c r="E11" s="54" t="s">
        <v>175</v>
      </c>
      <c r="F11" s="3"/>
      <c r="G11" s="7">
        <v>1</v>
      </c>
      <c r="H11" s="8" t="s">
        <v>99</v>
      </c>
      <c r="I11" s="24">
        <f t="shared" si="1"/>
        <v>0</v>
      </c>
    </row>
    <row r="12" spans="1:11" ht="12" x14ac:dyDescent="0.25">
      <c r="C12" s="99" t="s">
        <v>205</v>
      </c>
      <c r="D12" s="1" t="s">
        <v>145</v>
      </c>
      <c r="E12" s="54" t="s">
        <v>174</v>
      </c>
      <c r="F12" s="3"/>
      <c r="G12" s="7">
        <v>1</v>
      </c>
      <c r="H12" s="8" t="s">
        <v>99</v>
      </c>
      <c r="I12" s="24">
        <f t="shared" si="1"/>
        <v>0</v>
      </c>
    </row>
    <row r="13" spans="1:11" ht="12" x14ac:dyDescent="0.25">
      <c r="C13" s="99"/>
      <c r="D13" s="1" t="s">
        <v>145</v>
      </c>
      <c r="E13" s="54" t="s">
        <v>207</v>
      </c>
      <c r="F13" s="3"/>
      <c r="G13" s="7">
        <v>1</v>
      </c>
      <c r="H13" s="8" t="s">
        <v>99</v>
      </c>
      <c r="I13" s="24">
        <f t="shared" ref="I13" si="2">F13*G13</f>
        <v>0</v>
      </c>
    </row>
    <row r="14" spans="1:11" ht="13.2" x14ac:dyDescent="0.25">
      <c r="A14" s="1"/>
      <c r="B14" s="1"/>
      <c r="C14"/>
      <c r="D14" s="1" t="s">
        <v>145</v>
      </c>
      <c r="E14" s="54" t="s">
        <v>198</v>
      </c>
      <c r="F14" s="3"/>
      <c r="G14" s="7">
        <v>1</v>
      </c>
      <c r="H14" s="8" t="s">
        <v>99</v>
      </c>
      <c r="I14" s="24">
        <f t="shared" si="1"/>
        <v>0</v>
      </c>
    </row>
    <row r="15" spans="1:11" s="30" customFormat="1" ht="22.65" customHeight="1" x14ac:dyDescent="0.3">
      <c r="A15" s="42"/>
      <c r="B15" s="42"/>
      <c r="C15" s="31" t="s">
        <v>109</v>
      </c>
      <c r="D15" s="35"/>
      <c r="E15" s="35"/>
      <c r="F15" s="35"/>
      <c r="G15" s="35"/>
      <c r="H15" s="35"/>
      <c r="I15" s="36">
        <f>SUM(I5:I14)</f>
        <v>0</v>
      </c>
    </row>
    <row r="16" spans="1:11" x14ac:dyDescent="0.2">
      <c r="D16" s="26"/>
      <c r="F16" s="3"/>
      <c r="I16" s="24"/>
    </row>
  </sheetData>
  <sheetProtection selectLockedCells="1" selectUnlockedCells="1"/>
  <mergeCells count="3">
    <mergeCell ref="C2:I2"/>
    <mergeCell ref="C3:I3"/>
    <mergeCell ref="C1:I1"/>
  </mergeCells>
  <pageMargins left="0.19652777777777777" right="0.19652777777777777" top="0.39374999999999999" bottom="0.39374999999999999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zemní a výkopové práce</vt:lpstr>
      <vt:lpstr>montáže-optika</vt:lpstr>
      <vt:lpstr>montáž vnitřních tras</vt:lpstr>
      <vt:lpstr>optická vlákna</vt:lpstr>
      <vt:lpstr>Ostatní náklady stavby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Klíma</dc:creator>
  <cp:lastModifiedBy>Vránová Kateřina</cp:lastModifiedBy>
  <cp:lastPrinted>2018-08-01T08:31:33Z</cp:lastPrinted>
  <dcterms:created xsi:type="dcterms:W3CDTF">2014-05-07T07:18:18Z</dcterms:created>
  <dcterms:modified xsi:type="dcterms:W3CDTF">2019-08-15T05:16:38Z</dcterms:modified>
</cp:coreProperties>
</file>