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255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list'!$F$4</definedName>
    <definedName name="MJ">'Krycí list'!$G$4</definedName>
    <definedName name="Mont">Rekapitulace!$H$14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Položky!$A$1:$G$37</definedName>
    <definedName name="_xlnm.Print_Area" localSheetId="1">Rekapitulace!$A$1:$I$22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D15" i="1"/>
  <c r="D14"/>
  <c r="BE36" i="3"/>
  <c r="BC36"/>
  <c r="BB36"/>
  <c r="BA36"/>
  <c r="G36"/>
  <c r="BD36" s="1"/>
  <c r="BE35"/>
  <c r="BC35"/>
  <c r="BC37" s="1"/>
  <c r="G13" i="2" s="1"/>
  <c r="BB35" i="3"/>
  <c r="BA35"/>
  <c r="G35"/>
  <c r="BD35" s="1"/>
  <c r="B13" i="2"/>
  <c r="A13"/>
  <c r="G37" i="3"/>
  <c r="C37"/>
  <c r="BE32"/>
  <c r="BD32"/>
  <c r="BC32"/>
  <c r="BA32"/>
  <c r="G32"/>
  <c r="BB32" s="1"/>
  <c r="BB33" s="1"/>
  <c r="F12" i="2" s="1"/>
  <c r="B12"/>
  <c r="A12"/>
  <c r="BE33" i="3"/>
  <c r="I12" i="2" s="1"/>
  <c r="BD33" i="3"/>
  <c r="H12" i="2" s="1"/>
  <c r="BC33" i="3"/>
  <c r="G12" i="2" s="1"/>
  <c r="BA33" i="3"/>
  <c r="E12" i="2" s="1"/>
  <c r="G33" i="3"/>
  <c r="C33"/>
  <c r="BE29"/>
  <c r="BD29"/>
  <c r="BC29"/>
  <c r="BA29"/>
  <c r="G29"/>
  <c r="BB29" s="1"/>
  <c r="BE28"/>
  <c r="BD28"/>
  <c r="BC28"/>
  <c r="BA28"/>
  <c r="G28"/>
  <c r="BE27"/>
  <c r="BD27"/>
  <c r="BC27"/>
  <c r="BC30" s="1"/>
  <c r="G11" i="2" s="1"/>
  <c r="BA27" i="3"/>
  <c r="G27"/>
  <c r="BB27" s="1"/>
  <c r="B11" i="2"/>
  <c r="A11"/>
  <c r="C30" i="3"/>
  <c r="BE24"/>
  <c r="BD24"/>
  <c r="BC24"/>
  <c r="BA24"/>
  <c r="G24"/>
  <c r="BB24" s="1"/>
  <c r="BE23"/>
  <c r="BD23"/>
  <c r="BC23"/>
  <c r="BA23"/>
  <c r="G23"/>
  <c r="BB23" s="1"/>
  <c r="BE22"/>
  <c r="BD22"/>
  <c r="BC22"/>
  <c r="BB22"/>
  <c r="BA22"/>
  <c r="G22"/>
  <c r="BE21"/>
  <c r="BD21"/>
  <c r="BC21"/>
  <c r="BA21"/>
  <c r="G21"/>
  <c r="BB21" s="1"/>
  <c r="BE20"/>
  <c r="BD20"/>
  <c r="BC20"/>
  <c r="BA20"/>
  <c r="G20"/>
  <c r="BB20" s="1"/>
  <c r="BE19"/>
  <c r="BE25" s="1"/>
  <c r="I10" i="2" s="1"/>
  <c r="BD19" i="3"/>
  <c r="BC19"/>
  <c r="BA19"/>
  <c r="G19"/>
  <c r="BB19" s="1"/>
  <c r="B10" i="2"/>
  <c r="A10"/>
  <c r="C25" i="3"/>
  <c r="BE16"/>
  <c r="BD16"/>
  <c r="BC16"/>
  <c r="BA16"/>
  <c r="G16"/>
  <c r="BB16" s="1"/>
  <c r="BE15"/>
  <c r="BD15"/>
  <c r="BC15"/>
  <c r="BC17" s="1"/>
  <c r="G9" i="2" s="1"/>
  <c r="BA15" i="3"/>
  <c r="G15"/>
  <c r="BB15" s="1"/>
  <c r="BE14"/>
  <c r="BD14"/>
  <c r="BC14"/>
  <c r="BA14"/>
  <c r="G14"/>
  <c r="B9" i="2"/>
  <c r="A9"/>
  <c r="BE17" i="3"/>
  <c r="I9" i="2" s="1"/>
  <c r="C17" i="3"/>
  <c r="BE11"/>
  <c r="BD11"/>
  <c r="BD12" s="1"/>
  <c r="H8" i="2" s="1"/>
  <c r="BC11" i="3"/>
  <c r="BC12" s="1"/>
  <c r="G8" i="2" s="1"/>
  <c r="BB11" i="3"/>
  <c r="BB12" s="1"/>
  <c r="F8" i="2" s="1"/>
  <c r="G11" i="3"/>
  <c r="BA11" s="1"/>
  <c r="BA12" s="1"/>
  <c r="E8" i="2" s="1"/>
  <c r="B8"/>
  <c r="A8"/>
  <c r="BE12" i="3"/>
  <c r="I8" i="2" s="1"/>
  <c r="C12" i="3"/>
  <c r="BE8"/>
  <c r="BD8"/>
  <c r="BD9" s="1"/>
  <c r="H7" i="2" s="1"/>
  <c r="BC8" i="3"/>
  <c r="BC9" s="1"/>
  <c r="G7" i="2" s="1"/>
  <c r="BB8" i="3"/>
  <c r="BB9" s="1"/>
  <c r="F7" i="2" s="1"/>
  <c r="G8" i="3"/>
  <c r="BA8" s="1"/>
  <c r="BA9" s="1"/>
  <c r="E7" i="2" s="1"/>
  <c r="B7"/>
  <c r="A7"/>
  <c r="BE9" i="3"/>
  <c r="I7" i="2" s="1"/>
  <c r="C9" i="3"/>
  <c r="C4"/>
  <c r="F3"/>
  <c r="C3"/>
  <c r="C2" i="2"/>
  <c r="C1"/>
  <c r="F31" i="1"/>
  <c r="G8"/>
  <c r="BB37" i="3" l="1"/>
  <c r="F13" i="2" s="1"/>
  <c r="BD17" i="3"/>
  <c r="H9" i="2" s="1"/>
  <c r="BD37" i="3"/>
  <c r="H13" i="2" s="1"/>
  <c r="BA37" i="3"/>
  <c r="E13" i="2" s="1"/>
  <c r="BE37" i="3"/>
  <c r="I13" i="2" s="1"/>
  <c r="G30" i="3"/>
  <c r="BE30"/>
  <c r="I11" i="2" s="1"/>
  <c r="BD30" i="3"/>
  <c r="H11" i="2" s="1"/>
  <c r="BA30" i="3"/>
  <c r="E11" i="2" s="1"/>
  <c r="BA25" i="3"/>
  <c r="E10" i="2" s="1"/>
  <c r="BD25" i="3"/>
  <c r="H10" i="2" s="1"/>
  <c r="BC25" i="3"/>
  <c r="G10" i="2" s="1"/>
  <c r="G14" s="1"/>
  <c r="C14" i="1" s="1"/>
  <c r="G17" i="3"/>
  <c r="BA17"/>
  <c r="E9" i="2" s="1"/>
  <c r="BB14" i="3"/>
  <c r="BB17" s="1"/>
  <c r="F9" i="2" s="1"/>
  <c r="F34" i="1"/>
  <c r="BB25" i="3"/>
  <c r="F10" i="2" s="1"/>
  <c r="G9" i="3"/>
  <c r="G12"/>
  <c r="G25"/>
  <c r="BB28"/>
  <c r="BB30" s="1"/>
  <c r="F11" i="2" s="1"/>
  <c r="H14" l="1"/>
  <c r="C15" i="1" s="1"/>
  <c r="I14" i="2"/>
  <c r="C20" i="1" s="1"/>
  <c r="E14" i="2"/>
  <c r="C16" i="1" s="1"/>
  <c r="F14" i="2"/>
  <c r="G20" l="1"/>
  <c r="I20" s="1"/>
  <c r="G15" i="1" s="1"/>
  <c r="G19" i="2"/>
  <c r="I19" s="1"/>
  <c r="C17" i="1"/>
  <c r="C18" s="1"/>
  <c r="C21" s="1"/>
  <c r="H21" i="2" l="1"/>
  <c r="G22" i="1" s="1"/>
  <c r="C22" s="1"/>
  <c r="G14"/>
  <c r="G21" l="1"/>
</calcChain>
</file>

<file path=xl/sharedStrings.xml><?xml version="1.0" encoding="utf-8"?>
<sst xmlns="http://schemas.openxmlformats.org/spreadsheetml/2006/main" count="176" uniqueCount="127">
  <si>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</si>
  <si>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</si>
  <si>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</si>
  <si>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</si>
  <si>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</si>
  <si>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</si>
  <si>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</si>
  <si>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</si>
  <si>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</si>
  <si>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</si>
  <si>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</si>
  <si>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</si>
  <si>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</si>
  <si>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</si>
  <si>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</si>
  <si>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</si>
  <si>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</si>
  <si>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</si>
  <si>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</si>
  <si>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</si>
  <si>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</si>
  <si>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</si>
  <si>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</si>
  <si>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</si>
  <si>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</si>
  <si>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</si>
  <si>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</si>
  <si>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</si>
  <si>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</si>
  <si>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</si>
  <si>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</si>
  <si>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</si>
  <si>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</si>
  <si>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</si>
  <si>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</si>
  <si>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</si>
  <si>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</si>
  <si>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</si>
  <si>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</si>
  <si>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</si>
  <si>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</si>
  <si>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</si>
  <si>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</si>
  <si>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</si>
  <si>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</si>
  <si>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</si>
  <si>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</si>
  <si>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</si>
  <si>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</si>
  <si>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</si>
  <si>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</si>
  <si>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</si>
  <si>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</si>
  <si>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</si>
  <si>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</si>
  <si>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</si>
  <si>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</si>
  <si>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</si>
  <si>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</si>
  <si>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</si>
  <si>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</si>
  <si>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</si>
  <si>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</si>
  <si>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</si>
  <si>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</si>
  <si>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</si>
  <si>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</si>
  <si>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</si>
  <si>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</si>
  <si>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Rekonstrukce střešního pláště</t>
  </si>
  <si>
    <t>Palachova 4881, Chomutov - pavilon 3</t>
  </si>
  <si>
    <t>90</t>
  </si>
  <si>
    <t>Přípočty</t>
  </si>
  <si>
    <t>21</t>
  </si>
  <si>
    <t xml:space="preserve">Odvoz a uložení nebezpečného odpadu na skládku </t>
  </si>
  <si>
    <t>t</t>
  </si>
  <si>
    <t>99</t>
  </si>
  <si>
    <t>Staveništní přesun hmot</t>
  </si>
  <si>
    <t>22</t>
  </si>
  <si>
    <t xml:space="preserve">Přesun materiálu a odpadu v. do 9 m </t>
  </si>
  <si>
    <t>712</t>
  </si>
  <si>
    <t>Živičné krytiny</t>
  </si>
  <si>
    <t>4</t>
  </si>
  <si>
    <t xml:space="preserve">Demontáž, vysekání stávající krytiny 3 vrstvy </t>
  </si>
  <si>
    <t>m2</t>
  </si>
  <si>
    <t>5</t>
  </si>
  <si>
    <t>Izolace plochých střech, přitavením Podkladní pás Parabit V 60 S35, Penetral ALP</t>
  </si>
  <si>
    <t>30</t>
  </si>
  <si>
    <t>Izolace plochých střech, přitavením Roofspecial PV S5 - 25</t>
  </si>
  <si>
    <t>764</t>
  </si>
  <si>
    <t>Konstrukce klempířské</t>
  </si>
  <si>
    <t>6</t>
  </si>
  <si>
    <t xml:space="preserve">Demontáž klemp. prvků </t>
  </si>
  <si>
    <t>m</t>
  </si>
  <si>
    <t>31</t>
  </si>
  <si>
    <t xml:space="preserve">Oplechování atiky rš 700mm TiZn </t>
  </si>
  <si>
    <t xml:space="preserve">Krycí plech odvětrávací šachty 1,86m2 TiZn </t>
  </si>
  <si>
    <t>kpl</t>
  </si>
  <si>
    <t>7</t>
  </si>
  <si>
    <t>Stříška na odvětrání kanalizace 120, TiZn (PVC) + komínek</t>
  </si>
  <si>
    <t>18</t>
  </si>
  <si>
    <t>PVC střešní vpustě, demontáž + montáž (+ ochranný koš)</t>
  </si>
  <si>
    <t>2</t>
  </si>
  <si>
    <t>Ventilační turbína Lomanco BIB 14 demontáž, dodání a montáž</t>
  </si>
  <si>
    <t>766</t>
  </si>
  <si>
    <t>Konstrukce truhlářské</t>
  </si>
  <si>
    <t>3</t>
  </si>
  <si>
    <t xml:space="preserve">Demontáž stáv. bednění střech </t>
  </si>
  <si>
    <t>9</t>
  </si>
  <si>
    <t>8</t>
  </si>
  <si>
    <t>783</t>
  </si>
  <si>
    <t>Nátěry</t>
  </si>
  <si>
    <t>20</t>
  </si>
  <si>
    <t>Nátěr kov. prvků, oc. kcí syntetický žebřík, ant. stožáry</t>
  </si>
  <si>
    <t>M21</t>
  </si>
  <si>
    <t>Elektromontáže</t>
  </si>
  <si>
    <t>23</t>
  </si>
  <si>
    <t xml:space="preserve">Demontáž hromosvodové soustavy </t>
  </si>
  <si>
    <t>24</t>
  </si>
  <si>
    <t xml:space="preserve">Zřízení hromosvodové soustavy vč. revize </t>
  </si>
  <si>
    <t>Individuální mimostaveništní doprava</t>
  </si>
  <si>
    <t>Zařízení staveniště</t>
  </si>
  <si>
    <t>Magistrát města Chomutova</t>
  </si>
  <si>
    <t>Oprava poškozených trámů a dřevěného roštu lokální oprava - odhad 25%</t>
  </si>
  <si>
    <t xml:space="preserve">CENOVÁ NABÍDKA NA REKONSTRUKCI STŘEŠNÍHO PLÁŠTĚ PAVILONU 3.
</t>
  </si>
  <si>
    <t>VŘ</t>
  </si>
  <si>
    <t>Montáž bednění střech z desek OSB 4PD tl. 30mm (2x 15mm) na vazbu, se zámkem do lep.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</si>
</sst>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E12" sqref="E1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69</v>
      </c>
      <c r="D6" s="10"/>
      <c r="E6" s="10"/>
      <c r="F6" s="18"/>
      <c r="G6" s="12"/>
    </row>
    <row r="7" spans="1:57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76" t="s">
        <v>122</v>
      </c>
      <c r="D8" s="177"/>
      <c r="E8" s="16" t="s">
        <v>11</v>
      </c>
      <c r="F8" s="15"/>
      <c r="G8" s="23">
        <f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78" t="s">
        <v>125</v>
      </c>
      <c r="F11" s="179"/>
      <c r="G11" s="18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Rekapitulace!A19</f>
        <v>Individuální mimostaveništní doprava</v>
      </c>
      <c r="E14" s="44"/>
      <c r="F14" s="45"/>
      <c r="G14" s="42">
        <f>Rekapitulace!I19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Rekapitulace!A20</f>
        <v>Zařízení staveniště</v>
      </c>
      <c r="E15" s="46"/>
      <c r="F15" s="47"/>
      <c r="G15" s="42">
        <f>Rekapitulace!I20</f>
        <v>0</v>
      </c>
    </row>
    <row r="16" spans="1:57" ht="15.95" customHeight="1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60"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181" t="s">
        <v>124</v>
      </c>
      <c r="C37" s="181"/>
      <c r="D37" s="181"/>
      <c r="E37" s="181"/>
      <c r="F37" s="181"/>
      <c r="G37" s="181"/>
      <c r="H37" t="s">
        <v>4</v>
      </c>
    </row>
    <row r="38" spans="1:8" ht="12.75" customHeight="1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>
      <c r="B46" s="175"/>
      <c r="C46" s="175"/>
      <c r="D46" s="175"/>
      <c r="E46" s="175"/>
      <c r="F46" s="175"/>
      <c r="G46" s="175"/>
    </row>
    <row r="47" spans="1:8">
      <c r="B47" s="175"/>
      <c r="C47" s="175"/>
      <c r="D47" s="175"/>
      <c r="E47" s="175"/>
      <c r="F47" s="175"/>
      <c r="G47" s="175"/>
    </row>
    <row r="48" spans="1:8">
      <c r="B48" s="175"/>
      <c r="C48" s="175"/>
      <c r="D48" s="175"/>
      <c r="E48" s="175"/>
      <c r="F48" s="175"/>
      <c r="G48" s="175"/>
    </row>
    <row r="49" spans="2:7">
      <c r="B49" s="175"/>
      <c r="C49" s="175"/>
      <c r="D49" s="175"/>
      <c r="E49" s="175"/>
      <c r="F49" s="175"/>
      <c r="G49" s="175"/>
    </row>
    <row r="50" spans="2:7">
      <c r="B50" s="175"/>
      <c r="C50" s="175"/>
      <c r="D50" s="175"/>
      <c r="E50" s="175"/>
      <c r="F50" s="175"/>
      <c r="G50" s="175"/>
    </row>
    <row r="51" spans="2:7">
      <c r="B51" s="175"/>
      <c r="C51" s="175"/>
      <c r="D51" s="175"/>
      <c r="E51" s="175"/>
      <c r="F51" s="175"/>
      <c r="G51" s="175"/>
    </row>
    <row r="52" spans="2:7">
      <c r="B52" s="175"/>
      <c r="C52" s="175"/>
      <c r="D52" s="175"/>
      <c r="E52" s="175"/>
      <c r="F52" s="175"/>
      <c r="G52" s="175"/>
    </row>
    <row r="53" spans="2:7">
      <c r="B53" s="175"/>
      <c r="C53" s="175"/>
      <c r="D53" s="175"/>
      <c r="E53" s="175"/>
      <c r="F53" s="175"/>
      <c r="G53" s="175"/>
    </row>
    <row r="54" spans="2:7">
      <c r="B54" s="175"/>
      <c r="C54" s="175"/>
      <c r="D54" s="175"/>
      <c r="E54" s="175"/>
      <c r="F54" s="175"/>
      <c r="G54" s="175"/>
    </row>
    <row r="55" spans="2:7">
      <c r="B55" s="175"/>
      <c r="C55" s="175"/>
      <c r="D55" s="175"/>
      <c r="E55" s="175"/>
      <c r="F55" s="175"/>
      <c r="G55" s="1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2"/>
  <sheetViews>
    <sheetView workbookViewId="0">
      <selection activeCell="G24" sqref="G2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82" t="s">
        <v>5</v>
      </c>
      <c r="B1" s="183"/>
      <c r="C1" s="69" t="str">
        <f>CONCATENATE(cislostavby," ",nazevstavby)</f>
        <v xml:space="preserve"> Rekonstrukce střešního pláště</v>
      </c>
      <c r="D1" s="70"/>
      <c r="E1" s="71"/>
      <c r="F1" s="70"/>
      <c r="G1" s="72"/>
      <c r="H1" s="73"/>
      <c r="I1" s="74"/>
    </row>
    <row r="2" spans="1:57" ht="13.5" thickBot="1">
      <c r="A2" s="184" t="s">
        <v>1</v>
      </c>
      <c r="B2" s="185"/>
      <c r="C2" s="75" t="str">
        <f>CONCATENATE(cisloobjektu," ",nazevobjektu)</f>
        <v xml:space="preserve"> Palachova 4881, Chomutov - pavilon 3</v>
      </c>
      <c r="D2" s="76"/>
      <c r="E2" s="77"/>
      <c r="F2" s="76"/>
      <c r="G2" s="186"/>
      <c r="H2" s="186"/>
      <c r="I2" s="187"/>
    </row>
    <row r="3" spans="1:57" ht="13.5" thickTop="1">
      <c r="F3" s="11"/>
    </row>
    <row r="4" spans="1:57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/>
    <row r="6" spans="1:57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>
      <c r="A7" s="171" t="str">
        <f>Položky!B7</f>
        <v>90</v>
      </c>
      <c r="B7" s="86" t="str">
        <f>Položky!C7</f>
        <v>Přípočty</v>
      </c>
      <c r="C7" s="87"/>
      <c r="D7" s="88"/>
      <c r="E7" s="172">
        <f>Položky!BA9</f>
        <v>0</v>
      </c>
      <c r="F7" s="173">
        <f>Položky!BB9</f>
        <v>0</v>
      </c>
      <c r="G7" s="173">
        <f>Položky!BC9</f>
        <v>0</v>
      </c>
      <c r="H7" s="173">
        <f>Položky!BD9</f>
        <v>0</v>
      </c>
      <c r="I7" s="174">
        <f>Položky!BE9</f>
        <v>0</v>
      </c>
    </row>
    <row r="8" spans="1:57" s="11" customFormat="1">
      <c r="A8" s="171" t="str">
        <f>Položky!B10</f>
        <v>99</v>
      </c>
      <c r="B8" s="86" t="str">
        <f>Položky!C10</f>
        <v>Staveništní přesun hmot</v>
      </c>
      <c r="C8" s="87"/>
      <c r="D8" s="88"/>
      <c r="E8" s="172">
        <f>Položky!BA12</f>
        <v>0</v>
      </c>
      <c r="F8" s="173">
        <f>Položky!BB12</f>
        <v>0</v>
      </c>
      <c r="G8" s="173">
        <f>Položky!BC12</f>
        <v>0</v>
      </c>
      <c r="H8" s="173">
        <f>Položky!BD12</f>
        <v>0</v>
      </c>
      <c r="I8" s="174">
        <f>Položky!BE12</f>
        <v>0</v>
      </c>
    </row>
    <row r="9" spans="1:57" s="11" customFormat="1">
      <c r="A9" s="171" t="str">
        <f>Položky!B13</f>
        <v>712</v>
      </c>
      <c r="B9" s="86" t="str">
        <f>Položky!C13</f>
        <v>Živičné krytiny</v>
      </c>
      <c r="C9" s="87"/>
      <c r="D9" s="88"/>
      <c r="E9" s="172">
        <f>Položky!BA17</f>
        <v>0</v>
      </c>
      <c r="F9" s="173">
        <f>Položky!BB17</f>
        <v>0</v>
      </c>
      <c r="G9" s="173">
        <f>Položky!BC17</f>
        <v>0</v>
      </c>
      <c r="H9" s="173">
        <f>Položky!BD17</f>
        <v>0</v>
      </c>
      <c r="I9" s="174">
        <f>Položky!BE17</f>
        <v>0</v>
      </c>
    </row>
    <row r="10" spans="1:57" s="11" customFormat="1">
      <c r="A10" s="171" t="str">
        <f>Položky!B18</f>
        <v>764</v>
      </c>
      <c r="B10" s="86" t="str">
        <f>Položky!C18</f>
        <v>Konstrukce klempířské</v>
      </c>
      <c r="C10" s="87"/>
      <c r="D10" s="88"/>
      <c r="E10" s="172">
        <f>Položky!BA25</f>
        <v>0</v>
      </c>
      <c r="F10" s="173">
        <f>Položky!BB25</f>
        <v>0</v>
      </c>
      <c r="G10" s="173">
        <f>Položky!BC25</f>
        <v>0</v>
      </c>
      <c r="H10" s="173">
        <f>Položky!BD25</f>
        <v>0</v>
      </c>
      <c r="I10" s="174">
        <f>Položky!BE25</f>
        <v>0</v>
      </c>
    </row>
    <row r="11" spans="1:57" s="11" customFormat="1">
      <c r="A11" s="171" t="str">
        <f>Položky!B26</f>
        <v>766</v>
      </c>
      <c r="B11" s="86" t="str">
        <f>Položky!C26</f>
        <v>Konstrukce truhlářské</v>
      </c>
      <c r="C11" s="87"/>
      <c r="D11" s="88"/>
      <c r="E11" s="172">
        <f>Položky!BA30</f>
        <v>0</v>
      </c>
      <c r="F11" s="173">
        <f>Položky!BB30</f>
        <v>0</v>
      </c>
      <c r="G11" s="173">
        <f>Položky!BC30</f>
        <v>0</v>
      </c>
      <c r="H11" s="173">
        <f>Položky!BD30</f>
        <v>0</v>
      </c>
      <c r="I11" s="174">
        <f>Položky!BE30</f>
        <v>0</v>
      </c>
    </row>
    <row r="12" spans="1:57" s="11" customFormat="1">
      <c r="A12" s="171" t="str">
        <f>Položky!B31</f>
        <v>783</v>
      </c>
      <c r="B12" s="86" t="str">
        <f>Položky!C31</f>
        <v>Nátěry</v>
      </c>
      <c r="C12" s="87"/>
      <c r="D12" s="88"/>
      <c r="E12" s="172">
        <f>Položky!BA33</f>
        <v>0</v>
      </c>
      <c r="F12" s="173">
        <f>Položky!BB33</f>
        <v>0</v>
      </c>
      <c r="G12" s="173">
        <f>Položky!BC33</f>
        <v>0</v>
      </c>
      <c r="H12" s="173">
        <f>Položky!BD33</f>
        <v>0</v>
      </c>
      <c r="I12" s="174">
        <f>Položky!BE33</f>
        <v>0</v>
      </c>
    </row>
    <row r="13" spans="1:57" s="11" customFormat="1" ht="13.5" thickBot="1">
      <c r="A13" s="171" t="str">
        <f>Položky!B34</f>
        <v>M21</v>
      </c>
      <c r="B13" s="86" t="str">
        <f>Položky!C34</f>
        <v>Elektromontáže</v>
      </c>
      <c r="C13" s="87"/>
      <c r="D13" s="88"/>
      <c r="E13" s="172">
        <f>Položky!BA37</f>
        <v>0</v>
      </c>
      <c r="F13" s="173">
        <f>Položky!BB37</f>
        <v>0</v>
      </c>
      <c r="G13" s="173">
        <f>Položky!BC37</f>
        <v>0</v>
      </c>
      <c r="H13" s="173">
        <f>Položky!BD37</f>
        <v>0</v>
      </c>
      <c r="I13" s="174">
        <f>Položky!BE37</f>
        <v>0</v>
      </c>
    </row>
    <row r="14" spans="1:57" s="94" customFormat="1" ht="13.5" thickBot="1">
      <c r="A14" s="89"/>
      <c r="B14" s="81" t="s">
        <v>50</v>
      </c>
      <c r="C14" s="81"/>
      <c r="D14" s="90"/>
      <c r="E14" s="91">
        <f>SUM(E7:E13)</f>
        <v>0</v>
      </c>
      <c r="F14" s="92">
        <f>SUM(F7:F13)</f>
        <v>0</v>
      </c>
      <c r="G14" s="92">
        <f>SUM(G7:G13)</f>
        <v>0</v>
      </c>
      <c r="H14" s="92">
        <f>SUM(H7:H13)</f>
        <v>0</v>
      </c>
      <c r="I14" s="93">
        <f>SUM(I7:I13)</f>
        <v>0</v>
      </c>
    </row>
    <row r="15" spans="1:57">
      <c r="A15" s="87"/>
      <c r="B15" s="87"/>
      <c r="C15" s="87"/>
      <c r="D15" s="87"/>
      <c r="E15" s="87"/>
      <c r="F15" s="87"/>
      <c r="G15" s="87"/>
      <c r="H15" s="87"/>
      <c r="I15" s="87"/>
    </row>
    <row r="16" spans="1:57" ht="19.5" customHeight="1">
      <c r="A16" s="95" t="s">
        <v>51</v>
      </c>
      <c r="B16" s="95"/>
      <c r="C16" s="95"/>
      <c r="D16" s="95"/>
      <c r="E16" s="95"/>
      <c r="F16" s="95"/>
      <c r="G16" s="96"/>
      <c r="H16" s="95"/>
      <c r="I16" s="95"/>
      <c r="BA16" s="30"/>
      <c r="BB16" s="30"/>
      <c r="BC16" s="30"/>
      <c r="BD16" s="30"/>
      <c r="BE16" s="30"/>
    </row>
    <row r="17" spans="1:53" ht="13.5" thickBot="1">
      <c r="A17" s="97"/>
      <c r="B17" s="97"/>
      <c r="C17" s="97"/>
      <c r="D17" s="97"/>
      <c r="E17" s="97"/>
      <c r="F17" s="97"/>
      <c r="G17" s="97"/>
      <c r="H17" s="97"/>
      <c r="I17" s="97"/>
    </row>
    <row r="18" spans="1:53">
      <c r="A18" s="98" t="s">
        <v>52</v>
      </c>
      <c r="B18" s="99"/>
      <c r="C18" s="99"/>
      <c r="D18" s="100"/>
      <c r="E18" s="101" t="s">
        <v>53</v>
      </c>
      <c r="F18" s="102" t="s">
        <v>54</v>
      </c>
      <c r="G18" s="103" t="s">
        <v>55</v>
      </c>
      <c r="H18" s="104"/>
      <c r="I18" s="105" t="s">
        <v>53</v>
      </c>
    </row>
    <row r="19" spans="1:53">
      <c r="A19" s="106" t="s">
        <v>120</v>
      </c>
      <c r="B19" s="107"/>
      <c r="C19" s="107"/>
      <c r="D19" s="108"/>
      <c r="E19" s="109">
        <v>0</v>
      </c>
      <c r="F19" s="110">
        <v>0</v>
      </c>
      <c r="G19" s="111">
        <f>CHOOSE(BA19+1,HSV+PSV,HSV+PSV+Mont,HSV+PSV+Dodavka+Mont,HSV,PSV,Mont,Dodavka,Mont+Dodavka,0)</f>
        <v>0</v>
      </c>
      <c r="H19" s="112"/>
      <c r="I19" s="113">
        <f>E19+F19*G19/100</f>
        <v>0</v>
      </c>
      <c r="BA19">
        <v>0</v>
      </c>
    </row>
    <row r="20" spans="1:53">
      <c r="A20" s="106" t="s">
        <v>121</v>
      </c>
      <c r="B20" s="107"/>
      <c r="C20" s="107"/>
      <c r="D20" s="108"/>
      <c r="E20" s="109">
        <v>0</v>
      </c>
      <c r="F20" s="110">
        <v>0</v>
      </c>
      <c r="G20" s="111">
        <f>CHOOSE(BA20+1,HSV+PSV,HSV+PSV+Mont,HSV+PSV+Dodavka+Mont,HSV,PSV,Mont,Dodavka,Mont+Dodavka,0)</f>
        <v>0</v>
      </c>
      <c r="H20" s="112"/>
      <c r="I20" s="113">
        <f>E20+F20*G20/100</f>
        <v>0</v>
      </c>
      <c r="BA20">
        <v>0</v>
      </c>
    </row>
    <row r="21" spans="1:53" ht="13.5" thickBot="1">
      <c r="A21" s="114"/>
      <c r="B21" s="115" t="s">
        <v>56</v>
      </c>
      <c r="C21" s="116"/>
      <c r="D21" s="117"/>
      <c r="E21" s="118"/>
      <c r="F21" s="119"/>
      <c r="G21" s="119"/>
      <c r="H21" s="188">
        <f>SUM(I19:I20)</f>
        <v>0</v>
      </c>
      <c r="I21" s="189"/>
    </row>
    <row r="22" spans="1:53">
      <c r="A22" s="97"/>
      <c r="B22" s="97"/>
      <c r="C22" s="97"/>
      <c r="D22" s="97"/>
      <c r="E22" s="97"/>
      <c r="F22" s="97"/>
      <c r="G22" s="97"/>
      <c r="H22" s="97"/>
      <c r="I22" s="97"/>
    </row>
    <row r="23" spans="1:53">
      <c r="B23" s="94"/>
      <c r="F23" s="120"/>
      <c r="G23" s="121"/>
      <c r="H23" s="121"/>
      <c r="I23" s="122"/>
    </row>
    <row r="24" spans="1:53">
      <c r="F24" s="120"/>
      <c r="G24" s="121"/>
      <c r="H24" s="121"/>
      <c r="I24" s="122"/>
    </row>
    <row r="25" spans="1:53">
      <c r="F25" s="120"/>
      <c r="G25" s="121"/>
      <c r="H25" s="121"/>
      <c r="I25" s="122"/>
    </row>
    <row r="26" spans="1:53">
      <c r="F26" s="120"/>
      <c r="G26" s="121"/>
      <c r="H26" s="121"/>
      <c r="I26" s="122"/>
    </row>
    <row r="27" spans="1:53">
      <c r="F27" s="120"/>
      <c r="G27" s="121"/>
      <c r="H27" s="121"/>
      <c r="I27" s="122"/>
    </row>
    <row r="28" spans="1:53">
      <c r="F28" s="120"/>
      <c r="G28" s="121"/>
      <c r="H28" s="121"/>
      <c r="I28" s="122"/>
    </row>
    <row r="29" spans="1:53">
      <c r="F29" s="120"/>
      <c r="G29" s="121"/>
      <c r="H29" s="121"/>
      <c r="I29" s="122"/>
    </row>
    <row r="30" spans="1:53">
      <c r="F30" s="120"/>
      <c r="G30" s="121"/>
      <c r="H30" s="121"/>
      <c r="I30" s="122"/>
    </row>
    <row r="31" spans="1:53">
      <c r="F31" s="120"/>
      <c r="G31" s="121"/>
      <c r="H31" s="121"/>
      <c r="I31" s="122"/>
    </row>
    <row r="32" spans="1:53">
      <c r="F32" s="120"/>
      <c r="G32" s="121"/>
      <c r="H32" s="121"/>
      <c r="I32" s="122"/>
    </row>
    <row r="33" spans="6:9">
      <c r="F33" s="120"/>
      <c r="G33" s="121"/>
      <c r="H33" s="121"/>
      <c r="I33" s="122"/>
    </row>
    <row r="34" spans="6:9">
      <c r="F34" s="120"/>
      <c r="G34" s="121"/>
      <c r="H34" s="121"/>
      <c r="I34" s="122"/>
    </row>
    <row r="35" spans="6:9">
      <c r="F35" s="120"/>
      <c r="G35" s="121"/>
      <c r="H35" s="121"/>
      <c r="I35" s="122"/>
    </row>
    <row r="36" spans="6:9">
      <c r="F36" s="120"/>
      <c r="G36" s="121"/>
      <c r="H36" s="121"/>
      <c r="I36" s="122"/>
    </row>
    <row r="37" spans="6:9">
      <c r="F37" s="120"/>
      <c r="G37" s="121"/>
      <c r="H37" s="121"/>
      <c r="I37" s="122"/>
    </row>
    <row r="38" spans="6:9">
      <c r="F38" s="120"/>
      <c r="G38" s="121"/>
      <c r="H38" s="121"/>
      <c r="I38" s="122"/>
    </row>
    <row r="39" spans="6:9">
      <c r="F39" s="120"/>
      <c r="G39" s="121"/>
      <c r="H39" s="121"/>
      <c r="I39" s="122"/>
    </row>
    <row r="40" spans="6:9">
      <c r="F40" s="120"/>
      <c r="G40" s="121"/>
      <c r="H40" s="121"/>
      <c r="I40" s="122"/>
    </row>
    <row r="41" spans="6:9">
      <c r="F41" s="120"/>
      <c r="G41" s="121"/>
      <c r="H41" s="121"/>
      <c r="I41" s="122"/>
    </row>
    <row r="42" spans="6:9">
      <c r="F42" s="120"/>
      <c r="G42" s="121"/>
      <c r="H42" s="121"/>
      <c r="I42" s="122"/>
    </row>
    <row r="43" spans="6:9">
      <c r="F43" s="120"/>
      <c r="G43" s="121"/>
      <c r="H43" s="121"/>
      <c r="I43" s="122"/>
    </row>
    <row r="44" spans="6:9">
      <c r="F44" s="120"/>
      <c r="G44" s="121"/>
      <c r="H44" s="121"/>
      <c r="I44" s="122"/>
    </row>
    <row r="45" spans="6:9">
      <c r="F45" s="120"/>
      <c r="G45" s="121"/>
      <c r="H45" s="121"/>
      <c r="I45" s="122"/>
    </row>
    <row r="46" spans="6:9">
      <c r="F46" s="120"/>
      <c r="G46" s="121"/>
      <c r="H46" s="121"/>
      <c r="I46" s="122"/>
    </row>
    <row r="47" spans="6:9">
      <c r="F47" s="120"/>
      <c r="G47" s="121"/>
      <c r="H47" s="121"/>
      <c r="I47" s="122"/>
    </row>
    <row r="48" spans="6:9">
      <c r="F48" s="120"/>
      <c r="G48" s="121"/>
      <c r="H48" s="121"/>
      <c r="I48" s="122"/>
    </row>
    <row r="49" spans="6:9">
      <c r="F49" s="120"/>
      <c r="G49" s="121"/>
      <c r="H49" s="121"/>
      <c r="I49" s="122"/>
    </row>
    <row r="50" spans="6:9">
      <c r="F50" s="120"/>
      <c r="G50" s="121"/>
      <c r="H50" s="121"/>
      <c r="I50" s="122"/>
    </row>
    <row r="51" spans="6:9">
      <c r="F51" s="120"/>
      <c r="G51" s="121"/>
      <c r="H51" s="121"/>
      <c r="I51" s="122"/>
    </row>
    <row r="52" spans="6:9">
      <c r="F52" s="120"/>
      <c r="G52" s="121"/>
      <c r="H52" s="121"/>
      <c r="I52" s="122"/>
    </row>
    <row r="53" spans="6:9">
      <c r="F53" s="120"/>
      <c r="G53" s="121"/>
      <c r="H53" s="121"/>
      <c r="I53" s="122"/>
    </row>
    <row r="54" spans="6:9">
      <c r="F54" s="120"/>
      <c r="G54" s="121"/>
      <c r="H54" s="121"/>
      <c r="I54" s="122"/>
    </row>
    <row r="55" spans="6:9">
      <c r="F55" s="120"/>
      <c r="G55" s="121"/>
      <c r="H55" s="121"/>
      <c r="I55" s="122"/>
    </row>
    <row r="56" spans="6:9">
      <c r="F56" s="120"/>
      <c r="G56" s="121"/>
      <c r="H56" s="121"/>
      <c r="I56" s="122"/>
    </row>
    <row r="57" spans="6:9">
      <c r="F57" s="120"/>
      <c r="G57" s="121"/>
      <c r="H57" s="121"/>
      <c r="I57" s="122"/>
    </row>
    <row r="58" spans="6:9">
      <c r="F58" s="120"/>
      <c r="G58" s="121"/>
      <c r="H58" s="121"/>
      <c r="I58" s="122"/>
    </row>
    <row r="59" spans="6:9">
      <c r="F59" s="120"/>
      <c r="G59" s="121"/>
      <c r="H59" s="121"/>
      <c r="I59" s="122"/>
    </row>
    <row r="60" spans="6:9">
      <c r="F60" s="120"/>
      <c r="G60" s="121"/>
      <c r="H60" s="121"/>
      <c r="I60" s="122"/>
    </row>
    <row r="61" spans="6:9">
      <c r="F61" s="120"/>
      <c r="G61" s="121"/>
      <c r="H61" s="121"/>
      <c r="I61" s="122"/>
    </row>
    <row r="62" spans="6:9">
      <c r="F62" s="120"/>
      <c r="G62" s="121"/>
      <c r="H62" s="121"/>
      <c r="I62" s="122"/>
    </row>
    <row r="63" spans="6:9">
      <c r="F63" s="120"/>
      <c r="G63" s="121"/>
      <c r="H63" s="121"/>
      <c r="I63" s="122"/>
    </row>
    <row r="64" spans="6:9">
      <c r="F64" s="120"/>
      <c r="G64" s="121"/>
      <c r="H64" s="121"/>
      <c r="I64" s="122"/>
    </row>
    <row r="65" spans="6:9">
      <c r="F65" s="120"/>
      <c r="G65" s="121"/>
      <c r="H65" s="121"/>
      <c r="I65" s="122"/>
    </row>
    <row r="66" spans="6:9">
      <c r="F66" s="120"/>
      <c r="G66" s="121"/>
      <c r="H66" s="121"/>
      <c r="I66" s="122"/>
    </row>
    <row r="67" spans="6:9">
      <c r="F67" s="120"/>
      <c r="G67" s="121"/>
      <c r="H67" s="121"/>
      <c r="I67" s="122"/>
    </row>
    <row r="68" spans="6:9">
      <c r="F68" s="120"/>
      <c r="G68" s="121"/>
      <c r="H68" s="121"/>
      <c r="I68" s="122"/>
    </row>
    <row r="69" spans="6:9">
      <c r="F69" s="120"/>
      <c r="G69" s="121"/>
      <c r="H69" s="121"/>
      <c r="I69" s="122"/>
    </row>
    <row r="70" spans="6:9">
      <c r="F70" s="120"/>
      <c r="G70" s="121"/>
      <c r="H70" s="121"/>
      <c r="I70" s="122"/>
    </row>
    <row r="71" spans="6:9">
      <c r="F71" s="120"/>
      <c r="G71" s="121"/>
      <c r="H71" s="121"/>
      <c r="I71" s="122"/>
    </row>
    <row r="72" spans="6:9">
      <c r="F72" s="120"/>
      <c r="G72" s="121"/>
      <c r="H72" s="121"/>
      <c r="I72" s="122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10"/>
  <sheetViews>
    <sheetView showGridLines="0" showZeros="0" tabSelected="1" zoomScaleNormal="100" workbookViewId="0">
      <selection activeCell="C29" sqref="C29"/>
    </sheetView>
  </sheetViews>
  <sheetFormatPr defaultRowHeight="12.75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>
      <c r="A2" s="124"/>
      <c r="B2" s="125"/>
      <c r="C2" s="126"/>
      <c r="D2" s="126"/>
      <c r="E2" s="127"/>
      <c r="F2" s="126"/>
      <c r="G2" s="126"/>
    </row>
    <row r="3" spans="1:104" ht="13.5" thickTop="1">
      <c r="A3" s="191" t="s">
        <v>5</v>
      </c>
      <c r="B3" s="192"/>
      <c r="C3" s="128" t="str">
        <f>CONCATENATE(cislostavby," ",nazevstavby)</f>
        <v xml:space="preserve"> Rekonstrukce střešního pláště</v>
      </c>
      <c r="D3" s="129"/>
      <c r="E3" s="130"/>
      <c r="F3" s="131">
        <f>Rekapitulace!H1</f>
        <v>0</v>
      </c>
      <c r="G3" s="132"/>
    </row>
    <row r="4" spans="1:104" ht="13.5" thickBot="1">
      <c r="A4" s="193" t="s">
        <v>1</v>
      </c>
      <c r="B4" s="194"/>
      <c r="C4" s="133" t="str">
        <f>CONCATENATE(cisloobjektu," ",nazevobjektu)</f>
        <v xml:space="preserve"> Palachova 4881, Chomutov - pavilon 3</v>
      </c>
      <c r="D4" s="134"/>
      <c r="E4" s="195"/>
      <c r="F4" s="195"/>
      <c r="G4" s="196"/>
    </row>
    <row r="5" spans="1:104" ht="13.5" thickTop="1">
      <c r="A5" s="135"/>
      <c r="B5" s="136"/>
      <c r="C5" s="136"/>
      <c r="D5" s="124"/>
      <c r="E5" s="137"/>
      <c r="F5" s="124"/>
      <c r="G5" s="138"/>
    </row>
    <row r="6" spans="1:104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>
      <c r="A7" s="143" t="s">
        <v>65</v>
      </c>
      <c r="B7" s="144" t="s">
        <v>71</v>
      </c>
      <c r="C7" s="145" t="s">
        <v>72</v>
      </c>
      <c r="D7" s="146"/>
      <c r="E7" s="147"/>
      <c r="F7" s="147"/>
      <c r="G7" s="148"/>
      <c r="H7" s="149"/>
      <c r="I7" s="149"/>
      <c r="O7" s="150">
        <v>1</v>
      </c>
    </row>
    <row r="8" spans="1:104">
      <c r="A8" s="151">
        <v>1</v>
      </c>
      <c r="B8" s="152" t="s">
        <v>73</v>
      </c>
      <c r="C8" s="153" t="s">
        <v>74</v>
      </c>
      <c r="D8" s="154" t="s">
        <v>75</v>
      </c>
      <c r="E8" s="155">
        <v>9.2100000000000009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</v>
      </c>
    </row>
    <row r="9" spans="1:104">
      <c r="A9" s="157"/>
      <c r="B9" s="158" t="s">
        <v>68</v>
      </c>
      <c r="C9" s="159" t="str">
        <f>CONCATENATE(B7," ",C7)</f>
        <v>90 Přípočty</v>
      </c>
      <c r="D9" s="157"/>
      <c r="E9" s="160"/>
      <c r="F9" s="160"/>
      <c r="G9" s="161">
        <f>SUM(G7:G8)</f>
        <v>0</v>
      </c>
      <c r="O9" s="150">
        <v>4</v>
      </c>
      <c r="BA9" s="162">
        <f>SUM(BA7:BA8)</f>
        <v>0</v>
      </c>
      <c r="BB9" s="162">
        <f>SUM(BB7:BB8)</f>
        <v>0</v>
      </c>
      <c r="BC9" s="162">
        <f>SUM(BC7:BC8)</f>
        <v>0</v>
      </c>
      <c r="BD9" s="162">
        <f>SUM(BD7:BD8)</f>
        <v>0</v>
      </c>
      <c r="BE9" s="162">
        <f>SUM(BE7:BE8)</f>
        <v>0</v>
      </c>
    </row>
    <row r="10" spans="1:104">
      <c r="A10" s="143" t="s">
        <v>65</v>
      </c>
      <c r="B10" s="144" t="s">
        <v>76</v>
      </c>
      <c r="C10" s="145" t="s">
        <v>77</v>
      </c>
      <c r="D10" s="146"/>
      <c r="E10" s="147"/>
      <c r="F10" s="147"/>
      <c r="G10" s="148"/>
      <c r="H10" s="149"/>
      <c r="I10" s="149"/>
      <c r="O10" s="150">
        <v>1</v>
      </c>
    </row>
    <row r="11" spans="1:104">
      <c r="A11" s="151">
        <v>2</v>
      </c>
      <c r="B11" s="152" t="s">
        <v>78</v>
      </c>
      <c r="C11" s="153" t="s">
        <v>79</v>
      </c>
      <c r="D11" s="154" t="s">
        <v>75</v>
      </c>
      <c r="E11" s="155">
        <v>15.72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2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0</v>
      </c>
    </row>
    <row r="12" spans="1:104">
      <c r="A12" s="157"/>
      <c r="B12" s="158" t="s">
        <v>68</v>
      </c>
      <c r="C12" s="159" t="str">
        <f>CONCATENATE(B10," ",C10)</f>
        <v>99 Staveništní přesun hmot</v>
      </c>
      <c r="D12" s="157"/>
      <c r="E12" s="160"/>
      <c r="F12" s="160"/>
      <c r="G12" s="161">
        <f>SUM(G10:G11)</f>
        <v>0</v>
      </c>
      <c r="O12" s="150">
        <v>4</v>
      </c>
      <c r="BA12" s="162">
        <f>SUM(BA10:BA11)</f>
        <v>0</v>
      </c>
      <c r="BB12" s="162">
        <f>SUM(BB10:BB11)</f>
        <v>0</v>
      </c>
      <c r="BC12" s="162">
        <f>SUM(BC10:BC11)</f>
        <v>0</v>
      </c>
      <c r="BD12" s="162">
        <f>SUM(BD10:BD11)</f>
        <v>0</v>
      </c>
      <c r="BE12" s="162">
        <f>SUM(BE10:BE11)</f>
        <v>0</v>
      </c>
    </row>
    <row r="13" spans="1:104">
      <c r="A13" s="143" t="s">
        <v>65</v>
      </c>
      <c r="B13" s="144" t="s">
        <v>80</v>
      </c>
      <c r="C13" s="145" t="s">
        <v>81</v>
      </c>
      <c r="D13" s="146"/>
      <c r="E13" s="147"/>
      <c r="F13" s="147"/>
      <c r="G13" s="148"/>
      <c r="H13" s="149"/>
      <c r="I13" s="149"/>
      <c r="O13" s="150">
        <v>1</v>
      </c>
    </row>
    <row r="14" spans="1:104">
      <c r="A14" s="151">
        <v>3</v>
      </c>
      <c r="B14" s="152" t="s">
        <v>82</v>
      </c>
      <c r="C14" s="153" t="s">
        <v>83</v>
      </c>
      <c r="D14" s="154" t="s">
        <v>84</v>
      </c>
      <c r="E14" s="155">
        <v>307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3</v>
      </c>
      <c r="AZ14" s="123">
        <v>2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0</v>
      </c>
    </row>
    <row r="15" spans="1:104" ht="22.5">
      <c r="A15" s="151">
        <v>4</v>
      </c>
      <c r="B15" s="152" t="s">
        <v>85</v>
      </c>
      <c r="C15" s="153" t="s">
        <v>86</v>
      </c>
      <c r="D15" s="154" t="s">
        <v>84</v>
      </c>
      <c r="E15" s="155">
        <v>307</v>
      </c>
      <c r="F15" s="155">
        <v>0</v>
      </c>
      <c r="G15" s="156">
        <f>E15*F15</f>
        <v>0</v>
      </c>
      <c r="O15" s="150">
        <v>2</v>
      </c>
      <c r="AA15" s="123">
        <v>12</v>
      </c>
      <c r="AB15" s="123">
        <v>0</v>
      </c>
      <c r="AC15" s="123">
        <v>4</v>
      </c>
      <c r="AZ15" s="123">
        <v>2</v>
      </c>
      <c r="BA15" s="123">
        <f>IF(AZ15=1,G15,0)</f>
        <v>0</v>
      </c>
      <c r="BB15" s="123">
        <f>IF(AZ15=2,G15,0)</f>
        <v>0</v>
      </c>
      <c r="BC15" s="123">
        <f>IF(AZ15=3,G15,0)</f>
        <v>0</v>
      </c>
      <c r="BD15" s="123">
        <f>IF(AZ15=4,G15,0)</f>
        <v>0</v>
      </c>
      <c r="BE15" s="123">
        <f>IF(AZ15=5,G15,0)</f>
        <v>0</v>
      </c>
      <c r="CZ15" s="123">
        <v>0</v>
      </c>
    </row>
    <row r="16" spans="1:104" ht="22.5">
      <c r="A16" s="151">
        <v>5</v>
      </c>
      <c r="B16" s="152" t="s">
        <v>87</v>
      </c>
      <c r="C16" s="153" t="s">
        <v>88</v>
      </c>
      <c r="D16" s="154" t="s">
        <v>84</v>
      </c>
      <c r="E16" s="155">
        <v>307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5</v>
      </c>
      <c r="AZ16" s="123">
        <v>2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</v>
      </c>
    </row>
    <row r="17" spans="1:104">
      <c r="A17" s="157"/>
      <c r="B17" s="158" t="s">
        <v>68</v>
      </c>
      <c r="C17" s="159" t="str">
        <f>CONCATENATE(B13," ",C13)</f>
        <v>712 Živičné krytiny</v>
      </c>
      <c r="D17" s="157"/>
      <c r="E17" s="160"/>
      <c r="F17" s="160"/>
      <c r="G17" s="161">
        <f>SUM(G13:G16)</f>
        <v>0</v>
      </c>
      <c r="O17" s="150">
        <v>4</v>
      </c>
      <c r="BA17" s="162">
        <f>SUM(BA13:BA16)</f>
        <v>0</v>
      </c>
      <c r="BB17" s="162">
        <f>SUM(BB13:BB16)</f>
        <v>0</v>
      </c>
      <c r="BC17" s="162">
        <f>SUM(BC13:BC16)</f>
        <v>0</v>
      </c>
      <c r="BD17" s="162">
        <f>SUM(BD13:BD16)</f>
        <v>0</v>
      </c>
      <c r="BE17" s="162">
        <f>SUM(BE13:BE16)</f>
        <v>0</v>
      </c>
    </row>
    <row r="18" spans="1:104">
      <c r="A18" s="143" t="s">
        <v>65</v>
      </c>
      <c r="B18" s="144" t="s">
        <v>89</v>
      </c>
      <c r="C18" s="145" t="s">
        <v>90</v>
      </c>
      <c r="D18" s="146"/>
      <c r="E18" s="147"/>
      <c r="F18" s="147"/>
      <c r="G18" s="148"/>
      <c r="H18" s="149"/>
      <c r="I18" s="149"/>
      <c r="O18" s="150">
        <v>1</v>
      </c>
    </row>
    <row r="19" spans="1:104">
      <c r="A19" s="151">
        <v>6</v>
      </c>
      <c r="B19" s="152" t="s">
        <v>91</v>
      </c>
      <c r="C19" s="153" t="s">
        <v>92</v>
      </c>
      <c r="D19" s="154" t="s">
        <v>93</v>
      </c>
      <c r="E19" s="155">
        <v>68.2</v>
      </c>
      <c r="F19" s="155">
        <v>0</v>
      </c>
      <c r="G19" s="156">
        <f t="shared" ref="G19:G24" si="0">E19*F19</f>
        <v>0</v>
      </c>
      <c r="O19" s="150">
        <v>2</v>
      </c>
      <c r="AA19" s="123">
        <v>12</v>
      </c>
      <c r="AB19" s="123">
        <v>0</v>
      </c>
      <c r="AC19" s="123">
        <v>6</v>
      </c>
      <c r="AZ19" s="123">
        <v>2</v>
      </c>
      <c r="BA19" s="123">
        <f t="shared" ref="BA19:BA24" si="1">IF(AZ19=1,G19,0)</f>
        <v>0</v>
      </c>
      <c r="BB19" s="123">
        <f t="shared" ref="BB19:BB24" si="2">IF(AZ19=2,G19,0)</f>
        <v>0</v>
      </c>
      <c r="BC19" s="123">
        <f t="shared" ref="BC19:BC24" si="3">IF(AZ19=3,G19,0)</f>
        <v>0</v>
      </c>
      <c r="BD19" s="123">
        <f t="shared" ref="BD19:BD24" si="4">IF(AZ19=4,G19,0)</f>
        <v>0</v>
      </c>
      <c r="BE19" s="123">
        <f t="shared" ref="BE19:BE24" si="5">IF(AZ19=5,G19,0)</f>
        <v>0</v>
      </c>
      <c r="CZ19" s="123">
        <v>0</v>
      </c>
    </row>
    <row r="20" spans="1:104">
      <c r="A20" s="151">
        <v>7</v>
      </c>
      <c r="B20" s="152" t="s">
        <v>94</v>
      </c>
      <c r="C20" s="153" t="s">
        <v>95</v>
      </c>
      <c r="D20" s="154" t="s">
        <v>93</v>
      </c>
      <c r="E20" s="155">
        <v>68.2</v>
      </c>
      <c r="F20" s="155">
        <v>0</v>
      </c>
      <c r="G20" s="156">
        <f t="shared" si="0"/>
        <v>0</v>
      </c>
      <c r="O20" s="150">
        <v>2</v>
      </c>
      <c r="AA20" s="123">
        <v>12</v>
      </c>
      <c r="AB20" s="123">
        <v>0</v>
      </c>
      <c r="AC20" s="123">
        <v>7</v>
      </c>
      <c r="AZ20" s="123">
        <v>2</v>
      </c>
      <c r="BA20" s="123">
        <f t="shared" si="1"/>
        <v>0</v>
      </c>
      <c r="BB20" s="123">
        <f t="shared" si="2"/>
        <v>0</v>
      </c>
      <c r="BC20" s="123">
        <f t="shared" si="3"/>
        <v>0</v>
      </c>
      <c r="BD20" s="123">
        <f t="shared" si="4"/>
        <v>0</v>
      </c>
      <c r="BE20" s="123">
        <f t="shared" si="5"/>
        <v>0</v>
      </c>
      <c r="CZ20" s="123">
        <v>0</v>
      </c>
    </row>
    <row r="21" spans="1:104">
      <c r="A21" s="151">
        <v>8</v>
      </c>
      <c r="B21" s="152" t="s">
        <v>66</v>
      </c>
      <c r="C21" s="153" t="s">
        <v>96</v>
      </c>
      <c r="D21" s="154" t="s">
        <v>97</v>
      </c>
      <c r="E21" s="155">
        <v>1</v>
      </c>
      <c r="F21" s="155">
        <v>0</v>
      </c>
      <c r="G21" s="156">
        <f t="shared" si="0"/>
        <v>0</v>
      </c>
      <c r="O21" s="150">
        <v>2</v>
      </c>
      <c r="AA21" s="123">
        <v>12</v>
      </c>
      <c r="AB21" s="123">
        <v>0</v>
      </c>
      <c r="AC21" s="123">
        <v>8</v>
      </c>
      <c r="AZ21" s="123">
        <v>2</v>
      </c>
      <c r="BA21" s="123">
        <f t="shared" si="1"/>
        <v>0</v>
      </c>
      <c r="BB21" s="123">
        <f t="shared" si="2"/>
        <v>0</v>
      </c>
      <c r="BC21" s="123">
        <f t="shared" si="3"/>
        <v>0</v>
      </c>
      <c r="BD21" s="123">
        <f t="shared" si="4"/>
        <v>0</v>
      </c>
      <c r="BE21" s="123">
        <f t="shared" si="5"/>
        <v>0</v>
      </c>
      <c r="CZ21" s="123">
        <v>0</v>
      </c>
    </row>
    <row r="22" spans="1:104" ht="22.5">
      <c r="A22" s="151">
        <v>9</v>
      </c>
      <c r="B22" s="152" t="s">
        <v>98</v>
      </c>
      <c r="C22" s="153" t="s">
        <v>99</v>
      </c>
      <c r="D22" s="154" t="s">
        <v>67</v>
      </c>
      <c r="E22" s="155">
        <v>14</v>
      </c>
      <c r="F22" s="155">
        <v>0</v>
      </c>
      <c r="G22" s="156">
        <f t="shared" si="0"/>
        <v>0</v>
      </c>
      <c r="O22" s="150">
        <v>2</v>
      </c>
      <c r="AA22" s="123">
        <v>12</v>
      </c>
      <c r="AB22" s="123">
        <v>0</v>
      </c>
      <c r="AC22" s="123">
        <v>9</v>
      </c>
      <c r="AZ22" s="123">
        <v>2</v>
      </c>
      <c r="BA22" s="123">
        <f t="shared" si="1"/>
        <v>0</v>
      </c>
      <c r="BB22" s="123">
        <f t="shared" si="2"/>
        <v>0</v>
      </c>
      <c r="BC22" s="123">
        <f t="shared" si="3"/>
        <v>0</v>
      </c>
      <c r="BD22" s="123">
        <f t="shared" si="4"/>
        <v>0</v>
      </c>
      <c r="BE22" s="123">
        <f t="shared" si="5"/>
        <v>0</v>
      </c>
      <c r="CZ22" s="123">
        <v>0</v>
      </c>
    </row>
    <row r="23" spans="1:104" ht="22.5">
      <c r="A23" s="151">
        <v>10</v>
      </c>
      <c r="B23" s="152" t="s">
        <v>100</v>
      </c>
      <c r="C23" s="153" t="s">
        <v>101</v>
      </c>
      <c r="D23" s="154" t="s">
        <v>67</v>
      </c>
      <c r="E23" s="155">
        <v>2</v>
      </c>
      <c r="F23" s="155">
        <v>0</v>
      </c>
      <c r="G23" s="156">
        <f t="shared" si="0"/>
        <v>0</v>
      </c>
      <c r="O23" s="150">
        <v>2</v>
      </c>
      <c r="AA23" s="123">
        <v>12</v>
      </c>
      <c r="AB23" s="123">
        <v>0</v>
      </c>
      <c r="AC23" s="123">
        <v>10</v>
      </c>
      <c r="AZ23" s="123">
        <v>2</v>
      </c>
      <c r="BA23" s="123">
        <f t="shared" si="1"/>
        <v>0</v>
      </c>
      <c r="BB23" s="123">
        <f t="shared" si="2"/>
        <v>0</v>
      </c>
      <c r="BC23" s="123">
        <f t="shared" si="3"/>
        <v>0</v>
      </c>
      <c r="BD23" s="123">
        <f t="shared" si="4"/>
        <v>0</v>
      </c>
      <c r="BE23" s="123">
        <f t="shared" si="5"/>
        <v>0</v>
      </c>
      <c r="CZ23" s="123">
        <v>0</v>
      </c>
    </row>
    <row r="24" spans="1:104" ht="22.5">
      <c r="A24" s="151">
        <v>11</v>
      </c>
      <c r="B24" s="152" t="s">
        <v>102</v>
      </c>
      <c r="C24" s="153" t="s">
        <v>103</v>
      </c>
      <c r="D24" s="154" t="s">
        <v>67</v>
      </c>
      <c r="E24" s="155">
        <v>1</v>
      </c>
      <c r="F24" s="155">
        <v>0</v>
      </c>
      <c r="G24" s="156">
        <f t="shared" si="0"/>
        <v>0</v>
      </c>
      <c r="O24" s="150">
        <v>2</v>
      </c>
      <c r="AA24" s="123">
        <v>12</v>
      </c>
      <c r="AB24" s="123">
        <v>0</v>
      </c>
      <c r="AC24" s="123">
        <v>11</v>
      </c>
      <c r="AZ24" s="123">
        <v>2</v>
      </c>
      <c r="BA24" s="123">
        <f t="shared" si="1"/>
        <v>0</v>
      </c>
      <c r="BB24" s="123">
        <f t="shared" si="2"/>
        <v>0</v>
      </c>
      <c r="BC24" s="123">
        <f t="shared" si="3"/>
        <v>0</v>
      </c>
      <c r="BD24" s="123">
        <f t="shared" si="4"/>
        <v>0</v>
      </c>
      <c r="BE24" s="123">
        <f t="shared" si="5"/>
        <v>0</v>
      </c>
      <c r="CZ24" s="123">
        <v>0</v>
      </c>
    </row>
    <row r="25" spans="1:104">
      <c r="A25" s="157"/>
      <c r="B25" s="158" t="s">
        <v>68</v>
      </c>
      <c r="C25" s="159" t="str">
        <f>CONCATENATE(B18," ",C18)</f>
        <v>764 Konstrukce klempířské</v>
      </c>
      <c r="D25" s="157"/>
      <c r="E25" s="160"/>
      <c r="F25" s="160"/>
      <c r="G25" s="161">
        <f>SUM(G18:G24)</f>
        <v>0</v>
      </c>
      <c r="O25" s="150">
        <v>4</v>
      </c>
      <c r="BA25" s="162">
        <f>SUM(BA18:BA24)</f>
        <v>0</v>
      </c>
      <c r="BB25" s="162">
        <f>SUM(BB18:BB24)</f>
        <v>0</v>
      </c>
      <c r="BC25" s="162">
        <f>SUM(BC18:BC24)</f>
        <v>0</v>
      </c>
      <c r="BD25" s="162">
        <f>SUM(BD18:BD24)</f>
        <v>0</v>
      </c>
      <c r="BE25" s="162">
        <f>SUM(BE18:BE24)</f>
        <v>0</v>
      </c>
    </row>
    <row r="26" spans="1:104">
      <c r="A26" s="143" t="s">
        <v>65</v>
      </c>
      <c r="B26" s="144" t="s">
        <v>104</v>
      </c>
      <c r="C26" s="145" t="s">
        <v>105</v>
      </c>
      <c r="D26" s="146"/>
      <c r="E26" s="147"/>
      <c r="F26" s="147"/>
      <c r="G26" s="148"/>
      <c r="H26" s="149"/>
      <c r="I26" s="149"/>
      <c r="O26" s="150">
        <v>1</v>
      </c>
    </row>
    <row r="27" spans="1:104">
      <c r="A27" s="151">
        <v>12</v>
      </c>
      <c r="B27" s="152" t="s">
        <v>106</v>
      </c>
      <c r="C27" s="153" t="s">
        <v>107</v>
      </c>
      <c r="D27" s="154" t="s">
        <v>84</v>
      </c>
      <c r="E27" s="155">
        <v>268.14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12</v>
      </c>
      <c r="AZ27" s="123">
        <v>2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ht="22.5">
      <c r="A28" s="151">
        <v>13</v>
      </c>
      <c r="B28" s="152" t="s">
        <v>108</v>
      </c>
      <c r="C28" s="153" t="s">
        <v>123</v>
      </c>
      <c r="D28" s="154" t="s">
        <v>97</v>
      </c>
      <c r="E28" s="155">
        <v>1</v>
      </c>
      <c r="F28" s="155">
        <v>0</v>
      </c>
      <c r="G28" s="156">
        <f>E28*F28</f>
        <v>0</v>
      </c>
      <c r="O28" s="150">
        <v>2</v>
      </c>
      <c r="AA28" s="123">
        <v>12</v>
      </c>
      <c r="AB28" s="123">
        <v>0</v>
      </c>
      <c r="AC28" s="123">
        <v>13</v>
      </c>
      <c r="AZ28" s="123">
        <v>2</v>
      </c>
      <c r="BA28" s="123">
        <f>IF(AZ28=1,G28,0)</f>
        <v>0</v>
      </c>
      <c r="BB28" s="123">
        <f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0</v>
      </c>
    </row>
    <row r="29" spans="1:104" ht="22.5">
      <c r="A29" s="151">
        <v>14</v>
      </c>
      <c r="B29" s="152" t="s">
        <v>109</v>
      </c>
      <c r="C29" s="153" t="s">
        <v>126</v>
      </c>
      <c r="D29" s="154" t="s">
        <v>84</v>
      </c>
      <c r="E29" s="155">
        <v>268.14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14</v>
      </c>
      <c r="AZ29" s="123">
        <v>2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>
      <c r="A30" s="157"/>
      <c r="B30" s="158" t="s">
        <v>68</v>
      </c>
      <c r="C30" s="159" t="str">
        <f>CONCATENATE(B26," ",C26)</f>
        <v>766 Konstrukce truhlářské</v>
      </c>
      <c r="D30" s="157"/>
      <c r="E30" s="160"/>
      <c r="F30" s="160"/>
      <c r="G30" s="161">
        <f>SUM(G26:G29)</f>
        <v>0</v>
      </c>
      <c r="O30" s="150">
        <v>4</v>
      </c>
      <c r="BA30" s="162">
        <f>SUM(BA26:BA29)</f>
        <v>0</v>
      </c>
      <c r="BB30" s="162">
        <f>SUM(BB26:BB29)</f>
        <v>0</v>
      </c>
      <c r="BC30" s="162">
        <f>SUM(BC26:BC29)</f>
        <v>0</v>
      </c>
      <c r="BD30" s="162">
        <f>SUM(BD26:BD29)</f>
        <v>0</v>
      </c>
      <c r="BE30" s="162">
        <f>SUM(BE26:BE29)</f>
        <v>0</v>
      </c>
    </row>
    <row r="31" spans="1:104">
      <c r="A31" s="143" t="s">
        <v>65</v>
      </c>
      <c r="B31" s="144" t="s">
        <v>110</v>
      </c>
      <c r="C31" s="145" t="s">
        <v>111</v>
      </c>
      <c r="D31" s="146"/>
      <c r="E31" s="147"/>
      <c r="F31" s="147"/>
      <c r="G31" s="148"/>
      <c r="H31" s="149"/>
      <c r="I31" s="149"/>
      <c r="O31" s="150">
        <v>1</v>
      </c>
    </row>
    <row r="32" spans="1:104">
      <c r="A32" s="151">
        <v>15</v>
      </c>
      <c r="B32" s="152" t="s">
        <v>112</v>
      </c>
      <c r="C32" s="153" t="s">
        <v>113</v>
      </c>
      <c r="D32" s="154" t="s">
        <v>97</v>
      </c>
      <c r="E32" s="155">
        <v>1</v>
      </c>
      <c r="F32" s="155">
        <v>0</v>
      </c>
      <c r="G32" s="156">
        <f>E32*F32</f>
        <v>0</v>
      </c>
      <c r="O32" s="150">
        <v>2</v>
      </c>
      <c r="AA32" s="123">
        <v>12</v>
      </c>
      <c r="AB32" s="123">
        <v>0</v>
      </c>
      <c r="AC32" s="123">
        <v>15</v>
      </c>
      <c r="AZ32" s="123">
        <v>2</v>
      </c>
      <c r="BA32" s="123">
        <f>IF(AZ32=1,G32,0)</f>
        <v>0</v>
      </c>
      <c r="BB32" s="123">
        <f>IF(AZ32=2,G32,0)</f>
        <v>0</v>
      </c>
      <c r="BC32" s="123">
        <f>IF(AZ32=3,G32,0)</f>
        <v>0</v>
      </c>
      <c r="BD32" s="123">
        <f>IF(AZ32=4,G32,0)</f>
        <v>0</v>
      </c>
      <c r="BE32" s="123">
        <f>IF(AZ32=5,G32,0)</f>
        <v>0</v>
      </c>
      <c r="CZ32" s="123">
        <v>0</v>
      </c>
    </row>
    <row r="33" spans="1:104">
      <c r="A33" s="157"/>
      <c r="B33" s="158" t="s">
        <v>68</v>
      </c>
      <c r="C33" s="159" t="str">
        <f>CONCATENATE(B31," ",C31)</f>
        <v>783 Nátěry</v>
      </c>
      <c r="D33" s="157"/>
      <c r="E33" s="160"/>
      <c r="F33" s="160"/>
      <c r="G33" s="161">
        <f>SUM(G31:G32)</f>
        <v>0</v>
      </c>
      <c r="O33" s="150">
        <v>4</v>
      </c>
      <c r="BA33" s="162">
        <f>SUM(BA31:BA32)</f>
        <v>0</v>
      </c>
      <c r="BB33" s="162">
        <f>SUM(BB31:BB32)</f>
        <v>0</v>
      </c>
      <c r="BC33" s="162">
        <f>SUM(BC31:BC32)</f>
        <v>0</v>
      </c>
      <c r="BD33" s="162">
        <f>SUM(BD31:BD32)</f>
        <v>0</v>
      </c>
      <c r="BE33" s="162">
        <f>SUM(BE31:BE32)</f>
        <v>0</v>
      </c>
    </row>
    <row r="34" spans="1:104">
      <c r="A34" s="143" t="s">
        <v>65</v>
      </c>
      <c r="B34" s="144" t="s">
        <v>114</v>
      </c>
      <c r="C34" s="145" t="s">
        <v>115</v>
      </c>
      <c r="D34" s="146"/>
      <c r="E34" s="147"/>
      <c r="F34" s="147"/>
      <c r="G34" s="148"/>
      <c r="H34" s="149"/>
      <c r="I34" s="149"/>
      <c r="O34" s="150">
        <v>1</v>
      </c>
    </row>
    <row r="35" spans="1:104">
      <c r="A35" s="151">
        <v>16</v>
      </c>
      <c r="B35" s="152" t="s">
        <v>116</v>
      </c>
      <c r="C35" s="153" t="s">
        <v>117</v>
      </c>
      <c r="D35" s="154" t="s">
        <v>93</v>
      </c>
      <c r="E35" s="155">
        <v>90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16</v>
      </c>
      <c r="AZ35" s="123">
        <v>4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0</v>
      </c>
    </row>
    <row r="36" spans="1:104">
      <c r="A36" s="151">
        <v>17</v>
      </c>
      <c r="B36" s="152" t="s">
        <v>118</v>
      </c>
      <c r="C36" s="153" t="s">
        <v>119</v>
      </c>
      <c r="D36" s="154" t="s">
        <v>93</v>
      </c>
      <c r="E36" s="155">
        <v>118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17</v>
      </c>
      <c r="AZ36" s="123">
        <v>4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0</v>
      </c>
    </row>
    <row r="37" spans="1:104">
      <c r="A37" s="157"/>
      <c r="B37" s="158" t="s">
        <v>68</v>
      </c>
      <c r="C37" s="159" t="str">
        <f>CONCATENATE(B34," ",C34)</f>
        <v>M21 Elektromontáže</v>
      </c>
      <c r="D37" s="157"/>
      <c r="E37" s="160"/>
      <c r="F37" s="160"/>
      <c r="G37" s="161">
        <f>SUM(G34:G36)</f>
        <v>0</v>
      </c>
      <c r="O37" s="150">
        <v>4</v>
      </c>
      <c r="BA37" s="162">
        <f>SUM(BA34:BA36)</f>
        <v>0</v>
      </c>
      <c r="BB37" s="162">
        <f>SUM(BB34:BB36)</f>
        <v>0</v>
      </c>
      <c r="BC37" s="162">
        <f>SUM(BC34:BC36)</f>
        <v>0</v>
      </c>
      <c r="BD37" s="162">
        <f>SUM(BD34:BD36)</f>
        <v>0</v>
      </c>
      <c r="BE37" s="162">
        <f>SUM(BE34:BE36)</f>
        <v>0</v>
      </c>
    </row>
    <row r="38" spans="1:104">
      <c r="A38" s="124"/>
      <c r="B38" s="124"/>
      <c r="C38" s="124"/>
      <c r="D38" s="124"/>
      <c r="E38" s="124"/>
      <c r="F38" s="124"/>
      <c r="G38" s="124"/>
    </row>
    <row r="39" spans="1:104">
      <c r="E39" s="123"/>
    </row>
    <row r="40" spans="1:104">
      <c r="E40" s="123"/>
    </row>
    <row r="41" spans="1:104">
      <c r="E41" s="123"/>
    </row>
    <row r="42" spans="1:104">
      <c r="E42" s="123"/>
    </row>
    <row r="43" spans="1:104">
      <c r="E43" s="123"/>
    </row>
    <row r="44" spans="1:104">
      <c r="E44" s="123"/>
    </row>
    <row r="45" spans="1:104">
      <c r="E45" s="123"/>
    </row>
    <row r="46" spans="1:104">
      <c r="E46" s="123"/>
    </row>
    <row r="47" spans="1:104">
      <c r="E47" s="123"/>
    </row>
    <row r="48" spans="1:104">
      <c r="E48" s="123"/>
    </row>
    <row r="49" spans="1:7">
      <c r="E49" s="123"/>
    </row>
    <row r="50" spans="1:7">
      <c r="E50" s="123"/>
    </row>
    <row r="51" spans="1:7">
      <c r="E51" s="123"/>
    </row>
    <row r="52" spans="1:7">
      <c r="E52" s="123"/>
    </row>
    <row r="53" spans="1:7">
      <c r="E53" s="123"/>
    </row>
    <row r="54" spans="1:7">
      <c r="E54" s="123"/>
    </row>
    <row r="55" spans="1:7">
      <c r="E55" s="123"/>
    </row>
    <row r="56" spans="1:7">
      <c r="E56" s="123"/>
    </row>
    <row r="57" spans="1:7">
      <c r="E57" s="123"/>
    </row>
    <row r="58" spans="1:7">
      <c r="E58" s="123"/>
    </row>
    <row r="59" spans="1:7">
      <c r="E59" s="123"/>
    </row>
    <row r="60" spans="1:7">
      <c r="E60" s="123"/>
    </row>
    <row r="61" spans="1:7">
      <c r="A61" s="163"/>
      <c r="B61" s="163"/>
      <c r="C61" s="163"/>
      <c r="D61" s="163"/>
      <c r="E61" s="163"/>
      <c r="F61" s="163"/>
      <c r="G61" s="163"/>
    </row>
    <row r="62" spans="1:7">
      <c r="A62" s="163"/>
      <c r="B62" s="163"/>
      <c r="C62" s="163"/>
      <c r="D62" s="163"/>
      <c r="E62" s="163"/>
      <c r="F62" s="163"/>
      <c r="G62" s="163"/>
    </row>
    <row r="63" spans="1:7">
      <c r="A63" s="163"/>
      <c r="B63" s="163"/>
      <c r="C63" s="163"/>
      <c r="D63" s="163"/>
      <c r="E63" s="163"/>
      <c r="F63" s="163"/>
      <c r="G63" s="163"/>
    </row>
    <row r="64" spans="1:7">
      <c r="A64" s="163"/>
      <c r="B64" s="163"/>
      <c r="C64" s="163"/>
      <c r="D64" s="163"/>
      <c r="E64" s="163"/>
      <c r="F64" s="163"/>
      <c r="G64" s="163"/>
    </row>
    <row r="65" spans="5:5">
      <c r="E65" s="123"/>
    </row>
    <row r="66" spans="5:5">
      <c r="E66" s="123"/>
    </row>
    <row r="67" spans="5:5">
      <c r="E67" s="123"/>
    </row>
    <row r="68" spans="5:5">
      <c r="E68" s="123"/>
    </row>
    <row r="69" spans="5:5">
      <c r="E69" s="123"/>
    </row>
    <row r="70" spans="5:5">
      <c r="E70" s="123"/>
    </row>
    <row r="71" spans="5:5">
      <c r="E71" s="123"/>
    </row>
    <row r="72" spans="5:5">
      <c r="E72" s="123"/>
    </row>
    <row r="73" spans="5:5">
      <c r="E73" s="123"/>
    </row>
    <row r="74" spans="5:5">
      <c r="E74" s="123"/>
    </row>
    <row r="75" spans="5:5">
      <c r="E75" s="123"/>
    </row>
    <row r="76" spans="5:5">
      <c r="E76" s="123"/>
    </row>
    <row r="77" spans="5:5">
      <c r="E77" s="123"/>
    </row>
    <row r="78" spans="5:5">
      <c r="E78" s="123"/>
    </row>
    <row r="79" spans="5:5">
      <c r="E79" s="123"/>
    </row>
    <row r="80" spans="5:5">
      <c r="E80" s="123"/>
    </row>
    <row r="81" spans="1:5">
      <c r="E81" s="123"/>
    </row>
    <row r="82" spans="1:5">
      <c r="E82" s="123"/>
    </row>
    <row r="83" spans="1:5">
      <c r="E83" s="123"/>
    </row>
    <row r="84" spans="1:5">
      <c r="E84" s="123"/>
    </row>
    <row r="85" spans="1:5">
      <c r="E85" s="123"/>
    </row>
    <row r="86" spans="1:5">
      <c r="E86" s="123"/>
    </row>
    <row r="87" spans="1:5">
      <c r="E87" s="123"/>
    </row>
    <row r="88" spans="1:5">
      <c r="E88" s="123"/>
    </row>
    <row r="89" spans="1:5">
      <c r="E89" s="123"/>
    </row>
    <row r="90" spans="1:5">
      <c r="E90" s="123"/>
    </row>
    <row r="91" spans="1:5">
      <c r="E91" s="123"/>
    </row>
    <row r="92" spans="1:5">
      <c r="E92" s="123"/>
    </row>
    <row r="93" spans="1:5">
      <c r="E93" s="123"/>
    </row>
    <row r="94" spans="1:5">
      <c r="E94" s="123"/>
    </row>
    <row r="95" spans="1:5">
      <c r="E95" s="123"/>
    </row>
    <row r="96" spans="1:5">
      <c r="A96" s="164"/>
      <c r="B96" s="164"/>
    </row>
    <row r="97" spans="1:7">
      <c r="A97" s="163"/>
      <c r="B97" s="163"/>
      <c r="C97" s="166"/>
      <c r="D97" s="166"/>
      <c r="E97" s="167"/>
      <c r="F97" s="166"/>
      <c r="G97" s="168"/>
    </row>
    <row r="98" spans="1:7">
      <c r="A98" s="169"/>
      <c r="B98" s="169"/>
      <c r="C98" s="163"/>
      <c r="D98" s="163"/>
      <c r="E98" s="170"/>
      <c r="F98" s="163"/>
      <c r="G98" s="163"/>
    </row>
    <row r="99" spans="1:7">
      <c r="A99" s="163"/>
      <c r="B99" s="163"/>
      <c r="C99" s="163"/>
      <c r="D99" s="163"/>
      <c r="E99" s="170"/>
      <c r="F99" s="163"/>
      <c r="G99" s="163"/>
    </row>
    <row r="100" spans="1:7">
      <c r="A100" s="163"/>
      <c r="B100" s="163"/>
      <c r="C100" s="163"/>
      <c r="D100" s="163"/>
      <c r="E100" s="170"/>
      <c r="F100" s="163"/>
      <c r="G100" s="163"/>
    </row>
    <row r="101" spans="1:7">
      <c r="A101" s="163"/>
      <c r="B101" s="163"/>
      <c r="C101" s="163"/>
      <c r="D101" s="163"/>
      <c r="E101" s="170"/>
      <c r="F101" s="163"/>
      <c r="G101" s="163"/>
    </row>
    <row r="102" spans="1:7">
      <c r="A102" s="163"/>
      <c r="B102" s="163"/>
      <c r="C102" s="163"/>
      <c r="D102" s="163"/>
      <c r="E102" s="170"/>
      <c r="F102" s="163"/>
      <c r="G102" s="163"/>
    </row>
    <row r="103" spans="1:7">
      <c r="A103" s="163"/>
      <c r="B103" s="163"/>
      <c r="C103" s="163"/>
      <c r="D103" s="163"/>
      <c r="E103" s="170"/>
      <c r="F103" s="163"/>
      <c r="G103" s="163"/>
    </row>
    <row r="104" spans="1:7">
      <c r="A104" s="163"/>
      <c r="B104" s="163"/>
      <c r="C104" s="163"/>
      <c r="D104" s="163"/>
      <c r="E104" s="170"/>
      <c r="F104" s="163"/>
      <c r="G104" s="163"/>
    </row>
    <row r="105" spans="1:7">
      <c r="A105" s="163"/>
      <c r="B105" s="163"/>
      <c r="C105" s="163"/>
      <c r="D105" s="163"/>
      <c r="E105" s="170"/>
      <c r="F105" s="163"/>
      <c r="G105" s="163"/>
    </row>
    <row r="106" spans="1:7">
      <c r="A106" s="163"/>
      <c r="B106" s="163"/>
      <c r="C106" s="163"/>
      <c r="D106" s="163"/>
      <c r="E106" s="170"/>
      <c r="F106" s="163"/>
      <c r="G106" s="163"/>
    </row>
    <row r="107" spans="1:7">
      <c r="A107" s="163"/>
      <c r="B107" s="163"/>
      <c r="C107" s="163"/>
      <c r="D107" s="163"/>
      <c r="E107" s="170"/>
      <c r="F107" s="163"/>
      <c r="G107" s="163"/>
    </row>
    <row r="108" spans="1:7">
      <c r="A108" s="163"/>
      <c r="B108" s="163"/>
      <c r="C108" s="163"/>
      <c r="D108" s="163"/>
      <c r="E108" s="170"/>
      <c r="F108" s="163"/>
      <c r="G108" s="163"/>
    </row>
    <row r="109" spans="1:7">
      <c r="A109" s="163"/>
      <c r="B109" s="163"/>
      <c r="C109" s="163"/>
      <c r="D109" s="163"/>
      <c r="E109" s="170"/>
      <c r="F109" s="163"/>
      <c r="G109" s="163"/>
    </row>
    <row r="110" spans="1:7">
      <c r="A110" s="163"/>
      <c r="B110" s="163"/>
      <c r="C110" s="163"/>
      <c r="D110" s="163"/>
      <c r="E110" s="170"/>
      <c r="F110" s="163"/>
      <c r="G110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Cestmir</dc:creator>
  <cp:lastModifiedBy>Cestmir</cp:lastModifiedBy>
  <dcterms:created xsi:type="dcterms:W3CDTF">2019-04-23T06:10:48Z</dcterms:created>
  <dcterms:modified xsi:type="dcterms:W3CDTF">2019-05-24T09:00:53Z</dcterms:modified>
</cp:coreProperties>
</file>